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47494eff608edaa/Skrivbord/Bowling/Veterantouren/"/>
    </mc:Choice>
  </mc:AlternateContent>
  <xr:revisionPtr revIDLastSave="4" documentId="8_{7DE6175F-640B-4168-B77C-E33C095D7B51}" xr6:coauthVersionLast="47" xr6:coauthVersionMax="47" xr10:uidLastSave="{EE942CAA-BB06-4EFB-B0D2-E6E1775C2AA5}"/>
  <bookViews>
    <workbookView xWindow="2340" yWindow="2340" windowWidth="28995" windowHeight="12720" activeTab="8" xr2:uid="{00000000-000D-0000-FFFF-FFFF00000000}"/>
  </bookViews>
  <sheets>
    <sheet name="Herrar" sheetId="1" r:id="rId1"/>
    <sheet name="Damer" sheetId="2" r:id="rId2"/>
    <sheet name="Kiruna H" sheetId="14" r:id="rId3"/>
    <sheet name="Malmb H" sheetId="15" r:id="rId4"/>
    <sheet name="Älvsbyn B" sheetId="13" r:id="rId5"/>
    <sheet name="Kalix H" sheetId="12" r:id="rId6"/>
    <sheet name="Luleå B" sheetId="11" r:id="rId7"/>
    <sheet name="Luleå H" sheetId="10" r:id="rId8"/>
    <sheet name="Ä-byn H" sheetId="9" r:id="rId9"/>
    <sheet name="Kalix B" sheetId="8" r:id="rId10"/>
    <sheet name="Kiruna B" sheetId="7" r:id="rId11"/>
    <sheet name="Malmb B" sheetId="6" r:id="rId12"/>
  </sheets>
  <definedNames>
    <definedName name="_xlnm._FilterDatabase" localSheetId="0" hidden="1">Herrar!$B$3:$P$46</definedName>
    <definedName name="_xlnm._FilterDatabase" localSheetId="5" hidden="1">'Kalix H'!#REF!</definedName>
    <definedName name="_xlnm._FilterDatabase" localSheetId="3" hidden="1">'Malmb H'!$J$5:$U$47</definedName>
    <definedName name="_xlnm.Print_Area" localSheetId="1">Damer!$A$1:$P$27</definedName>
    <definedName name="_xlnm.Print_Area" localSheetId="0">Herrar!$A$1:$P$53</definedName>
    <definedName name="_xlnm.Print_Area" localSheetId="6">'Luleå B'!$B$1:$G$33</definedName>
    <definedName name="_xlnm.Print_Area" localSheetId="7">'Luleå H'!$A$1:$G$34</definedName>
    <definedName name="_xlnm.Print_Titles" localSheetId="1">Damer!$1:$2</definedName>
    <definedName name="_xlnm.Print_Titles" localSheetId="0">Herrar!$1:$2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9" l="1"/>
  <c r="G24" i="9"/>
  <c r="G25" i="9"/>
  <c r="G28" i="9"/>
  <c r="G21" i="9"/>
  <c r="G22" i="9"/>
  <c r="G26" i="9"/>
  <c r="G27" i="9"/>
  <c r="N22" i="1" l="1"/>
  <c r="N45" i="1"/>
  <c r="M22" i="1"/>
  <c r="M45" i="1"/>
  <c r="N14" i="2"/>
  <c r="M14" i="2"/>
  <c r="J26" i="10"/>
  <c r="G28" i="10"/>
  <c r="G27" i="10"/>
  <c r="G26" i="10"/>
  <c r="G25" i="10"/>
  <c r="G24" i="10"/>
  <c r="G23" i="10"/>
  <c r="G22" i="10"/>
  <c r="G21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G2" i="10"/>
  <c r="N34" i="1"/>
  <c r="M34" i="1"/>
  <c r="C33" i="11"/>
  <c r="N20" i="2"/>
  <c r="M20" i="2"/>
  <c r="N22" i="2"/>
  <c r="M22" i="2"/>
  <c r="N18" i="2"/>
  <c r="M18" i="2"/>
  <c r="N7" i="2"/>
  <c r="M7" i="2"/>
  <c r="N40" i="1"/>
  <c r="M40" i="1"/>
  <c r="N36" i="1"/>
  <c r="M36" i="1"/>
  <c r="N15" i="1"/>
  <c r="M15" i="1"/>
  <c r="N26" i="1"/>
  <c r="M26" i="1"/>
  <c r="N9" i="1"/>
  <c r="M9" i="1"/>
  <c r="N17" i="1"/>
  <c r="M17" i="1"/>
  <c r="G29" i="12"/>
  <c r="N46" i="1"/>
  <c r="M46" i="1"/>
  <c r="N43" i="1"/>
  <c r="M43" i="1"/>
  <c r="N39" i="1"/>
  <c r="M39" i="1"/>
  <c r="N30" i="1"/>
  <c r="M30" i="1"/>
  <c r="N31" i="1"/>
  <c r="M31" i="1"/>
  <c r="N23" i="1"/>
  <c r="M23" i="1"/>
  <c r="N10" i="1"/>
  <c r="M10" i="1"/>
  <c r="N16" i="1"/>
  <c r="M16" i="1"/>
  <c r="N13" i="1"/>
  <c r="M13" i="1"/>
  <c r="N23" i="2"/>
  <c r="M23" i="2"/>
  <c r="N10" i="2"/>
  <c r="M10" i="2"/>
  <c r="N8" i="2"/>
  <c r="M8" i="2"/>
  <c r="M6" i="2"/>
  <c r="N6" i="2"/>
  <c r="M3" i="2"/>
  <c r="N3" i="2"/>
  <c r="M9" i="2"/>
  <c r="N9" i="2"/>
  <c r="M5" i="2"/>
  <c r="N5" i="2"/>
  <c r="M11" i="2"/>
  <c r="N11" i="2"/>
  <c r="C16" i="13"/>
  <c r="F16" i="13"/>
  <c r="E16" i="13"/>
  <c r="D16" i="13"/>
  <c r="F28" i="13"/>
  <c r="E28" i="13"/>
  <c r="D28" i="13"/>
  <c r="C28" i="13"/>
  <c r="G2" i="13"/>
  <c r="G8" i="13"/>
  <c r="G11" i="13"/>
  <c r="G6" i="13"/>
  <c r="G7" i="13"/>
  <c r="G26" i="13"/>
  <c r="G22" i="13"/>
  <c r="G27" i="13"/>
  <c r="G21" i="13"/>
  <c r="G23" i="13"/>
  <c r="G10" i="13"/>
  <c r="G14" i="13"/>
  <c r="G13" i="13"/>
  <c r="G4" i="13"/>
  <c r="G9" i="13"/>
  <c r="G20" i="13"/>
  <c r="N44" i="1"/>
  <c r="M44" i="1"/>
  <c r="N42" i="1"/>
  <c r="M42" i="1"/>
  <c r="N25" i="1"/>
  <c r="M25" i="1"/>
  <c r="N24" i="1"/>
  <c r="M24" i="1"/>
  <c r="N19" i="1"/>
  <c r="M19" i="1"/>
  <c r="N29" i="1"/>
  <c r="M29" i="1"/>
  <c r="N18" i="1"/>
  <c r="M18" i="1"/>
  <c r="N12" i="1"/>
  <c r="M12" i="1"/>
  <c r="N28" i="1"/>
  <c r="M28" i="1"/>
  <c r="N27" i="1"/>
  <c r="M27" i="1"/>
  <c r="N8" i="1"/>
  <c r="M8" i="1"/>
  <c r="N17" i="2"/>
  <c r="M17" i="2"/>
  <c r="N12" i="2"/>
  <c r="M12" i="2"/>
  <c r="N4" i="2"/>
  <c r="M4" i="2"/>
  <c r="L25" i="2"/>
  <c r="K25" i="2"/>
  <c r="J25" i="2"/>
  <c r="I25" i="2"/>
  <c r="H25" i="2"/>
  <c r="G25" i="2"/>
  <c r="F25" i="2"/>
  <c r="E25" i="2"/>
  <c r="D25" i="2"/>
  <c r="C25" i="2"/>
  <c r="G27" i="15"/>
  <c r="G26" i="15"/>
  <c r="G25" i="15"/>
  <c r="G24" i="15"/>
  <c r="G23" i="15"/>
  <c r="G22" i="15"/>
  <c r="G21" i="15"/>
  <c r="G20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4" i="15"/>
  <c r="G3" i="15"/>
  <c r="G2" i="15"/>
  <c r="G30" i="6"/>
  <c r="G29" i="6"/>
  <c r="G28" i="6"/>
  <c r="G27" i="6"/>
  <c r="G26" i="6"/>
  <c r="G25" i="6"/>
  <c r="G24" i="6"/>
  <c r="G23" i="6"/>
  <c r="G31" i="6" s="1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19" i="6" s="1"/>
  <c r="G4" i="6"/>
  <c r="G3" i="6"/>
  <c r="G29" i="9"/>
  <c r="G14" i="9"/>
  <c r="G13" i="9"/>
  <c r="G12" i="9"/>
  <c r="G8" i="9"/>
  <c r="G6" i="9"/>
  <c r="G4" i="9"/>
  <c r="G3" i="9"/>
  <c r="G16" i="9"/>
  <c r="G15" i="9"/>
  <c r="G11" i="9"/>
  <c r="G10" i="9"/>
  <c r="G9" i="9"/>
  <c r="G7" i="9"/>
  <c r="G5" i="9"/>
  <c r="G27" i="14"/>
  <c r="G25" i="14"/>
  <c r="G24" i="14"/>
  <c r="G21" i="14"/>
  <c r="G20" i="14"/>
  <c r="G17" i="14"/>
  <c r="G13" i="14"/>
  <c r="G10" i="14"/>
  <c r="G9" i="14"/>
  <c r="G8" i="14"/>
  <c r="G7" i="14"/>
  <c r="G6" i="14"/>
  <c r="G3" i="14"/>
  <c r="G25" i="7"/>
  <c r="G10" i="7"/>
  <c r="G11" i="7"/>
  <c r="G9" i="7"/>
  <c r="G5" i="7"/>
  <c r="G6" i="7"/>
  <c r="G8" i="7"/>
  <c r="G14" i="7"/>
  <c r="G15" i="7"/>
  <c r="G7" i="7"/>
  <c r="G13" i="7"/>
  <c r="G4" i="7"/>
  <c r="G3" i="7"/>
  <c r="G18" i="7" s="1"/>
  <c r="G12" i="7"/>
  <c r="G16" i="7"/>
  <c r="G17" i="7"/>
  <c r="G30" i="7"/>
  <c r="G26" i="7"/>
  <c r="G23" i="7"/>
  <c r="G22" i="7"/>
  <c r="G31" i="7" s="1"/>
  <c r="G24" i="7"/>
  <c r="G28" i="7"/>
  <c r="G27" i="7"/>
  <c r="G29" i="7"/>
  <c r="G26" i="8"/>
  <c r="G27" i="8"/>
  <c r="G28" i="8"/>
  <c r="G24" i="8"/>
  <c r="G25" i="8"/>
  <c r="G29" i="8"/>
  <c r="G23" i="8"/>
  <c r="G22" i="8"/>
  <c r="G10" i="8"/>
  <c r="G5" i="8"/>
  <c r="G6" i="8"/>
  <c r="G16" i="8"/>
  <c r="G3" i="8"/>
  <c r="G8" i="8"/>
  <c r="G13" i="8"/>
  <c r="G12" i="8"/>
  <c r="G17" i="8"/>
  <c r="G15" i="8"/>
  <c r="G14" i="8"/>
  <c r="G7" i="8"/>
  <c r="G9" i="8"/>
  <c r="G11" i="8"/>
  <c r="G18" i="8"/>
  <c r="G4" i="8"/>
  <c r="N41" i="1"/>
  <c r="N6" i="1"/>
  <c r="N37" i="1"/>
  <c r="N32" i="1"/>
  <c r="N20" i="1"/>
  <c r="N33" i="1"/>
  <c r="N35" i="1"/>
  <c r="N21" i="1"/>
  <c r="N14" i="1"/>
  <c r="N4" i="1"/>
  <c r="N38" i="1"/>
  <c r="N7" i="1"/>
  <c r="N3" i="1"/>
  <c r="N5" i="1"/>
  <c r="M41" i="1"/>
  <c r="M6" i="1"/>
  <c r="M37" i="1"/>
  <c r="M32" i="1"/>
  <c r="M20" i="1"/>
  <c r="M33" i="1"/>
  <c r="M35" i="1"/>
  <c r="M21" i="1"/>
  <c r="M14" i="1"/>
  <c r="M4" i="1"/>
  <c r="M38" i="1"/>
  <c r="M7" i="1"/>
  <c r="M3" i="1"/>
  <c r="M5" i="1"/>
  <c r="O15" i="1" l="1"/>
  <c r="P15" i="1" s="1"/>
  <c r="O45" i="1"/>
  <c r="P45" i="1" s="1"/>
  <c r="O22" i="1"/>
  <c r="P22" i="1" s="1"/>
  <c r="O14" i="2"/>
  <c r="P14" i="2" s="1"/>
  <c r="G17" i="9"/>
  <c r="C32" i="9" s="1"/>
  <c r="D32" i="9" s="1"/>
  <c r="G29" i="10"/>
  <c r="G18" i="10"/>
  <c r="C33" i="10" s="1"/>
  <c r="D33" i="10" s="1"/>
  <c r="O18" i="2"/>
  <c r="P18" i="2" s="1"/>
  <c r="O22" i="2"/>
  <c r="P22" i="2" s="1"/>
  <c r="O7" i="2"/>
  <c r="P7" i="2" s="1"/>
  <c r="O20" i="2"/>
  <c r="P20" i="2" s="1"/>
  <c r="O17" i="1"/>
  <c r="P17" i="1" s="1"/>
  <c r="O34" i="1"/>
  <c r="P34" i="1" s="1"/>
  <c r="O16" i="1"/>
  <c r="P16" i="1" s="1"/>
  <c r="O23" i="1"/>
  <c r="P23" i="1" s="1"/>
  <c r="O30" i="1"/>
  <c r="P30" i="1" s="1"/>
  <c r="O43" i="1"/>
  <c r="P43" i="1" s="1"/>
  <c r="O36" i="1"/>
  <c r="P36" i="1" s="1"/>
  <c r="O26" i="1"/>
  <c r="P26" i="1" s="1"/>
  <c r="O9" i="1"/>
  <c r="P9" i="1" s="1"/>
  <c r="O40" i="1"/>
  <c r="P40" i="1" s="1"/>
  <c r="O13" i="1"/>
  <c r="P13" i="1" s="1"/>
  <c r="O10" i="1"/>
  <c r="P10" i="1" s="1"/>
  <c r="O31" i="1"/>
  <c r="P31" i="1" s="1"/>
  <c r="O39" i="1"/>
  <c r="P39" i="1" s="1"/>
  <c r="O46" i="1"/>
  <c r="P46" i="1" s="1"/>
  <c r="O10" i="2"/>
  <c r="P10" i="2" s="1"/>
  <c r="O8" i="2"/>
  <c r="P8" i="2" s="1"/>
  <c r="O23" i="2"/>
  <c r="P23" i="2" s="1"/>
  <c r="O17" i="2"/>
  <c r="P17" i="2" s="1"/>
  <c r="O11" i="2"/>
  <c r="P11" i="2" s="1"/>
  <c r="O9" i="2"/>
  <c r="P9" i="2" s="1"/>
  <c r="O6" i="2"/>
  <c r="P6" i="2" s="1"/>
  <c r="O5" i="2"/>
  <c r="P5" i="2" s="1"/>
  <c r="O3" i="2"/>
  <c r="P3" i="2" s="1"/>
  <c r="O4" i="2"/>
  <c r="O8" i="1"/>
  <c r="P8" i="1" s="1"/>
  <c r="O29" i="1"/>
  <c r="P29" i="1" s="1"/>
  <c r="O42" i="1"/>
  <c r="P42" i="1" s="1"/>
  <c r="O19" i="1"/>
  <c r="P19" i="1" s="1"/>
  <c r="O25" i="1"/>
  <c r="P25" i="1" s="1"/>
  <c r="O44" i="1"/>
  <c r="P44" i="1" s="1"/>
  <c r="O18" i="1"/>
  <c r="P18" i="1" s="1"/>
  <c r="O28" i="1"/>
  <c r="P28" i="1" s="1"/>
  <c r="O12" i="1"/>
  <c r="P12" i="1" s="1"/>
  <c r="O27" i="1"/>
  <c r="P27" i="1" s="1"/>
  <c r="O24" i="1"/>
  <c r="P24" i="1" s="1"/>
  <c r="O12" i="2"/>
  <c r="P12" i="2" s="1"/>
  <c r="G18" i="15"/>
  <c r="G28" i="15"/>
  <c r="G28" i="14"/>
  <c r="G18" i="14"/>
  <c r="D31" i="14" s="1"/>
  <c r="G31" i="14" s="1"/>
  <c r="G19" i="8"/>
  <c r="G30" i="8"/>
  <c r="O4" i="1"/>
  <c r="P4" i="1" s="1"/>
  <c r="O33" i="1"/>
  <c r="P33" i="1" s="1"/>
  <c r="O32" i="1"/>
  <c r="P32" i="1" s="1"/>
  <c r="O5" i="1"/>
  <c r="P5" i="1" s="1"/>
  <c r="O14" i="1"/>
  <c r="P14" i="1" s="1"/>
  <c r="O37" i="1"/>
  <c r="P37" i="1" s="1"/>
  <c r="O21" i="1"/>
  <c r="P21" i="1" s="1"/>
  <c r="O6" i="1"/>
  <c r="P6" i="1" s="1"/>
  <c r="O7" i="1"/>
  <c r="P7" i="1" s="1"/>
  <c r="O38" i="1"/>
  <c r="P38" i="1" s="1"/>
  <c r="O35" i="1"/>
  <c r="P35" i="1" s="1"/>
  <c r="O20" i="1"/>
  <c r="P20" i="1" s="1"/>
  <c r="O41" i="1"/>
  <c r="P41" i="1" s="1"/>
  <c r="O3" i="1"/>
  <c r="P3" i="1" s="1"/>
  <c r="K26" i="2"/>
  <c r="I26" i="2"/>
  <c r="P4" i="2" l="1"/>
  <c r="C30" i="15"/>
  <c r="D30" i="15" s="1"/>
  <c r="G24" i="11"/>
  <c r="G28" i="11"/>
  <c r="G26" i="11"/>
  <c r="G23" i="11"/>
  <c r="G21" i="11"/>
  <c r="G22" i="11"/>
  <c r="G25" i="11"/>
  <c r="G27" i="11"/>
  <c r="G3" i="11"/>
  <c r="G4" i="11"/>
  <c r="G15" i="11"/>
  <c r="G11" i="11"/>
  <c r="G5" i="11"/>
  <c r="G9" i="11"/>
  <c r="G17" i="11"/>
  <c r="G2" i="11"/>
  <c r="G8" i="11"/>
  <c r="G6" i="11"/>
  <c r="G12" i="11"/>
  <c r="G16" i="11"/>
  <c r="G10" i="11"/>
  <c r="G13" i="11"/>
  <c r="G14" i="11"/>
  <c r="G7" i="11"/>
  <c r="G29" i="11" l="1"/>
  <c r="G18" i="11"/>
  <c r="G17" i="12"/>
  <c r="G10" i="12"/>
  <c r="G9" i="12"/>
  <c r="G3" i="12"/>
  <c r="G15" i="12"/>
  <c r="G11" i="12"/>
  <c r="G6" i="12"/>
  <c r="G2" i="12"/>
  <c r="G13" i="12"/>
  <c r="G8" i="12"/>
  <c r="G5" i="12"/>
  <c r="G4" i="12"/>
  <c r="G16" i="12"/>
  <c r="G12" i="12"/>
  <c r="G14" i="12"/>
  <c r="G7" i="12"/>
  <c r="G18" i="12" l="1"/>
  <c r="C32" i="11"/>
  <c r="D32" i="11" s="1"/>
  <c r="G25" i="13"/>
  <c r="G24" i="13"/>
  <c r="G15" i="13"/>
  <c r="G5" i="13"/>
  <c r="G12" i="13"/>
  <c r="G3" i="13"/>
  <c r="N16" i="2"/>
  <c r="M16" i="2"/>
  <c r="C32" i="12" l="1"/>
  <c r="D32" i="12" s="1"/>
  <c r="G28" i="13"/>
  <c r="G16" i="13"/>
  <c r="C31" i="13" s="1"/>
  <c r="D31" i="13" s="1"/>
  <c r="O16" i="2"/>
  <c r="P16" i="2" s="1"/>
  <c r="E26" i="2" l="1"/>
  <c r="L26" i="2"/>
  <c r="J26" i="2"/>
  <c r="H26" i="2"/>
  <c r="G26" i="2"/>
  <c r="F26" i="2"/>
  <c r="D26" i="2"/>
  <c r="C26" i="2"/>
  <c r="L47" i="1"/>
  <c r="L48" i="1" s="1"/>
  <c r="K47" i="1"/>
  <c r="K48" i="1" s="1"/>
  <c r="J47" i="1"/>
  <c r="J48" i="1" s="1"/>
  <c r="I47" i="1"/>
  <c r="I48" i="1" s="1"/>
  <c r="H47" i="1"/>
  <c r="H48" i="1" s="1"/>
  <c r="G47" i="1"/>
  <c r="F47" i="1"/>
  <c r="E47" i="1"/>
  <c r="D47" i="1"/>
  <c r="C47" i="1"/>
  <c r="N21" i="2"/>
  <c r="N24" i="2"/>
  <c r="N19" i="2"/>
  <c r="N15" i="2"/>
  <c r="N13" i="2"/>
  <c r="M47" i="1" l="1"/>
  <c r="N11" i="1"/>
  <c r="M24" i="2" l="1"/>
  <c r="O24" i="2" s="1"/>
  <c r="P24" i="2" s="1"/>
  <c r="M21" i="2"/>
  <c r="O21" i="2" s="1"/>
  <c r="P21" i="2" s="1"/>
  <c r="M19" i="2"/>
  <c r="O19" i="2" s="1"/>
  <c r="P19" i="2" s="1"/>
  <c r="M15" i="2"/>
  <c r="O15" i="2" s="1"/>
  <c r="P15" i="2" s="1"/>
  <c r="M13" i="2"/>
  <c r="O13" i="2" s="1"/>
  <c r="G48" i="1"/>
  <c r="F48" i="1"/>
  <c r="E48" i="1"/>
  <c r="C48" i="1"/>
  <c r="M11" i="1"/>
  <c r="O11" i="1" s="1"/>
  <c r="P13" i="2" l="1"/>
  <c r="P25" i="2" s="1"/>
  <c r="O25" i="2"/>
  <c r="M25" i="2"/>
  <c r="P11" i="1"/>
  <c r="D48" i="1"/>
  <c r="M48" i="1" s="1"/>
  <c r="O47" i="1" l="1"/>
  <c r="P47" i="1"/>
</calcChain>
</file>

<file path=xl/sharedStrings.xml><?xml version="1.0" encoding="utf-8"?>
<sst xmlns="http://schemas.openxmlformats.org/spreadsheetml/2006/main" count="311" uniqueCount="112">
  <si>
    <t>Namn</t>
  </si>
  <si>
    <t>Antal</t>
  </si>
  <si>
    <t>Snitt omg</t>
  </si>
  <si>
    <t>Snitt serie</t>
  </si>
  <si>
    <t>Roger Nyström</t>
  </si>
  <si>
    <t>Kent-Ove Andersson</t>
  </si>
  <si>
    <t>Bjarne Forsberg</t>
  </si>
  <si>
    <t>Peder Kjellberg</t>
  </si>
  <si>
    <t>Rolf Norling</t>
  </si>
  <si>
    <t>Nils Sundberg</t>
  </si>
  <si>
    <t>Jan Sundholm</t>
  </si>
  <si>
    <t>Ulla Sundberg</t>
  </si>
  <si>
    <t>Carina Bergman</t>
  </si>
  <si>
    <t>Ewa Matti</t>
  </si>
  <si>
    <t>Stefan Nilsson</t>
  </si>
  <si>
    <t>Datum</t>
  </si>
  <si>
    <t>Poäng</t>
  </si>
  <si>
    <t>Diff</t>
  </si>
  <si>
    <t xml:space="preserve"> Boden</t>
  </si>
  <si>
    <t xml:space="preserve"> Kiruna</t>
  </si>
  <si>
    <t>Bennet Lindblom</t>
  </si>
  <si>
    <t>Helen Wärja</t>
  </si>
  <si>
    <t>BPBS Boden</t>
  </si>
  <si>
    <t>PBK Malmberget</t>
  </si>
  <si>
    <t>VETERANTOUREN 2024-25</t>
  </si>
  <si>
    <t>Totalt, person</t>
  </si>
  <si>
    <t>Summa</t>
  </si>
  <si>
    <t>Snitt per person</t>
  </si>
  <si>
    <t>Sven Matti</t>
  </si>
  <si>
    <t>Ingvar Carlsson</t>
  </si>
  <si>
    <t>Ulla-Karin Rönnbäck</t>
  </si>
  <si>
    <t>Älvsbyn</t>
  </si>
  <si>
    <t>Kalix</t>
  </si>
  <si>
    <t>Res</t>
  </si>
  <si>
    <t>Luleå</t>
  </si>
  <si>
    <t>Paul Svalkvist</t>
  </si>
  <si>
    <t>Hans Ljungstedt</t>
  </si>
  <si>
    <t>Hans Bergman</t>
  </si>
  <si>
    <t>Sune Hallström</t>
  </si>
  <si>
    <t>Bo-Göran Skarpsvärd</t>
  </si>
  <si>
    <t>Lotta Lindbom</t>
  </si>
  <si>
    <t>Kiruna</t>
  </si>
  <si>
    <t>Malmberget</t>
  </si>
  <si>
    <t>Boden - Kiruna H 250930</t>
  </si>
  <si>
    <t>Inger Lindblom</t>
  </si>
  <si>
    <t>Gunnel Snäll-Lidberg</t>
  </si>
  <si>
    <t>Kiruna H, 30 sep</t>
  </si>
  <si>
    <t>Malmb H, 15okt</t>
  </si>
  <si>
    <t>Ä-byn B, 12 nov</t>
  </si>
  <si>
    <t>Kalix H, 26 nov</t>
  </si>
  <si>
    <t>Luleå B, 10 dec</t>
  </si>
  <si>
    <t>Luleå H, 21 jan</t>
  </si>
  <si>
    <t>Älvsbyn H, 4 feb</t>
  </si>
  <si>
    <t>Kalix B, 18 mar</t>
  </si>
  <si>
    <t>Kiruna B, 14 apr</t>
  </si>
  <si>
    <t>Malmb B, 15 apr</t>
  </si>
  <si>
    <t>VETERANTOUREN 2025-26</t>
  </si>
  <si>
    <t xml:space="preserve">Diff  </t>
  </si>
  <si>
    <t>Boden - Malmberget H 251015</t>
  </si>
  <si>
    <t>Gunvor Strand</t>
  </si>
  <si>
    <t>Helge Andersson</t>
  </si>
  <si>
    <t>Christer Westberg</t>
  </si>
  <si>
    <t>Monika Svalkvist</t>
  </si>
  <si>
    <t>Stina Lundbäck</t>
  </si>
  <si>
    <t>Anders Renström</t>
  </si>
  <si>
    <t>Bertil Uggla</t>
  </si>
  <si>
    <t>Margareta Hedman</t>
  </si>
  <si>
    <t>Gösta Lindgren</t>
  </si>
  <si>
    <t>Tommy Strand</t>
  </si>
  <si>
    <t>Tommy Lindvall</t>
  </si>
  <si>
    <t>Bo Dahlén</t>
  </si>
  <si>
    <t>Ruth Samuelsson</t>
  </si>
  <si>
    <t>Sture Granberg</t>
  </si>
  <si>
    <t>Anders Svensson</t>
  </si>
  <si>
    <t>Solveig Korpiniemi</t>
  </si>
  <si>
    <t>Ove Sunden</t>
  </si>
  <si>
    <t>Maj-Lis Enström</t>
  </si>
  <si>
    <t>Lisa Persson</t>
  </si>
  <si>
    <t>Torgny Berglund</t>
  </si>
  <si>
    <t>Olof Lundqvist</t>
  </si>
  <si>
    <t>Viveka Forsberg</t>
  </si>
  <si>
    <t>Ola Engfors</t>
  </si>
  <si>
    <t>Erling Sundberg</t>
  </si>
  <si>
    <t>Lars-Erik Andersson</t>
  </si>
  <si>
    <t>Lotta Lindblom</t>
  </si>
  <si>
    <t>Sven M/Kjell I</t>
  </si>
  <si>
    <t>Lars Selberg</t>
  </si>
  <si>
    <t>Björn Andreassen</t>
  </si>
  <si>
    <t>Älvsbyn-Boden B 251112</t>
  </si>
  <si>
    <t>Jimmy Gustafsson</t>
  </si>
  <si>
    <t>Peter Johansson</t>
  </si>
  <si>
    <t>Eva Dahlberg Lindvall</t>
  </si>
  <si>
    <t>Kerstin Sjöholm</t>
  </si>
  <si>
    <t>Jan Rönnbäck</t>
  </si>
  <si>
    <t>J-O Wikström</t>
  </si>
  <si>
    <t>Tommy Andersson</t>
  </si>
  <si>
    <t>Inger Svensson</t>
  </si>
  <si>
    <t>P-A Öhman</t>
  </si>
  <si>
    <t>Bitte Ögren</t>
  </si>
  <si>
    <t>Boden - Kalix H  251126</t>
  </si>
  <si>
    <t>Ulf Larsson</t>
  </si>
  <si>
    <t>Resultat</t>
  </si>
  <si>
    <t>Luleå-Boden B 251210</t>
  </si>
  <si>
    <t>Jan Thorsson</t>
  </si>
  <si>
    <t>Bo Johansson</t>
  </si>
  <si>
    <t>Gertrud Erlandsson</t>
  </si>
  <si>
    <t>Gunnel Snäll Lidberg</t>
  </si>
  <si>
    <t>Helén Wärja</t>
  </si>
  <si>
    <t>Jan-Olov Vikström</t>
  </si>
  <si>
    <t>Obs, Hemma mot Älvsbyn deltog 14 herrar (en bana stängd)</t>
  </si>
  <si>
    <t>Boden-Luleå H 260121</t>
  </si>
  <si>
    <t>Boden-Älvsbyn H 260204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</si>
</sst>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3" fillId="2" borderId="1" xfId="0" applyFont="1" applyFill="1" applyBorder="1"/>
    <xf numFmtId="0" fontId="0" fillId="0" borderId="0" xfId="0" applyAlignment="1">
      <alignment horizontal="right"/>
    </xf>
    <xf numFmtId="1" fontId="1" fillId="0" borderId="1" xfId="0" applyNumberFormat="1" applyFont="1" applyBorder="1" applyAlignment="1">
      <alignment horizontal="center"/>
    </xf>
    <xf numFmtId="0" fontId="0" fillId="0" borderId="1" xfId="0" applyBorder="1"/>
    <xf numFmtId="0" fontId="3" fillId="3" borderId="1" xfId="0" applyFont="1" applyFill="1" applyBorder="1"/>
    <xf numFmtId="0" fontId="3" fillId="3" borderId="2" xfId="0" applyFont="1" applyFill="1" applyBorder="1"/>
    <xf numFmtId="0" fontId="3" fillId="3" borderId="3" xfId="0" applyFont="1" applyFill="1" applyBorder="1"/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>
      <alignment horizontal="left"/>
    </xf>
    <xf numFmtId="16" fontId="0" fillId="0" borderId="0" xfId="0" applyNumberFormat="1"/>
    <xf numFmtId="0" fontId="0" fillId="0" borderId="5" xfId="0" applyBorder="1" applyAlignment="1">
      <alignment horizontal="center"/>
    </xf>
    <xf numFmtId="0" fontId="6" fillId="0" borderId="1" xfId="0" applyFont="1" applyBorder="1" applyAlignment="1">
      <alignment horizont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1" fontId="4" fillId="0" borderId="2" xfId="0" applyNumberFormat="1" applyFont="1" applyBorder="1" applyAlignment="1">
      <alignment horizontal="center"/>
    </xf>
    <xf numFmtId="3" fontId="0" fillId="0" borderId="0" xfId="0" applyNumberFormat="1" applyAlignment="1">
      <alignment horizontal="right"/>
    </xf>
    <xf numFmtId="3" fontId="0" fillId="0" borderId="0" xfId="0" applyNumberFormat="1"/>
    <xf numFmtId="0" fontId="0" fillId="0" borderId="6" xfId="0" applyBorder="1" applyAlignment="1">
      <alignment horizontal="center"/>
    </xf>
    <xf numFmtId="3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right"/>
    </xf>
    <xf numFmtId="0" fontId="3" fillId="2" borderId="0" xfId="0" applyFont="1" applyFill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4" borderId="1" xfId="0" applyFont="1" applyFill="1" applyBorder="1" applyAlignment="1">
      <alignment horizontal="center" textRotation="90" wrapText="1"/>
    </xf>
    <xf numFmtId="0" fontId="0" fillId="4" borderId="1" xfId="0" applyFill="1" applyBorder="1" applyAlignment="1">
      <alignment horizontal="center"/>
    </xf>
    <xf numFmtId="0" fontId="3" fillId="2" borderId="6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 textRotation="90"/>
    </xf>
    <xf numFmtId="3" fontId="0" fillId="0" borderId="1" xfId="0" applyNumberForma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 textRotation="90"/>
    </xf>
    <xf numFmtId="3" fontId="0" fillId="0" borderId="2" xfId="0" applyNumberForma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0" fillId="4" borderId="1" xfId="0" applyFill="1" applyBorder="1" applyAlignment="1">
      <alignment horizontal="center" textRotation="90"/>
    </xf>
    <xf numFmtId="1" fontId="1" fillId="4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46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2857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46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20383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7648575" y="61626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46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AC54C023-E96E-46F8-B103-4EE62B6F706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382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46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503739CC-63A4-4A21-8372-59D3C7D0863A}"/>
            </a:ext>
          </a:extLst>
        </xdr:cNvPr>
        <xdr:cNvSpPr>
          <a:spLocks noChangeAspect="1" noChangeArrowheads="1"/>
        </xdr:cNvSpPr>
      </xdr:nvSpPr>
      <xdr:spPr bwMode="auto">
        <a:xfrm>
          <a:off x="609600" y="22383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675A04D3-6DD6-485B-B62C-385CD1FA6DD2}"/>
            </a:ext>
          </a:extLst>
        </xdr:cNvPr>
        <xdr:cNvSpPr>
          <a:spLocks noChangeAspect="1" noChangeArrowheads="1"/>
        </xdr:cNvSpPr>
      </xdr:nvSpPr>
      <xdr:spPr bwMode="auto">
        <a:xfrm>
          <a:off x="693420" y="120777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C9B0C5C3-5572-4C4A-9D18-088108CD561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001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19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F088B392-4715-4085-911E-83A6DE7D126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8002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B7E2D848-C75D-4EF1-89D7-0BBE1CB0088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4382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AB8A0CD4-B73C-4A15-BDBD-BD4D6F48F14A}"/>
            </a:ext>
          </a:extLst>
        </xdr:cNvPr>
        <xdr:cNvSpPr>
          <a:spLocks noChangeAspect="1" noChangeArrowheads="1"/>
        </xdr:cNvSpPr>
      </xdr:nvSpPr>
      <xdr:spPr bwMode="auto">
        <a:xfrm>
          <a:off x="6810375" y="236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911BF58B-8410-4538-9BF8-564EA7BD2F94}"/>
            </a:ext>
          </a:extLst>
        </xdr:cNvPr>
        <xdr:cNvSpPr>
          <a:spLocks noChangeAspect="1" noChangeArrowheads="1"/>
        </xdr:cNvSpPr>
      </xdr:nvSpPr>
      <xdr:spPr bwMode="auto">
        <a:xfrm>
          <a:off x="6810375" y="236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AFD6FCD8-45D3-4EF0-BC8D-F8E3238CB73B}"/>
            </a:ext>
          </a:extLst>
        </xdr:cNvPr>
        <xdr:cNvSpPr>
          <a:spLocks noChangeAspect="1" noChangeArrowheads="1"/>
        </xdr:cNvSpPr>
      </xdr:nvSpPr>
      <xdr:spPr bwMode="auto">
        <a:xfrm>
          <a:off x="6810375" y="25622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5ABA825D-1AA7-4FB6-B218-95F7575E0BDE}"/>
            </a:ext>
          </a:extLst>
        </xdr:cNvPr>
        <xdr:cNvSpPr>
          <a:spLocks noChangeAspect="1" noChangeArrowheads="1"/>
        </xdr:cNvSpPr>
      </xdr:nvSpPr>
      <xdr:spPr bwMode="auto">
        <a:xfrm>
          <a:off x="6810375" y="236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05D7C774-09B0-43DB-9218-15DC9A7826FF}"/>
            </a:ext>
          </a:extLst>
        </xdr:cNvPr>
        <xdr:cNvSpPr>
          <a:spLocks noChangeAspect="1" noChangeArrowheads="1"/>
        </xdr:cNvSpPr>
      </xdr:nvSpPr>
      <xdr:spPr bwMode="auto">
        <a:xfrm>
          <a:off x="6810375" y="29622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B8CD8409-9A93-402B-8448-F75CE562551A}"/>
            </a:ext>
          </a:extLst>
        </xdr:cNvPr>
        <xdr:cNvSpPr>
          <a:spLocks noChangeAspect="1" noChangeArrowheads="1"/>
        </xdr:cNvSpPr>
      </xdr:nvSpPr>
      <xdr:spPr bwMode="auto">
        <a:xfrm>
          <a:off x="6810375" y="236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28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6800B57B-35AB-4098-AC3D-8808DB609634}"/>
            </a:ext>
          </a:extLst>
        </xdr:cNvPr>
        <xdr:cNvSpPr>
          <a:spLocks noChangeAspect="1" noChangeArrowheads="1"/>
        </xdr:cNvSpPr>
      </xdr:nvSpPr>
      <xdr:spPr bwMode="auto">
        <a:xfrm>
          <a:off x="0" y="43624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28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5B84337C-2AFB-40A7-ADF4-00438EBF774C}"/>
            </a:ext>
          </a:extLst>
        </xdr:cNvPr>
        <xdr:cNvSpPr>
          <a:spLocks noChangeAspect="1" noChangeArrowheads="1"/>
        </xdr:cNvSpPr>
      </xdr:nvSpPr>
      <xdr:spPr bwMode="auto">
        <a:xfrm>
          <a:off x="0" y="43624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C9BD314C-B42D-4034-8746-BDB5C331054A}"/>
            </a:ext>
          </a:extLst>
        </xdr:cNvPr>
        <xdr:cNvSpPr>
          <a:spLocks noChangeAspect="1" noChangeArrowheads="1"/>
        </xdr:cNvSpPr>
      </xdr:nvSpPr>
      <xdr:spPr bwMode="auto">
        <a:xfrm>
          <a:off x="6905625" y="3962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431D1408-6511-41F7-A252-3ADA32AFA360}"/>
            </a:ext>
          </a:extLst>
        </xdr:cNvPr>
        <xdr:cNvSpPr>
          <a:spLocks noChangeAspect="1" noChangeArrowheads="1"/>
        </xdr:cNvSpPr>
      </xdr:nvSpPr>
      <xdr:spPr bwMode="auto">
        <a:xfrm>
          <a:off x="6905625" y="37623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F7314D19-4A26-4ACF-AFBC-98F0F8039158}"/>
            </a:ext>
          </a:extLst>
        </xdr:cNvPr>
        <xdr:cNvSpPr>
          <a:spLocks noChangeAspect="1" noChangeArrowheads="1"/>
        </xdr:cNvSpPr>
      </xdr:nvSpPr>
      <xdr:spPr bwMode="auto">
        <a:xfrm>
          <a:off x="6905625" y="37623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27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4FBD3346-E30F-464E-A490-073C5F7CFC8B}"/>
            </a:ext>
          </a:extLst>
        </xdr:cNvPr>
        <xdr:cNvSpPr>
          <a:spLocks noChangeAspect="1" noChangeArrowheads="1"/>
        </xdr:cNvSpPr>
      </xdr:nvSpPr>
      <xdr:spPr bwMode="auto">
        <a:xfrm>
          <a:off x="0" y="57626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27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63AB1302-77F0-41A6-9C95-E057BE138CE6}"/>
            </a:ext>
          </a:extLst>
        </xdr:cNvPr>
        <xdr:cNvSpPr>
          <a:spLocks noChangeAspect="1" noChangeArrowheads="1"/>
        </xdr:cNvSpPr>
      </xdr:nvSpPr>
      <xdr:spPr bwMode="auto">
        <a:xfrm>
          <a:off x="0" y="57626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38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707EB933-BF59-48C9-BA64-95C9C12A22DA}"/>
            </a:ext>
          </a:extLst>
        </xdr:cNvPr>
        <xdr:cNvSpPr>
          <a:spLocks noChangeAspect="1" noChangeArrowheads="1"/>
        </xdr:cNvSpPr>
      </xdr:nvSpPr>
      <xdr:spPr bwMode="auto">
        <a:xfrm>
          <a:off x="0" y="7962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38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1A33CE96-0D7B-4CE8-9C46-2658D85DEE10}"/>
            </a:ext>
          </a:extLst>
        </xdr:cNvPr>
        <xdr:cNvSpPr>
          <a:spLocks noChangeAspect="1" noChangeArrowheads="1"/>
        </xdr:cNvSpPr>
      </xdr:nvSpPr>
      <xdr:spPr bwMode="auto">
        <a:xfrm>
          <a:off x="0" y="7962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41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CB6E63DE-7610-46EF-B7AF-6A3B95DE38B2}"/>
            </a:ext>
          </a:extLst>
        </xdr:cNvPr>
        <xdr:cNvSpPr>
          <a:spLocks noChangeAspect="1" noChangeArrowheads="1"/>
        </xdr:cNvSpPr>
      </xdr:nvSpPr>
      <xdr:spPr bwMode="auto">
        <a:xfrm>
          <a:off x="0" y="83629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38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AB3416D9-0E97-415E-A817-A725FCE66FB8}"/>
            </a:ext>
          </a:extLst>
        </xdr:cNvPr>
        <xdr:cNvSpPr>
          <a:spLocks noChangeAspect="1" noChangeArrowheads="1"/>
        </xdr:cNvSpPr>
      </xdr:nvSpPr>
      <xdr:spPr bwMode="auto">
        <a:xfrm>
          <a:off x="0" y="7962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72E215F1-3091-4DF0-898D-F5E91828FC60}"/>
            </a:ext>
          </a:extLst>
        </xdr:cNvPr>
        <xdr:cNvSpPr>
          <a:spLocks noChangeAspect="1" noChangeArrowheads="1"/>
        </xdr:cNvSpPr>
      </xdr:nvSpPr>
      <xdr:spPr bwMode="auto">
        <a:xfrm>
          <a:off x="0" y="236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7E7D1140-EA74-47A9-85F4-A34628F7C0FC}"/>
            </a:ext>
          </a:extLst>
        </xdr:cNvPr>
        <xdr:cNvSpPr>
          <a:spLocks noChangeAspect="1" noChangeArrowheads="1"/>
        </xdr:cNvSpPr>
      </xdr:nvSpPr>
      <xdr:spPr bwMode="auto">
        <a:xfrm>
          <a:off x="0" y="2162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D5CDDAD2-5C96-47CE-AA6C-CE9B648BBA6B}"/>
            </a:ext>
          </a:extLst>
        </xdr:cNvPr>
        <xdr:cNvSpPr>
          <a:spLocks noChangeAspect="1" noChangeArrowheads="1"/>
        </xdr:cNvSpPr>
      </xdr:nvSpPr>
      <xdr:spPr bwMode="auto">
        <a:xfrm>
          <a:off x="0" y="2162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18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6511391C-D22C-43C4-8BA1-F20C167C1DA2}"/>
            </a:ext>
          </a:extLst>
        </xdr:cNvPr>
        <xdr:cNvSpPr>
          <a:spLocks noChangeAspect="1" noChangeArrowheads="1"/>
        </xdr:cNvSpPr>
      </xdr:nvSpPr>
      <xdr:spPr bwMode="auto">
        <a:xfrm>
          <a:off x="609600" y="26003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18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A5F6DE8D-6FAF-4BDD-ADF8-0F9C7D60D642}"/>
            </a:ext>
          </a:extLst>
        </xdr:cNvPr>
        <xdr:cNvSpPr>
          <a:spLocks noChangeAspect="1" noChangeArrowheads="1"/>
        </xdr:cNvSpPr>
      </xdr:nvSpPr>
      <xdr:spPr bwMode="auto">
        <a:xfrm>
          <a:off x="609600" y="26003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DE528E84-E8B1-4129-BCD2-7E38F27574C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90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95F23EC9-934E-4D28-BA50-0666FEDCCB96}"/>
            </a:ext>
          </a:extLst>
        </xdr:cNvPr>
        <xdr:cNvSpPr>
          <a:spLocks noChangeAspect="1" noChangeArrowheads="1"/>
        </xdr:cNvSpPr>
      </xdr:nvSpPr>
      <xdr:spPr bwMode="auto">
        <a:xfrm>
          <a:off x="609600" y="99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D61F6A20-E312-42DE-A077-E233D83E68E9}"/>
            </a:ext>
          </a:extLst>
        </xdr:cNvPr>
        <xdr:cNvSpPr>
          <a:spLocks noChangeAspect="1" noChangeArrowheads="1"/>
        </xdr:cNvSpPr>
      </xdr:nvSpPr>
      <xdr:spPr bwMode="auto">
        <a:xfrm>
          <a:off x="0" y="236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D1268137-9DC3-492F-9CF5-A96F5B65D88C}"/>
            </a:ext>
          </a:extLst>
        </xdr:cNvPr>
        <xdr:cNvSpPr>
          <a:spLocks noChangeAspect="1" noChangeArrowheads="1"/>
        </xdr:cNvSpPr>
      </xdr:nvSpPr>
      <xdr:spPr bwMode="auto">
        <a:xfrm>
          <a:off x="0" y="2162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447E749D-7D64-47A3-BF26-948734C7E2E6}"/>
            </a:ext>
          </a:extLst>
        </xdr:cNvPr>
        <xdr:cNvSpPr>
          <a:spLocks noChangeAspect="1" noChangeArrowheads="1"/>
        </xdr:cNvSpPr>
      </xdr:nvSpPr>
      <xdr:spPr bwMode="auto">
        <a:xfrm>
          <a:off x="0" y="2162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E3612191-6C56-4517-9141-284551A14EE4}"/>
            </a:ext>
          </a:extLst>
        </xdr:cNvPr>
        <xdr:cNvSpPr>
          <a:spLocks noChangeAspect="1" noChangeArrowheads="1"/>
        </xdr:cNvSpPr>
      </xdr:nvSpPr>
      <xdr:spPr bwMode="auto">
        <a:xfrm>
          <a:off x="6496050" y="3581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14369BBE-E119-4706-8C78-1313D78B546B}"/>
            </a:ext>
          </a:extLst>
        </xdr:cNvPr>
        <xdr:cNvSpPr>
          <a:spLocks noChangeAspect="1" noChangeArrowheads="1"/>
        </xdr:cNvSpPr>
      </xdr:nvSpPr>
      <xdr:spPr bwMode="auto">
        <a:xfrm>
          <a:off x="6496050" y="3581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95B5F8DB-15AF-447F-A060-ADA916D6B52A}"/>
            </a:ext>
          </a:extLst>
        </xdr:cNvPr>
        <xdr:cNvSpPr>
          <a:spLocks noChangeAspect="1" noChangeArrowheads="1"/>
        </xdr:cNvSpPr>
      </xdr:nvSpPr>
      <xdr:spPr bwMode="auto">
        <a:xfrm>
          <a:off x="6496050" y="3581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347F9D61-4DAB-447A-842E-D77AA46F588B}"/>
            </a:ext>
          </a:extLst>
        </xdr:cNvPr>
        <xdr:cNvSpPr>
          <a:spLocks noChangeAspect="1" noChangeArrowheads="1"/>
        </xdr:cNvSpPr>
      </xdr:nvSpPr>
      <xdr:spPr bwMode="auto">
        <a:xfrm>
          <a:off x="7105650" y="31813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24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55530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D4C30D47-37B1-461E-9FF8-6B012FA1222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9401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7F29AB6-C50E-4FAD-9043-EB1999348F5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9401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50DE2E17-6B3B-4CA9-9591-C2A6E936110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9401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9E980A1F-0896-4686-819B-E2088CA5007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9401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19FB44F0-B884-48FE-92B7-831C5400D6CB}"/>
            </a:ext>
          </a:extLst>
        </xdr:cNvPr>
        <xdr:cNvSpPr>
          <a:spLocks noChangeAspect="1" noChangeArrowheads="1"/>
        </xdr:cNvSpPr>
      </xdr:nvSpPr>
      <xdr:spPr bwMode="auto">
        <a:xfrm>
          <a:off x="6379845" y="9401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82980987-9020-46C6-8858-B62FD815632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106108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4DD287C5-2E57-414A-AE80-2A8FC44CDE97}"/>
            </a:ext>
          </a:extLst>
        </xdr:cNvPr>
        <xdr:cNvSpPr>
          <a:spLocks noChangeAspect="1" noChangeArrowheads="1"/>
        </xdr:cNvSpPr>
      </xdr:nvSpPr>
      <xdr:spPr bwMode="auto">
        <a:xfrm>
          <a:off x="7753350" y="69627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3E77BCC9-2AC3-4A38-B658-D21AF63667A6}"/>
            </a:ext>
          </a:extLst>
        </xdr:cNvPr>
        <xdr:cNvSpPr>
          <a:spLocks noChangeAspect="1" noChangeArrowheads="1"/>
        </xdr:cNvSpPr>
      </xdr:nvSpPr>
      <xdr:spPr bwMode="auto">
        <a:xfrm>
          <a:off x="7753350" y="69627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C3DB67D3-2402-4258-814F-7AA32DC65C25}"/>
            </a:ext>
          </a:extLst>
        </xdr:cNvPr>
        <xdr:cNvSpPr>
          <a:spLocks noChangeAspect="1" noChangeArrowheads="1"/>
        </xdr:cNvSpPr>
      </xdr:nvSpPr>
      <xdr:spPr bwMode="auto">
        <a:xfrm>
          <a:off x="7753350" y="69627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5E8F3902-324D-438F-B9C1-F7600B34EB3D}"/>
            </a:ext>
          </a:extLst>
        </xdr:cNvPr>
        <xdr:cNvSpPr>
          <a:spLocks noChangeAspect="1" noChangeArrowheads="1"/>
        </xdr:cNvSpPr>
      </xdr:nvSpPr>
      <xdr:spPr bwMode="auto">
        <a:xfrm>
          <a:off x="609600" y="53054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6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01C9982F-2CBD-4EC8-885D-456B97D900FB}"/>
            </a:ext>
          </a:extLst>
        </xdr:cNvPr>
        <xdr:cNvSpPr>
          <a:spLocks noChangeAspect="1" noChangeArrowheads="1"/>
        </xdr:cNvSpPr>
      </xdr:nvSpPr>
      <xdr:spPr bwMode="auto">
        <a:xfrm>
          <a:off x="6496050" y="55816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6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6CAC5283-3F0E-4B4A-AA83-491C3CF88A6C}"/>
            </a:ext>
          </a:extLst>
        </xdr:cNvPr>
        <xdr:cNvSpPr>
          <a:spLocks noChangeAspect="1" noChangeArrowheads="1"/>
        </xdr:cNvSpPr>
      </xdr:nvSpPr>
      <xdr:spPr bwMode="auto">
        <a:xfrm>
          <a:off x="6496050" y="55816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6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D63D9E3C-398C-4EDD-92BD-DF06AFE07F1D}"/>
            </a:ext>
          </a:extLst>
        </xdr:cNvPr>
        <xdr:cNvSpPr>
          <a:spLocks noChangeAspect="1" noChangeArrowheads="1"/>
        </xdr:cNvSpPr>
      </xdr:nvSpPr>
      <xdr:spPr bwMode="auto">
        <a:xfrm>
          <a:off x="6496050" y="55816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6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4794C1F1-872D-42C7-B080-F3F54B347556}"/>
            </a:ext>
          </a:extLst>
        </xdr:cNvPr>
        <xdr:cNvSpPr>
          <a:spLocks noChangeAspect="1" noChangeArrowheads="1"/>
        </xdr:cNvSpPr>
      </xdr:nvSpPr>
      <xdr:spPr bwMode="auto">
        <a:xfrm>
          <a:off x="6496050" y="55816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6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472298F4-8DBD-4EB7-9185-8EEE6249C0E5}"/>
            </a:ext>
          </a:extLst>
        </xdr:cNvPr>
        <xdr:cNvSpPr>
          <a:spLocks noChangeAspect="1" noChangeArrowheads="1"/>
        </xdr:cNvSpPr>
      </xdr:nvSpPr>
      <xdr:spPr bwMode="auto">
        <a:xfrm>
          <a:off x="6496050" y="55816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6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48511ABB-1EF4-4A2F-922C-1C71E69091F2}"/>
            </a:ext>
          </a:extLst>
        </xdr:cNvPr>
        <xdr:cNvSpPr>
          <a:spLocks noChangeAspect="1" noChangeArrowheads="1"/>
        </xdr:cNvSpPr>
      </xdr:nvSpPr>
      <xdr:spPr bwMode="auto">
        <a:xfrm>
          <a:off x="6496050" y="55816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6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A01387C9-D544-4CDC-A3BC-51ECD411741F}"/>
            </a:ext>
          </a:extLst>
        </xdr:cNvPr>
        <xdr:cNvSpPr>
          <a:spLocks noChangeAspect="1" noChangeArrowheads="1"/>
        </xdr:cNvSpPr>
      </xdr:nvSpPr>
      <xdr:spPr bwMode="auto">
        <a:xfrm>
          <a:off x="6496050" y="55816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14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1104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7620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297180" y="210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16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297180" y="2697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7620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6957060" y="156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3139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23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375EC274-494B-41A3-B27A-5986417B3DE5}"/>
            </a:ext>
          </a:extLst>
        </xdr:cNvPr>
        <xdr:cNvSpPr>
          <a:spLocks noChangeAspect="1" noChangeArrowheads="1"/>
        </xdr:cNvSpPr>
      </xdr:nvSpPr>
      <xdr:spPr bwMode="auto">
        <a:xfrm>
          <a:off x="0" y="556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23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20BC774A-0174-4CF1-941E-42AF83ADF63E}"/>
            </a:ext>
          </a:extLst>
        </xdr:cNvPr>
        <xdr:cNvSpPr>
          <a:spLocks noChangeAspect="1" noChangeArrowheads="1"/>
        </xdr:cNvSpPr>
      </xdr:nvSpPr>
      <xdr:spPr bwMode="auto">
        <a:xfrm>
          <a:off x="0" y="556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34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E1D94D72-72A6-492F-A816-BB549F0A1041}"/>
            </a:ext>
          </a:extLst>
        </xdr:cNvPr>
        <xdr:cNvSpPr>
          <a:spLocks noChangeAspect="1" noChangeArrowheads="1"/>
        </xdr:cNvSpPr>
      </xdr:nvSpPr>
      <xdr:spPr bwMode="auto">
        <a:xfrm>
          <a:off x="0" y="77628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34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558B823E-0B3C-4CAA-B531-642313973F55}"/>
            </a:ext>
          </a:extLst>
        </xdr:cNvPr>
        <xdr:cNvSpPr>
          <a:spLocks noChangeAspect="1" noChangeArrowheads="1"/>
        </xdr:cNvSpPr>
      </xdr:nvSpPr>
      <xdr:spPr bwMode="auto">
        <a:xfrm>
          <a:off x="0" y="77628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36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C37CB32F-869D-4E86-AFCC-060A7FECDE6E}"/>
            </a:ext>
          </a:extLst>
        </xdr:cNvPr>
        <xdr:cNvSpPr>
          <a:spLocks noChangeAspect="1" noChangeArrowheads="1"/>
        </xdr:cNvSpPr>
      </xdr:nvSpPr>
      <xdr:spPr bwMode="auto">
        <a:xfrm>
          <a:off x="0" y="81629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34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A9E7C547-26FD-4403-A144-DE2D53FB6E8D}"/>
            </a:ext>
          </a:extLst>
        </xdr:cNvPr>
        <xdr:cNvSpPr>
          <a:spLocks noChangeAspect="1" noChangeArrowheads="1"/>
        </xdr:cNvSpPr>
      </xdr:nvSpPr>
      <xdr:spPr bwMode="auto">
        <a:xfrm>
          <a:off x="0" y="77628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68847AB7-9B7C-4AA7-B8D5-919DDD07DCC8}"/>
            </a:ext>
          </a:extLst>
        </xdr:cNvPr>
        <xdr:cNvSpPr>
          <a:spLocks noChangeAspect="1" noChangeArrowheads="1"/>
        </xdr:cNvSpPr>
      </xdr:nvSpPr>
      <xdr:spPr bwMode="auto">
        <a:xfrm>
          <a:off x="0" y="236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6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73E20446-652D-4AA6-B007-E7D7EE51A627}"/>
            </a:ext>
          </a:extLst>
        </xdr:cNvPr>
        <xdr:cNvSpPr>
          <a:spLocks noChangeAspect="1" noChangeArrowheads="1"/>
        </xdr:cNvSpPr>
      </xdr:nvSpPr>
      <xdr:spPr bwMode="auto">
        <a:xfrm>
          <a:off x="0" y="2162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6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F5A7FC09-FA39-4C20-BC0E-F1CD65A45CF3}"/>
            </a:ext>
          </a:extLst>
        </xdr:cNvPr>
        <xdr:cNvSpPr>
          <a:spLocks noChangeAspect="1" noChangeArrowheads="1"/>
        </xdr:cNvSpPr>
      </xdr:nvSpPr>
      <xdr:spPr bwMode="auto">
        <a:xfrm>
          <a:off x="0" y="2162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19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7048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4274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2095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297180" y="210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297180" y="2697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9439275" y="83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9791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EFA351DE-92B0-4C7E-A072-D916732C8531}"/>
            </a:ext>
          </a:extLst>
        </xdr:cNvPr>
        <xdr:cNvSpPr>
          <a:spLocks noChangeAspect="1" noChangeArrowheads="1"/>
        </xdr:cNvSpPr>
      </xdr:nvSpPr>
      <xdr:spPr bwMode="auto">
        <a:xfrm>
          <a:off x="0" y="556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E7698842-D07F-4D28-B1A5-5178DAC2A10A}"/>
            </a:ext>
          </a:extLst>
        </xdr:cNvPr>
        <xdr:cNvSpPr>
          <a:spLocks noChangeAspect="1" noChangeArrowheads="1"/>
        </xdr:cNvSpPr>
      </xdr:nvSpPr>
      <xdr:spPr bwMode="auto">
        <a:xfrm>
          <a:off x="0" y="556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FF2BF1DC-3134-41D7-9D35-06BE022B4589}"/>
            </a:ext>
          </a:extLst>
        </xdr:cNvPr>
        <xdr:cNvSpPr>
          <a:spLocks noChangeAspect="1" noChangeArrowheads="1"/>
        </xdr:cNvSpPr>
      </xdr:nvSpPr>
      <xdr:spPr bwMode="auto">
        <a:xfrm>
          <a:off x="0" y="77628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6D910244-7706-4BDE-AA29-F4445F33A71C}"/>
            </a:ext>
          </a:extLst>
        </xdr:cNvPr>
        <xdr:cNvSpPr>
          <a:spLocks noChangeAspect="1" noChangeArrowheads="1"/>
        </xdr:cNvSpPr>
      </xdr:nvSpPr>
      <xdr:spPr bwMode="auto">
        <a:xfrm>
          <a:off x="0" y="77628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E08BFE22-AB07-4161-90F0-C906997D436F}"/>
            </a:ext>
          </a:extLst>
        </xdr:cNvPr>
        <xdr:cNvSpPr>
          <a:spLocks noChangeAspect="1" noChangeArrowheads="1"/>
        </xdr:cNvSpPr>
      </xdr:nvSpPr>
      <xdr:spPr bwMode="auto">
        <a:xfrm>
          <a:off x="0" y="83629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B7CB7C09-3CEE-424B-8E7D-80B7C84AB6A4}"/>
            </a:ext>
          </a:extLst>
        </xdr:cNvPr>
        <xdr:cNvSpPr>
          <a:spLocks noChangeAspect="1" noChangeArrowheads="1"/>
        </xdr:cNvSpPr>
      </xdr:nvSpPr>
      <xdr:spPr bwMode="auto">
        <a:xfrm>
          <a:off x="0" y="77628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7B33D5F4-37C4-41AA-8E31-FCDFBB83AC5C}"/>
            </a:ext>
          </a:extLst>
        </xdr:cNvPr>
        <xdr:cNvSpPr>
          <a:spLocks noChangeAspect="1" noChangeArrowheads="1"/>
        </xdr:cNvSpPr>
      </xdr:nvSpPr>
      <xdr:spPr bwMode="auto">
        <a:xfrm>
          <a:off x="0" y="236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76BD5E14-ABC3-4882-9A48-79FDE95E396C}"/>
            </a:ext>
          </a:extLst>
        </xdr:cNvPr>
        <xdr:cNvSpPr>
          <a:spLocks noChangeAspect="1" noChangeArrowheads="1"/>
        </xdr:cNvSpPr>
      </xdr:nvSpPr>
      <xdr:spPr bwMode="auto">
        <a:xfrm>
          <a:off x="0" y="2162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06EC378E-89B2-4AAA-83D2-49454DC34F9E}"/>
            </a:ext>
          </a:extLst>
        </xdr:cNvPr>
        <xdr:cNvSpPr>
          <a:spLocks noChangeAspect="1" noChangeArrowheads="1"/>
        </xdr:cNvSpPr>
      </xdr:nvSpPr>
      <xdr:spPr bwMode="auto">
        <a:xfrm>
          <a:off x="0" y="2162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DF7A716F-1CDF-4097-A8D0-AAA5254B61F0}"/>
            </a:ext>
          </a:extLst>
        </xdr:cNvPr>
        <xdr:cNvSpPr>
          <a:spLocks noChangeAspect="1" noChangeArrowheads="1"/>
        </xdr:cNvSpPr>
      </xdr:nvSpPr>
      <xdr:spPr bwMode="auto">
        <a:xfrm>
          <a:off x="609600" y="81438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1D325A3D-CEFC-4E93-B19B-F324F14199EC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FAC62FA6-55E0-48E8-955C-E874BA4E27F8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FC87E082-5DC8-49CE-9D31-876CA90F9D58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A9268496-9D72-4B4A-A637-C43CE5B3B1E8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83820</xdr:colOff>
      <xdr:row>20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30C9ACB6-C18A-4D4C-A1A6-6D12974C8553}"/>
            </a:ext>
          </a:extLst>
        </xdr:cNvPr>
        <xdr:cNvSpPr>
          <a:spLocks noChangeAspect="1" noChangeArrowheads="1"/>
        </xdr:cNvSpPr>
      </xdr:nvSpPr>
      <xdr:spPr bwMode="auto">
        <a:xfrm>
          <a:off x="69342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1FDB9A07-6FA1-4E80-BFC6-27D12D47C6F3}"/>
            </a:ext>
          </a:extLst>
        </xdr:cNvPr>
        <xdr:cNvSpPr>
          <a:spLocks noChangeAspect="1" noChangeArrowheads="1"/>
        </xdr:cNvSpPr>
      </xdr:nvSpPr>
      <xdr:spPr bwMode="auto">
        <a:xfrm>
          <a:off x="609600" y="2857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D9B45845-BE71-4DB7-ACBB-6DB0DA773367}"/>
            </a:ext>
          </a:extLst>
        </xdr:cNvPr>
        <xdr:cNvSpPr>
          <a:spLocks noChangeAspect="1" noChangeArrowheads="1"/>
        </xdr:cNvSpPr>
      </xdr:nvSpPr>
      <xdr:spPr bwMode="auto">
        <a:xfrm>
          <a:off x="609600" y="55530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C82FBC0E-A524-4E70-AB79-82B767CD9D53}"/>
            </a:ext>
          </a:extLst>
        </xdr:cNvPr>
        <xdr:cNvSpPr>
          <a:spLocks noChangeAspect="1" noChangeArrowheads="1"/>
        </xdr:cNvSpPr>
      </xdr:nvSpPr>
      <xdr:spPr bwMode="auto">
        <a:xfrm>
          <a:off x="609600" y="20383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83820</xdr:colOff>
      <xdr:row>6</xdr:row>
      <xdr:rowOff>7620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93420" y="1379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29718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2971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29718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29718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19</xdr:row>
      <xdr:rowOff>7620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B2A3E9B1-04ED-4503-B038-7F5BCF9E281E}"/>
            </a:ext>
          </a:extLst>
        </xdr:cNvPr>
        <xdr:cNvSpPr>
          <a:spLocks noChangeAspect="1" noChangeArrowheads="1"/>
        </xdr:cNvSpPr>
      </xdr:nvSpPr>
      <xdr:spPr bwMode="auto">
        <a:xfrm>
          <a:off x="693420" y="121729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9671D1D4-9B95-4972-80CF-9001DF9FF6EC}"/>
            </a:ext>
          </a:extLst>
        </xdr:cNvPr>
        <xdr:cNvSpPr>
          <a:spLocks noChangeAspect="1" noChangeArrowheads="1"/>
        </xdr:cNvSpPr>
      </xdr:nvSpPr>
      <xdr:spPr bwMode="auto">
        <a:xfrm>
          <a:off x="609600" y="36004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15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1765A5D2-AD96-4843-BB68-6F695D9BEEF5}"/>
            </a:ext>
          </a:extLst>
        </xdr:cNvPr>
        <xdr:cNvSpPr>
          <a:spLocks noChangeAspect="1" noChangeArrowheads="1"/>
        </xdr:cNvSpPr>
      </xdr:nvSpPr>
      <xdr:spPr bwMode="auto">
        <a:xfrm>
          <a:off x="609600" y="5591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24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779ADC48-3B4E-4F1E-87C5-1AE60A2D01C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8097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14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FB47CFDF-5110-494A-A2DC-AE932E5D9C99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91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15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B5F6EFB4-243B-4851-8520-E0C567EAFEBE}"/>
            </a:ext>
          </a:extLst>
        </xdr:cNvPr>
        <xdr:cNvSpPr>
          <a:spLocks noChangeAspect="1" noChangeArrowheads="1"/>
        </xdr:cNvSpPr>
      </xdr:nvSpPr>
      <xdr:spPr bwMode="auto">
        <a:xfrm>
          <a:off x="609600" y="5591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0"/>
  <sheetViews>
    <sheetView workbookViewId="0">
      <pane ySplit="2" topLeftCell="A34" activePane="bottomLeft" state="frozen"/>
      <selection activeCell="I24" sqref="I3:I24"/>
      <selection pane="bottomLeft" activeCell="B2" sqref="B2"/>
    </sheetView>
  </sheetViews>
  <sheetFormatPr defaultColWidth="6.7109375" defaultRowHeight="15" x14ac:dyDescent="0.25"/>
  <cols>
    <col min="1" max="1" width="4.85546875" customWidth="1"/>
    <col min="2" max="2" width="24.42578125" customWidth="1"/>
    <col min="3" max="3" width="5.7109375" bestFit="1" customWidth="1"/>
    <col min="4" max="6" width="4" bestFit="1" customWidth="1"/>
    <col min="7" max="7" width="4" style="2" bestFit="1" customWidth="1"/>
    <col min="8" max="9" width="4" bestFit="1" customWidth="1"/>
    <col min="10" max="11" width="3.7109375" bestFit="1" customWidth="1"/>
    <col min="12" max="12" width="5.7109375" bestFit="1" customWidth="1"/>
    <col min="13" max="13" width="5" bestFit="1" customWidth="1"/>
    <col min="14" max="14" width="3.28515625" bestFit="1" customWidth="1"/>
    <col min="15" max="16" width="4" bestFit="1" customWidth="1"/>
  </cols>
  <sheetData>
    <row r="1" spans="1:16" ht="18.75" x14ac:dyDescent="0.3">
      <c r="B1" s="1" t="s">
        <v>56</v>
      </c>
      <c r="M1" s="2"/>
      <c r="N1" s="2"/>
      <c r="O1" s="2"/>
      <c r="P1" s="2"/>
    </row>
    <row r="2" spans="1:16" ht="72.75" customHeight="1" x14ac:dyDescent="0.25">
      <c r="B2" t="s">
        <v>0</v>
      </c>
      <c r="C2" s="21" t="s">
        <v>46</v>
      </c>
      <c r="D2" s="21" t="s">
        <v>47</v>
      </c>
      <c r="E2" s="21" t="s">
        <v>48</v>
      </c>
      <c r="F2" s="21" t="s">
        <v>49</v>
      </c>
      <c r="G2" s="21" t="s">
        <v>50</v>
      </c>
      <c r="H2" s="21" t="s">
        <v>51</v>
      </c>
      <c r="I2" s="39" t="s">
        <v>52</v>
      </c>
      <c r="J2" s="21" t="s">
        <v>53</v>
      </c>
      <c r="K2" s="21" t="s">
        <v>54</v>
      </c>
      <c r="L2" s="21" t="s">
        <v>55</v>
      </c>
      <c r="M2" s="22" t="s">
        <v>25</v>
      </c>
      <c r="N2" s="22" t="s">
        <v>1</v>
      </c>
      <c r="O2" s="22" t="s">
        <v>27</v>
      </c>
      <c r="P2" s="22" t="s">
        <v>3</v>
      </c>
    </row>
    <row r="3" spans="1:16" ht="15.75" x14ac:dyDescent="0.25">
      <c r="A3">
        <v>1</v>
      </c>
      <c r="B3" s="3" t="s">
        <v>35</v>
      </c>
      <c r="C3" s="4">
        <v>820</v>
      </c>
      <c r="D3" s="4"/>
      <c r="E3" s="4">
        <v>797</v>
      </c>
      <c r="F3" s="4"/>
      <c r="G3" s="4"/>
      <c r="H3" s="4"/>
      <c r="I3" s="40"/>
      <c r="J3" s="4"/>
      <c r="K3" s="4"/>
      <c r="L3" s="4"/>
      <c r="M3" s="4">
        <f t="shared" ref="M3:M46" si="0">SUM(C3:L3)</f>
        <v>1617</v>
      </c>
      <c r="N3" s="4">
        <f t="shared" ref="N3:N46" si="1">COUNTA(C3:L3)</f>
        <v>2</v>
      </c>
      <c r="O3" s="44">
        <f t="shared" ref="O3:O46" si="2">M3/N3</f>
        <v>808.5</v>
      </c>
      <c r="P3" s="45">
        <f t="shared" ref="P3:P46" si="3">O3/4</f>
        <v>202.125</v>
      </c>
    </row>
    <row r="4" spans="1:16" ht="15.75" x14ac:dyDescent="0.25">
      <c r="A4">
        <v>2</v>
      </c>
      <c r="B4" s="3" t="s">
        <v>29</v>
      </c>
      <c r="C4" s="4">
        <v>747</v>
      </c>
      <c r="D4" s="4">
        <v>774</v>
      </c>
      <c r="E4" s="4"/>
      <c r="F4" s="4">
        <v>778</v>
      </c>
      <c r="G4" s="4"/>
      <c r="H4" s="4"/>
      <c r="I4" s="40"/>
      <c r="J4" s="4"/>
      <c r="K4" s="4"/>
      <c r="L4" s="4"/>
      <c r="M4" s="4">
        <f t="shared" si="0"/>
        <v>2299</v>
      </c>
      <c r="N4" s="4">
        <f t="shared" si="1"/>
        <v>3</v>
      </c>
      <c r="O4" s="44">
        <f t="shared" si="2"/>
        <v>766.33333333333337</v>
      </c>
      <c r="P4" s="45">
        <f t="shared" si="3"/>
        <v>191.58333333333334</v>
      </c>
    </row>
    <row r="5" spans="1:16" ht="15.75" x14ac:dyDescent="0.25">
      <c r="A5">
        <v>3</v>
      </c>
      <c r="B5" s="3" t="s">
        <v>7</v>
      </c>
      <c r="C5" s="4">
        <v>807</v>
      </c>
      <c r="D5" s="4">
        <v>719</v>
      </c>
      <c r="E5" s="4"/>
      <c r="F5" s="4"/>
      <c r="G5" s="4">
        <v>759</v>
      </c>
      <c r="H5" s="4"/>
      <c r="I5" s="40"/>
      <c r="J5" s="4"/>
      <c r="K5" s="4"/>
      <c r="L5" s="4"/>
      <c r="M5" s="4">
        <f t="shared" si="0"/>
        <v>2285</v>
      </c>
      <c r="N5" s="4">
        <f t="shared" si="1"/>
        <v>3</v>
      </c>
      <c r="O5" s="44">
        <f t="shared" si="2"/>
        <v>761.66666666666663</v>
      </c>
      <c r="P5" s="45">
        <f t="shared" si="3"/>
        <v>190.41666666666666</v>
      </c>
    </row>
    <row r="6" spans="1:16" ht="15.75" x14ac:dyDescent="0.25">
      <c r="A6">
        <v>4</v>
      </c>
      <c r="B6" s="3" t="s">
        <v>4</v>
      </c>
      <c r="C6" s="4">
        <v>709</v>
      </c>
      <c r="D6" s="4">
        <v>722</v>
      </c>
      <c r="E6" s="4"/>
      <c r="F6" s="4"/>
      <c r="G6" s="4">
        <v>782</v>
      </c>
      <c r="H6" s="4">
        <v>749</v>
      </c>
      <c r="I6" s="40"/>
      <c r="J6" s="4"/>
      <c r="K6" s="4"/>
      <c r="L6" s="4"/>
      <c r="M6" s="4">
        <f t="shared" si="0"/>
        <v>2962</v>
      </c>
      <c r="N6" s="4">
        <f t="shared" si="1"/>
        <v>4</v>
      </c>
      <c r="O6" s="44">
        <f t="shared" si="2"/>
        <v>740.5</v>
      </c>
      <c r="P6" s="45">
        <f t="shared" si="3"/>
        <v>185.125</v>
      </c>
    </row>
    <row r="7" spans="1:16" ht="15.75" x14ac:dyDescent="0.25">
      <c r="A7">
        <v>5</v>
      </c>
      <c r="B7" s="3" t="s">
        <v>14</v>
      </c>
      <c r="C7" s="4">
        <v>725</v>
      </c>
      <c r="D7" s="4">
        <v>796</v>
      </c>
      <c r="E7" s="4">
        <v>697</v>
      </c>
      <c r="F7" s="4"/>
      <c r="G7" s="4"/>
      <c r="H7" s="4"/>
      <c r="I7" s="40"/>
      <c r="J7" s="4"/>
      <c r="K7" s="4"/>
      <c r="L7" s="4"/>
      <c r="M7" s="4">
        <f t="shared" si="0"/>
        <v>2218</v>
      </c>
      <c r="N7" s="4">
        <f t="shared" si="1"/>
        <v>3</v>
      </c>
      <c r="O7" s="44">
        <f t="shared" si="2"/>
        <v>739.33333333333337</v>
      </c>
      <c r="P7" s="45">
        <f t="shared" si="3"/>
        <v>184.83333333333334</v>
      </c>
    </row>
    <row r="8" spans="1:16" ht="15.75" x14ac:dyDescent="0.25">
      <c r="A8">
        <v>6</v>
      </c>
      <c r="B8" s="3" t="s">
        <v>69</v>
      </c>
      <c r="C8" s="4"/>
      <c r="D8" s="4">
        <v>745</v>
      </c>
      <c r="E8" s="4">
        <v>726</v>
      </c>
      <c r="F8" s="4"/>
      <c r="G8" s="4"/>
      <c r="H8" s="4">
        <v>736</v>
      </c>
      <c r="I8" s="40"/>
      <c r="J8" s="4"/>
      <c r="K8" s="4"/>
      <c r="L8" s="4"/>
      <c r="M8" s="4">
        <f t="shared" si="0"/>
        <v>2207</v>
      </c>
      <c r="N8" s="4">
        <f t="shared" si="1"/>
        <v>3</v>
      </c>
      <c r="O8" s="44">
        <f t="shared" si="2"/>
        <v>735.66666666666663</v>
      </c>
      <c r="P8" s="45">
        <f t="shared" si="3"/>
        <v>183.91666666666666</v>
      </c>
    </row>
    <row r="9" spans="1:16" ht="15.75" x14ac:dyDescent="0.25">
      <c r="A9">
        <v>7</v>
      </c>
      <c r="B9" s="5" t="s">
        <v>89</v>
      </c>
      <c r="C9" s="4"/>
      <c r="D9" s="4"/>
      <c r="E9" s="4"/>
      <c r="F9" s="4">
        <v>717</v>
      </c>
      <c r="G9" s="4"/>
      <c r="H9" s="4">
        <v>769</v>
      </c>
      <c r="I9" s="40">
        <v>715</v>
      </c>
      <c r="J9" s="4"/>
      <c r="K9" s="4"/>
      <c r="L9" s="4"/>
      <c r="M9" s="4">
        <f t="shared" si="0"/>
        <v>2201</v>
      </c>
      <c r="N9" s="4">
        <f t="shared" si="1"/>
        <v>3</v>
      </c>
      <c r="O9" s="44">
        <f t="shared" si="2"/>
        <v>733.66666666666663</v>
      </c>
      <c r="P9" s="45">
        <f t="shared" si="3"/>
        <v>183.41666666666666</v>
      </c>
    </row>
    <row r="10" spans="1:16" ht="15.75" x14ac:dyDescent="0.25">
      <c r="A10">
        <v>8</v>
      </c>
      <c r="B10" s="5" t="s">
        <v>87</v>
      </c>
      <c r="C10" s="4"/>
      <c r="D10" s="4"/>
      <c r="E10" s="4">
        <v>704</v>
      </c>
      <c r="F10" s="4"/>
      <c r="G10" s="4">
        <v>720</v>
      </c>
      <c r="H10" s="4">
        <v>768</v>
      </c>
      <c r="I10" s="40"/>
      <c r="J10" s="4"/>
      <c r="K10" s="4"/>
      <c r="L10" s="4"/>
      <c r="M10" s="4">
        <f t="shared" si="0"/>
        <v>2192</v>
      </c>
      <c r="N10" s="4">
        <f t="shared" si="1"/>
        <v>3</v>
      </c>
      <c r="O10" s="44">
        <f t="shared" si="2"/>
        <v>730.66666666666663</v>
      </c>
      <c r="P10" s="45">
        <f t="shared" si="3"/>
        <v>182.66666666666666</v>
      </c>
    </row>
    <row r="11" spans="1:16" ht="15.75" x14ac:dyDescent="0.25">
      <c r="A11">
        <v>9</v>
      </c>
      <c r="B11" s="3" t="s">
        <v>37</v>
      </c>
      <c r="C11" s="4">
        <v>697</v>
      </c>
      <c r="D11" s="4"/>
      <c r="E11" s="4"/>
      <c r="F11" s="4">
        <v>756</v>
      </c>
      <c r="G11" s="4">
        <v>738</v>
      </c>
      <c r="H11" s="4"/>
      <c r="I11" s="40"/>
      <c r="J11" s="4"/>
      <c r="K11" s="4"/>
      <c r="L11" s="4"/>
      <c r="M11" s="4">
        <f t="shared" si="0"/>
        <v>2191</v>
      </c>
      <c r="N11" s="4">
        <f t="shared" si="1"/>
        <v>3</v>
      </c>
      <c r="O11" s="44">
        <f t="shared" si="2"/>
        <v>730.33333333333337</v>
      </c>
      <c r="P11" s="45">
        <f t="shared" si="3"/>
        <v>182.58333333333334</v>
      </c>
    </row>
    <row r="12" spans="1:16" ht="15.75" x14ac:dyDescent="0.25">
      <c r="A12">
        <v>10</v>
      </c>
      <c r="B12" s="3" t="s">
        <v>61</v>
      </c>
      <c r="C12" s="4"/>
      <c r="D12" s="4">
        <v>719</v>
      </c>
      <c r="E12" s="4"/>
      <c r="F12" s="4"/>
      <c r="G12" s="4">
        <v>760</v>
      </c>
      <c r="H12" s="4">
        <v>707</v>
      </c>
      <c r="I12" s="40"/>
      <c r="J12" s="4"/>
      <c r="K12" s="4"/>
      <c r="L12" s="4"/>
      <c r="M12" s="4">
        <f t="shared" si="0"/>
        <v>2186</v>
      </c>
      <c r="N12" s="4">
        <f t="shared" si="1"/>
        <v>3</v>
      </c>
      <c r="O12" s="44">
        <f t="shared" si="2"/>
        <v>728.66666666666663</v>
      </c>
      <c r="P12" s="45">
        <f t="shared" si="3"/>
        <v>182.16666666666666</v>
      </c>
    </row>
    <row r="13" spans="1:16" ht="15.75" x14ac:dyDescent="0.25">
      <c r="A13">
        <v>11</v>
      </c>
      <c r="B13" s="5" t="s">
        <v>82</v>
      </c>
      <c r="C13" s="4"/>
      <c r="D13" s="4"/>
      <c r="E13" s="4">
        <v>755</v>
      </c>
      <c r="F13" s="4"/>
      <c r="G13" s="4"/>
      <c r="H13" s="4">
        <v>694</v>
      </c>
      <c r="I13" s="40"/>
      <c r="J13" s="4"/>
      <c r="K13" s="4"/>
      <c r="L13" s="4"/>
      <c r="M13" s="4">
        <f t="shared" si="0"/>
        <v>1449</v>
      </c>
      <c r="N13" s="4">
        <f t="shared" si="1"/>
        <v>2</v>
      </c>
      <c r="O13" s="44">
        <f t="shared" si="2"/>
        <v>724.5</v>
      </c>
      <c r="P13" s="45">
        <f t="shared" si="3"/>
        <v>181.125</v>
      </c>
    </row>
    <row r="14" spans="1:16" ht="15.75" x14ac:dyDescent="0.25">
      <c r="A14">
        <v>12</v>
      </c>
      <c r="B14" s="3" t="s">
        <v>5</v>
      </c>
      <c r="C14" s="4">
        <v>690</v>
      </c>
      <c r="D14" s="4">
        <v>809</v>
      </c>
      <c r="E14" s="4"/>
      <c r="F14" s="4">
        <v>666</v>
      </c>
      <c r="G14" s="4"/>
      <c r="H14" s="4"/>
      <c r="I14" s="40"/>
      <c r="J14" s="4"/>
      <c r="K14" s="4"/>
      <c r="L14" s="4"/>
      <c r="M14" s="4">
        <f t="shared" si="0"/>
        <v>2165</v>
      </c>
      <c r="N14" s="4">
        <f t="shared" si="1"/>
        <v>3</v>
      </c>
      <c r="O14" s="44">
        <f t="shared" si="2"/>
        <v>721.66666666666663</v>
      </c>
      <c r="P14" s="45">
        <f t="shared" si="3"/>
        <v>180.41666666666666</v>
      </c>
    </row>
    <row r="15" spans="1:16" ht="15.75" x14ac:dyDescent="0.25">
      <c r="A15">
        <v>13</v>
      </c>
      <c r="B15" s="5" t="s">
        <v>94</v>
      </c>
      <c r="C15" s="4"/>
      <c r="D15" s="4"/>
      <c r="E15" s="4"/>
      <c r="F15" s="4">
        <v>693</v>
      </c>
      <c r="G15" s="4"/>
      <c r="H15" s="4"/>
      <c r="I15" s="40">
        <v>745</v>
      </c>
      <c r="J15" s="4"/>
      <c r="K15" s="4"/>
      <c r="L15" s="4"/>
      <c r="M15" s="4">
        <f t="shared" si="0"/>
        <v>1438</v>
      </c>
      <c r="N15" s="4">
        <f t="shared" si="1"/>
        <v>2</v>
      </c>
      <c r="O15" s="44">
        <f t="shared" si="2"/>
        <v>719</v>
      </c>
      <c r="P15" s="45">
        <f t="shared" si="3"/>
        <v>179.75</v>
      </c>
    </row>
    <row r="16" spans="1:16" ht="15.75" x14ac:dyDescent="0.25">
      <c r="A16">
        <v>14</v>
      </c>
      <c r="B16" s="5" t="s">
        <v>81</v>
      </c>
      <c r="C16" s="4"/>
      <c r="D16" s="4"/>
      <c r="E16" s="4">
        <v>713</v>
      </c>
      <c r="F16" s="4">
        <v>727</v>
      </c>
      <c r="G16" s="4">
        <v>689</v>
      </c>
      <c r="H16" s="4"/>
      <c r="I16" s="40"/>
      <c r="J16" s="4"/>
      <c r="K16" s="4"/>
      <c r="L16" s="4"/>
      <c r="M16" s="4">
        <f t="shared" si="0"/>
        <v>2129</v>
      </c>
      <c r="N16" s="4">
        <f t="shared" si="1"/>
        <v>3</v>
      </c>
      <c r="O16" s="44">
        <f t="shared" si="2"/>
        <v>709.66666666666663</v>
      </c>
      <c r="P16" s="45">
        <f t="shared" si="3"/>
        <v>177.41666666666666</v>
      </c>
    </row>
    <row r="17" spans="1:16" ht="15.75" x14ac:dyDescent="0.25">
      <c r="A17">
        <v>15</v>
      </c>
      <c r="B17" s="5" t="s">
        <v>93</v>
      </c>
      <c r="C17" s="4"/>
      <c r="D17" s="4"/>
      <c r="E17" s="4"/>
      <c r="F17" s="4">
        <v>759</v>
      </c>
      <c r="G17" s="4">
        <v>702</v>
      </c>
      <c r="H17" s="4"/>
      <c r="I17" s="40">
        <v>659</v>
      </c>
      <c r="J17" s="4"/>
      <c r="K17" s="4"/>
      <c r="L17" s="4"/>
      <c r="M17" s="4">
        <f t="shared" si="0"/>
        <v>2120</v>
      </c>
      <c r="N17" s="4">
        <f t="shared" si="1"/>
        <v>3</v>
      </c>
      <c r="O17" s="44">
        <f t="shared" si="2"/>
        <v>706.66666666666663</v>
      </c>
      <c r="P17" s="45">
        <f t="shared" si="3"/>
        <v>176.66666666666666</v>
      </c>
    </row>
    <row r="18" spans="1:16" ht="15.75" x14ac:dyDescent="0.25">
      <c r="A18">
        <v>16</v>
      </c>
      <c r="B18" s="3" t="s">
        <v>70</v>
      </c>
      <c r="C18" s="4"/>
      <c r="D18" s="4">
        <v>712</v>
      </c>
      <c r="E18" s="4"/>
      <c r="F18" s="4"/>
      <c r="G18" s="4">
        <v>763</v>
      </c>
      <c r="H18" s="4">
        <v>643</v>
      </c>
      <c r="I18" s="40"/>
      <c r="J18" s="4"/>
      <c r="K18" s="4"/>
      <c r="L18" s="4"/>
      <c r="M18" s="4">
        <f t="shared" si="0"/>
        <v>2118</v>
      </c>
      <c r="N18" s="4">
        <f t="shared" si="1"/>
        <v>3</v>
      </c>
      <c r="O18" s="44">
        <f t="shared" si="2"/>
        <v>706</v>
      </c>
      <c r="P18" s="45">
        <f t="shared" si="3"/>
        <v>176.5</v>
      </c>
    </row>
    <row r="19" spans="1:16" ht="15.75" x14ac:dyDescent="0.25">
      <c r="A19">
        <v>17</v>
      </c>
      <c r="B19" s="3" t="s">
        <v>67</v>
      </c>
      <c r="C19" s="4"/>
      <c r="D19" s="4">
        <v>671</v>
      </c>
      <c r="E19" s="4"/>
      <c r="F19" s="4"/>
      <c r="G19" s="4"/>
      <c r="H19" s="4">
        <v>710</v>
      </c>
      <c r="I19" s="40">
        <v>718</v>
      </c>
      <c r="J19" s="4"/>
      <c r="K19" s="4"/>
      <c r="L19" s="4"/>
      <c r="M19" s="4">
        <f t="shared" si="0"/>
        <v>2099</v>
      </c>
      <c r="N19" s="4">
        <f t="shared" si="1"/>
        <v>3</v>
      </c>
      <c r="O19" s="44">
        <f t="shared" si="2"/>
        <v>699.66666666666663</v>
      </c>
      <c r="P19" s="45">
        <f t="shared" si="3"/>
        <v>174.91666666666666</v>
      </c>
    </row>
    <row r="20" spans="1:16" ht="15.75" x14ac:dyDescent="0.25">
      <c r="A20">
        <v>18</v>
      </c>
      <c r="B20" s="3" t="s">
        <v>28</v>
      </c>
      <c r="C20" s="4">
        <v>660</v>
      </c>
      <c r="D20" s="4"/>
      <c r="E20" s="4"/>
      <c r="F20" s="4"/>
      <c r="G20" s="4">
        <v>722</v>
      </c>
      <c r="H20" s="4"/>
      <c r="I20" s="40"/>
      <c r="J20" s="4"/>
      <c r="K20" s="4"/>
      <c r="L20" s="4"/>
      <c r="M20" s="4">
        <f t="shared" si="0"/>
        <v>1382</v>
      </c>
      <c r="N20" s="4">
        <f t="shared" si="1"/>
        <v>2</v>
      </c>
      <c r="O20" s="44">
        <f t="shared" si="2"/>
        <v>691</v>
      </c>
      <c r="P20" s="45">
        <f t="shared" si="3"/>
        <v>172.75</v>
      </c>
    </row>
    <row r="21" spans="1:16" ht="15.75" x14ac:dyDescent="0.25">
      <c r="A21">
        <v>19</v>
      </c>
      <c r="B21" s="3" t="s">
        <v>8</v>
      </c>
      <c r="C21" s="4">
        <v>692</v>
      </c>
      <c r="D21" s="4">
        <v>688</v>
      </c>
      <c r="E21" s="4"/>
      <c r="F21" s="4"/>
      <c r="G21" s="4"/>
      <c r="H21" s="4"/>
      <c r="I21" s="40"/>
      <c r="J21" s="4"/>
      <c r="K21" s="4"/>
      <c r="L21" s="4"/>
      <c r="M21" s="4">
        <f t="shared" si="0"/>
        <v>1380</v>
      </c>
      <c r="N21" s="4">
        <f t="shared" si="1"/>
        <v>2</v>
      </c>
      <c r="O21" s="44">
        <f t="shared" si="2"/>
        <v>690</v>
      </c>
      <c r="P21" s="45">
        <f t="shared" si="3"/>
        <v>172.5</v>
      </c>
    </row>
    <row r="22" spans="1:16" ht="15.75" x14ac:dyDescent="0.25">
      <c r="A22">
        <v>20</v>
      </c>
      <c r="B22" s="3" t="s">
        <v>103</v>
      </c>
      <c r="C22" s="4"/>
      <c r="D22" s="4"/>
      <c r="E22" s="4"/>
      <c r="F22" s="4"/>
      <c r="G22" s="4"/>
      <c r="H22" s="4">
        <v>667</v>
      </c>
      <c r="I22" s="40">
        <v>708</v>
      </c>
      <c r="J22" s="4"/>
      <c r="K22" s="4"/>
      <c r="L22" s="4"/>
      <c r="M22" s="4">
        <f t="shared" si="0"/>
        <v>1375</v>
      </c>
      <c r="N22" s="4">
        <f t="shared" si="1"/>
        <v>2</v>
      </c>
      <c r="O22" s="44">
        <f t="shared" si="2"/>
        <v>687.5</v>
      </c>
      <c r="P22" s="45">
        <f t="shared" si="3"/>
        <v>171.875</v>
      </c>
    </row>
    <row r="23" spans="1:16" ht="15.75" x14ac:dyDescent="0.25">
      <c r="A23">
        <v>21</v>
      </c>
      <c r="B23" s="5" t="s">
        <v>85</v>
      </c>
      <c r="C23" s="4"/>
      <c r="D23" s="4"/>
      <c r="E23" s="4">
        <v>686</v>
      </c>
      <c r="F23" s="4"/>
      <c r="G23" s="4"/>
      <c r="H23" s="4"/>
      <c r="I23" s="40"/>
      <c r="J23" s="4"/>
      <c r="K23" s="4"/>
      <c r="L23" s="4"/>
      <c r="M23" s="4">
        <f t="shared" si="0"/>
        <v>686</v>
      </c>
      <c r="N23" s="4">
        <f t="shared" si="1"/>
        <v>1</v>
      </c>
      <c r="O23" s="44">
        <f t="shared" si="2"/>
        <v>686</v>
      </c>
      <c r="P23" s="45">
        <f t="shared" si="3"/>
        <v>171.5</v>
      </c>
    </row>
    <row r="24" spans="1:16" ht="15.75" x14ac:dyDescent="0.25">
      <c r="A24">
        <v>22</v>
      </c>
      <c r="B24" s="3" t="s">
        <v>68</v>
      </c>
      <c r="C24" s="4"/>
      <c r="D24" s="4">
        <v>659</v>
      </c>
      <c r="E24" s="4"/>
      <c r="F24" s="4">
        <v>697</v>
      </c>
      <c r="G24" s="4"/>
      <c r="H24" s="4"/>
      <c r="I24" s="40">
        <v>698</v>
      </c>
      <c r="J24" s="4"/>
      <c r="K24" s="4"/>
      <c r="L24" s="4"/>
      <c r="M24" s="4">
        <f t="shared" si="0"/>
        <v>2054</v>
      </c>
      <c r="N24" s="4">
        <f t="shared" si="1"/>
        <v>3</v>
      </c>
      <c r="O24" s="44">
        <f t="shared" si="2"/>
        <v>684.66666666666663</v>
      </c>
      <c r="P24" s="45">
        <f t="shared" si="3"/>
        <v>171.16666666666666</v>
      </c>
    </row>
    <row r="25" spans="1:16" ht="15.75" x14ac:dyDescent="0.25">
      <c r="A25">
        <v>23</v>
      </c>
      <c r="B25" s="3" t="s">
        <v>72</v>
      </c>
      <c r="C25" s="4"/>
      <c r="D25" s="4">
        <v>630</v>
      </c>
      <c r="E25" s="4"/>
      <c r="F25" s="4"/>
      <c r="G25" s="4"/>
      <c r="H25" s="4"/>
      <c r="I25" s="40">
        <v>736</v>
      </c>
      <c r="J25" s="4"/>
      <c r="K25" s="4"/>
      <c r="L25" s="4"/>
      <c r="M25" s="4">
        <f t="shared" si="0"/>
        <v>1366</v>
      </c>
      <c r="N25" s="4">
        <f t="shared" si="1"/>
        <v>2</v>
      </c>
      <c r="O25" s="44">
        <f t="shared" si="2"/>
        <v>683</v>
      </c>
      <c r="P25" s="45">
        <f t="shared" si="3"/>
        <v>170.75</v>
      </c>
    </row>
    <row r="26" spans="1:16" ht="15.75" x14ac:dyDescent="0.25">
      <c r="A26">
        <v>24</v>
      </c>
      <c r="B26" s="5" t="s">
        <v>90</v>
      </c>
      <c r="C26" s="4"/>
      <c r="D26" s="4"/>
      <c r="E26" s="4"/>
      <c r="F26" s="4">
        <v>705</v>
      </c>
      <c r="G26" s="4">
        <v>674</v>
      </c>
      <c r="H26" s="4">
        <v>665</v>
      </c>
      <c r="I26" s="40"/>
      <c r="J26" s="4"/>
      <c r="K26" s="4"/>
      <c r="L26" s="4"/>
      <c r="M26" s="4">
        <f t="shared" si="0"/>
        <v>2044</v>
      </c>
      <c r="N26" s="4">
        <f t="shared" si="1"/>
        <v>3</v>
      </c>
      <c r="O26" s="44">
        <f t="shared" si="2"/>
        <v>681.33333333333337</v>
      </c>
      <c r="P26" s="45">
        <f t="shared" si="3"/>
        <v>170.33333333333334</v>
      </c>
    </row>
    <row r="27" spans="1:16" ht="15.75" x14ac:dyDescent="0.25">
      <c r="A27">
        <v>25</v>
      </c>
      <c r="B27" s="3" t="s">
        <v>65</v>
      </c>
      <c r="C27" s="4"/>
      <c r="D27" s="4">
        <v>729</v>
      </c>
      <c r="E27" s="4">
        <v>603</v>
      </c>
      <c r="F27" s="4"/>
      <c r="G27" s="4"/>
      <c r="H27" s="4"/>
      <c r="I27" s="40">
        <v>667</v>
      </c>
      <c r="J27" s="4"/>
      <c r="K27" s="4"/>
      <c r="L27" s="4"/>
      <c r="M27" s="4">
        <f t="shared" si="0"/>
        <v>1999</v>
      </c>
      <c r="N27" s="4">
        <f t="shared" si="1"/>
        <v>3</v>
      </c>
      <c r="O27" s="44">
        <f t="shared" si="2"/>
        <v>666.33333333333337</v>
      </c>
      <c r="P27" s="45">
        <f t="shared" si="3"/>
        <v>166.58333333333334</v>
      </c>
    </row>
    <row r="28" spans="1:16" ht="15.75" x14ac:dyDescent="0.25">
      <c r="A28">
        <v>26</v>
      </c>
      <c r="B28" s="3" t="s">
        <v>64</v>
      </c>
      <c r="C28" s="4"/>
      <c r="D28" s="4">
        <v>720</v>
      </c>
      <c r="E28" s="4"/>
      <c r="F28" s="4"/>
      <c r="G28" s="4">
        <v>608</v>
      </c>
      <c r="H28" s="4"/>
      <c r="I28" s="40"/>
      <c r="J28" s="4"/>
      <c r="K28" s="4"/>
      <c r="L28" s="4"/>
      <c r="M28" s="4">
        <f t="shared" si="0"/>
        <v>1328</v>
      </c>
      <c r="N28" s="4">
        <f t="shared" si="1"/>
        <v>2</v>
      </c>
      <c r="O28" s="44">
        <f t="shared" si="2"/>
        <v>664</v>
      </c>
      <c r="P28" s="45">
        <f t="shared" si="3"/>
        <v>166</v>
      </c>
    </row>
    <row r="29" spans="1:16" ht="15.75" x14ac:dyDescent="0.25">
      <c r="A29">
        <v>27</v>
      </c>
      <c r="B29" s="3" t="s">
        <v>60</v>
      </c>
      <c r="C29" s="4"/>
      <c r="D29" s="4">
        <v>681</v>
      </c>
      <c r="E29" s="4"/>
      <c r="F29" s="4">
        <v>614</v>
      </c>
      <c r="G29" s="4">
        <v>667</v>
      </c>
      <c r="H29" s="4">
        <v>691</v>
      </c>
      <c r="I29" s="40"/>
      <c r="J29" s="4"/>
      <c r="K29" s="4"/>
      <c r="L29" s="4"/>
      <c r="M29" s="4">
        <f t="shared" si="0"/>
        <v>2653</v>
      </c>
      <c r="N29" s="4">
        <f t="shared" si="1"/>
        <v>4</v>
      </c>
      <c r="O29" s="44">
        <f t="shared" si="2"/>
        <v>663.25</v>
      </c>
      <c r="P29" s="45">
        <f t="shared" si="3"/>
        <v>165.8125</v>
      </c>
    </row>
    <row r="30" spans="1:16" ht="15.75" x14ac:dyDescent="0.25">
      <c r="A30">
        <v>28</v>
      </c>
      <c r="B30" s="5" t="s">
        <v>79</v>
      </c>
      <c r="C30" s="4"/>
      <c r="D30" s="4"/>
      <c r="E30" s="4">
        <v>626</v>
      </c>
      <c r="F30" s="4"/>
      <c r="G30" s="4"/>
      <c r="H30" s="4">
        <v>700</v>
      </c>
      <c r="I30" s="40"/>
      <c r="J30" s="4"/>
      <c r="K30" s="4"/>
      <c r="L30" s="4"/>
      <c r="M30" s="4">
        <f t="shared" si="0"/>
        <v>1326</v>
      </c>
      <c r="N30" s="4">
        <f t="shared" si="1"/>
        <v>2</v>
      </c>
      <c r="O30" s="44">
        <f t="shared" si="2"/>
        <v>663</v>
      </c>
      <c r="P30" s="45">
        <f t="shared" si="3"/>
        <v>165.75</v>
      </c>
    </row>
    <row r="31" spans="1:16" ht="15.75" x14ac:dyDescent="0.25">
      <c r="A31">
        <v>29</v>
      </c>
      <c r="B31" s="5" t="s">
        <v>75</v>
      </c>
      <c r="C31" s="4"/>
      <c r="D31" s="4"/>
      <c r="E31" s="4">
        <v>645</v>
      </c>
      <c r="F31" s="4"/>
      <c r="G31" s="4"/>
      <c r="H31" s="4">
        <v>671</v>
      </c>
      <c r="I31" s="40"/>
      <c r="J31" s="4"/>
      <c r="K31" s="4"/>
      <c r="L31" s="4"/>
      <c r="M31" s="4">
        <f t="shared" si="0"/>
        <v>1316</v>
      </c>
      <c r="N31" s="4">
        <f t="shared" si="1"/>
        <v>2</v>
      </c>
      <c r="O31" s="44">
        <f t="shared" si="2"/>
        <v>658</v>
      </c>
      <c r="P31" s="45">
        <f t="shared" si="3"/>
        <v>164.5</v>
      </c>
    </row>
    <row r="32" spans="1:16" ht="15.75" x14ac:dyDescent="0.25">
      <c r="A32">
        <v>30</v>
      </c>
      <c r="B32" s="3" t="s">
        <v>20</v>
      </c>
      <c r="C32" s="4">
        <v>682</v>
      </c>
      <c r="D32" s="4"/>
      <c r="E32" s="4"/>
      <c r="F32" s="4">
        <v>633</v>
      </c>
      <c r="G32" s="4"/>
      <c r="H32" s="4"/>
      <c r="I32" s="40"/>
      <c r="J32" s="4"/>
      <c r="K32" s="4"/>
      <c r="L32" s="4"/>
      <c r="M32" s="4">
        <f t="shared" si="0"/>
        <v>1315</v>
      </c>
      <c r="N32" s="4">
        <f t="shared" si="1"/>
        <v>2</v>
      </c>
      <c r="O32" s="44">
        <f t="shared" si="2"/>
        <v>657.5</v>
      </c>
      <c r="P32" s="45">
        <f t="shared" si="3"/>
        <v>164.375</v>
      </c>
    </row>
    <row r="33" spans="1:16" ht="15.75" x14ac:dyDescent="0.25">
      <c r="A33">
        <v>31</v>
      </c>
      <c r="B33" s="3" t="s">
        <v>6</v>
      </c>
      <c r="C33" s="4">
        <v>636</v>
      </c>
      <c r="D33" s="4"/>
      <c r="E33" s="4"/>
      <c r="F33" s="4">
        <v>657</v>
      </c>
      <c r="G33" s="4"/>
      <c r="H33" s="4">
        <v>646</v>
      </c>
      <c r="I33" s="40"/>
      <c r="J33" s="4"/>
      <c r="K33" s="4"/>
      <c r="L33" s="4"/>
      <c r="M33" s="4">
        <f t="shared" si="0"/>
        <v>1939</v>
      </c>
      <c r="N33" s="4">
        <f t="shared" si="1"/>
        <v>3</v>
      </c>
      <c r="O33" s="44">
        <f t="shared" si="2"/>
        <v>646.33333333333337</v>
      </c>
      <c r="P33" s="45">
        <f t="shared" si="3"/>
        <v>161.58333333333334</v>
      </c>
    </row>
    <row r="34" spans="1:16" ht="15.75" x14ac:dyDescent="0.25">
      <c r="A34">
        <v>32</v>
      </c>
      <c r="B34" s="5" t="s">
        <v>100</v>
      </c>
      <c r="C34" s="4"/>
      <c r="D34" s="4"/>
      <c r="E34" s="4"/>
      <c r="F34" s="4"/>
      <c r="G34" s="4">
        <v>683</v>
      </c>
      <c r="H34" s="4"/>
      <c r="I34" s="40">
        <v>608</v>
      </c>
      <c r="J34" s="4"/>
      <c r="K34" s="4"/>
      <c r="L34" s="4"/>
      <c r="M34" s="4">
        <f t="shared" si="0"/>
        <v>1291</v>
      </c>
      <c r="N34" s="4">
        <f t="shared" si="1"/>
        <v>2</v>
      </c>
      <c r="O34" s="44">
        <f t="shared" si="2"/>
        <v>645.5</v>
      </c>
      <c r="P34" s="45">
        <f t="shared" si="3"/>
        <v>161.375</v>
      </c>
    </row>
    <row r="35" spans="1:16" ht="15.75" x14ac:dyDescent="0.25">
      <c r="A35">
        <v>33</v>
      </c>
      <c r="B35" s="3" t="s">
        <v>39</v>
      </c>
      <c r="C35" s="4">
        <v>690</v>
      </c>
      <c r="D35" s="4"/>
      <c r="E35" s="4">
        <v>588</v>
      </c>
      <c r="F35" s="4"/>
      <c r="G35" s="4"/>
      <c r="H35" s="4">
        <v>620</v>
      </c>
      <c r="I35" s="40"/>
      <c r="J35" s="4"/>
      <c r="K35" s="4"/>
      <c r="L35" s="4"/>
      <c r="M35" s="4">
        <f t="shared" si="0"/>
        <v>1898</v>
      </c>
      <c r="N35" s="4">
        <f t="shared" si="1"/>
        <v>3</v>
      </c>
      <c r="O35" s="44">
        <f t="shared" si="2"/>
        <v>632.66666666666663</v>
      </c>
      <c r="P35" s="45">
        <f t="shared" si="3"/>
        <v>158.16666666666666</v>
      </c>
    </row>
    <row r="36" spans="1:16" ht="15.75" x14ac:dyDescent="0.25">
      <c r="A36">
        <v>34</v>
      </c>
      <c r="B36" s="5" t="s">
        <v>95</v>
      </c>
      <c r="C36" s="4"/>
      <c r="D36" s="4"/>
      <c r="E36" s="4"/>
      <c r="F36" s="4">
        <v>678</v>
      </c>
      <c r="G36" s="4">
        <v>586</v>
      </c>
      <c r="H36" s="4"/>
      <c r="I36" s="40"/>
      <c r="J36" s="4"/>
      <c r="K36" s="4"/>
      <c r="L36" s="4"/>
      <c r="M36" s="4">
        <f t="shared" si="0"/>
        <v>1264</v>
      </c>
      <c r="N36" s="4">
        <f t="shared" si="1"/>
        <v>2</v>
      </c>
      <c r="O36" s="44">
        <f t="shared" si="2"/>
        <v>632</v>
      </c>
      <c r="P36" s="45">
        <f t="shared" si="3"/>
        <v>158</v>
      </c>
    </row>
    <row r="37" spans="1:16" ht="15.75" x14ac:dyDescent="0.25">
      <c r="A37">
        <v>35</v>
      </c>
      <c r="B37" s="3" t="s">
        <v>36</v>
      </c>
      <c r="C37" s="4">
        <v>623</v>
      </c>
      <c r="D37" s="4"/>
      <c r="E37" s="4"/>
      <c r="F37" s="4"/>
      <c r="G37" s="4"/>
      <c r="H37" s="4"/>
      <c r="I37" s="40"/>
      <c r="J37" s="4"/>
      <c r="K37" s="4"/>
      <c r="L37" s="4"/>
      <c r="M37" s="4">
        <f t="shared" si="0"/>
        <v>623</v>
      </c>
      <c r="N37" s="4">
        <f t="shared" si="1"/>
        <v>1</v>
      </c>
      <c r="O37" s="44">
        <f t="shared" si="2"/>
        <v>623</v>
      </c>
      <c r="P37" s="45">
        <f t="shared" si="3"/>
        <v>155.75</v>
      </c>
    </row>
    <row r="38" spans="1:16" ht="15.75" x14ac:dyDescent="0.25">
      <c r="A38">
        <v>36</v>
      </c>
      <c r="B38" s="3" t="s">
        <v>10</v>
      </c>
      <c r="C38" s="4">
        <v>714</v>
      </c>
      <c r="D38" s="4"/>
      <c r="E38" s="4"/>
      <c r="F38" s="4"/>
      <c r="G38" s="4">
        <v>593</v>
      </c>
      <c r="H38" s="4"/>
      <c r="I38" s="40">
        <v>542</v>
      </c>
      <c r="J38" s="4"/>
      <c r="K38" s="4"/>
      <c r="L38" s="4"/>
      <c r="M38" s="4">
        <f t="shared" si="0"/>
        <v>1849</v>
      </c>
      <c r="N38" s="4">
        <f t="shared" si="1"/>
        <v>3</v>
      </c>
      <c r="O38" s="44">
        <f t="shared" si="2"/>
        <v>616.33333333333337</v>
      </c>
      <c r="P38" s="45">
        <f t="shared" si="3"/>
        <v>154.08333333333334</v>
      </c>
    </row>
    <row r="39" spans="1:16" ht="15.75" x14ac:dyDescent="0.25">
      <c r="A39">
        <v>37</v>
      </c>
      <c r="B39" s="5" t="s">
        <v>86</v>
      </c>
      <c r="C39" s="4"/>
      <c r="D39" s="4"/>
      <c r="E39" s="4">
        <v>624</v>
      </c>
      <c r="F39" s="4"/>
      <c r="G39" s="4"/>
      <c r="H39" s="4"/>
      <c r="I39" s="40">
        <v>602</v>
      </c>
      <c r="J39" s="4"/>
      <c r="K39" s="4"/>
      <c r="L39" s="4"/>
      <c r="M39" s="4">
        <f t="shared" si="0"/>
        <v>1226</v>
      </c>
      <c r="N39" s="4">
        <f t="shared" si="1"/>
        <v>2</v>
      </c>
      <c r="O39" s="44">
        <f t="shared" si="2"/>
        <v>613</v>
      </c>
      <c r="P39" s="45">
        <f t="shared" si="3"/>
        <v>153.25</v>
      </c>
    </row>
    <row r="40" spans="1:16" ht="15.75" x14ac:dyDescent="0.25">
      <c r="A40">
        <v>38</v>
      </c>
      <c r="B40" s="5" t="s">
        <v>97</v>
      </c>
      <c r="C40" s="4"/>
      <c r="D40" s="4"/>
      <c r="E40" s="4"/>
      <c r="F40" s="4">
        <v>568</v>
      </c>
      <c r="G40" s="4">
        <v>643</v>
      </c>
      <c r="H40" s="4"/>
      <c r="I40" s="40"/>
      <c r="J40" s="4"/>
      <c r="K40" s="4"/>
      <c r="L40" s="4"/>
      <c r="M40" s="4">
        <f t="shared" si="0"/>
        <v>1211</v>
      </c>
      <c r="N40" s="4">
        <f t="shared" si="1"/>
        <v>2</v>
      </c>
      <c r="O40" s="44">
        <f t="shared" si="2"/>
        <v>605.5</v>
      </c>
      <c r="P40" s="45">
        <f t="shared" si="3"/>
        <v>151.375</v>
      </c>
    </row>
    <row r="41" spans="1:16" ht="15.75" x14ac:dyDescent="0.25">
      <c r="A41">
        <v>39</v>
      </c>
      <c r="B41" s="3" t="s">
        <v>38</v>
      </c>
      <c r="C41" s="4">
        <v>598</v>
      </c>
      <c r="D41" s="4"/>
      <c r="E41" s="4"/>
      <c r="F41" s="4"/>
      <c r="G41" s="4"/>
      <c r="H41" s="4"/>
      <c r="I41" s="40"/>
      <c r="J41" s="4"/>
      <c r="K41" s="4"/>
      <c r="L41" s="4"/>
      <c r="M41" s="4">
        <f t="shared" si="0"/>
        <v>598</v>
      </c>
      <c r="N41" s="4">
        <f t="shared" si="1"/>
        <v>1</v>
      </c>
      <c r="O41" s="44">
        <f t="shared" si="2"/>
        <v>598</v>
      </c>
      <c r="P41" s="45">
        <f t="shared" si="3"/>
        <v>149.5</v>
      </c>
    </row>
    <row r="42" spans="1:16" ht="15.75" x14ac:dyDescent="0.25">
      <c r="A42">
        <v>40</v>
      </c>
      <c r="B42" s="3" t="s">
        <v>73</v>
      </c>
      <c r="C42" s="4"/>
      <c r="D42" s="4">
        <v>629</v>
      </c>
      <c r="E42" s="4"/>
      <c r="F42" s="4">
        <v>620</v>
      </c>
      <c r="G42" s="4"/>
      <c r="H42" s="4"/>
      <c r="I42" s="40">
        <v>520</v>
      </c>
      <c r="J42" s="4"/>
      <c r="K42" s="4"/>
      <c r="L42" s="4"/>
      <c r="M42" s="4">
        <f t="shared" si="0"/>
        <v>1769</v>
      </c>
      <c r="N42" s="4">
        <f t="shared" si="1"/>
        <v>3</v>
      </c>
      <c r="O42" s="44">
        <f t="shared" si="2"/>
        <v>589.66666666666663</v>
      </c>
      <c r="P42" s="45">
        <f t="shared" si="3"/>
        <v>147.41666666666666</v>
      </c>
    </row>
    <row r="43" spans="1:16" ht="15.75" x14ac:dyDescent="0.25">
      <c r="A43">
        <v>41</v>
      </c>
      <c r="B43" s="5" t="s">
        <v>78</v>
      </c>
      <c r="C43" s="4"/>
      <c r="D43" s="4"/>
      <c r="E43" s="4">
        <v>533</v>
      </c>
      <c r="F43" s="4">
        <v>606</v>
      </c>
      <c r="G43" s="4"/>
      <c r="H43" s="4"/>
      <c r="I43" s="40">
        <v>578</v>
      </c>
      <c r="J43" s="4"/>
      <c r="K43" s="4"/>
      <c r="L43" s="4"/>
      <c r="M43" s="4">
        <f t="shared" si="0"/>
        <v>1717</v>
      </c>
      <c r="N43" s="4">
        <f t="shared" si="1"/>
        <v>3</v>
      </c>
      <c r="O43" s="44">
        <f t="shared" si="2"/>
        <v>572.33333333333337</v>
      </c>
      <c r="P43" s="45">
        <f t="shared" si="3"/>
        <v>143.08333333333334</v>
      </c>
    </row>
    <row r="44" spans="1:16" ht="15.75" x14ac:dyDescent="0.25">
      <c r="A44">
        <v>42</v>
      </c>
      <c r="B44" s="3" t="s">
        <v>9</v>
      </c>
      <c r="C44" s="4">
        <v>562</v>
      </c>
      <c r="D44" s="4"/>
      <c r="E44" s="4"/>
      <c r="F44" s="4"/>
      <c r="G44" s="4"/>
      <c r="H44" s="4"/>
      <c r="I44" s="40"/>
      <c r="J44" s="4"/>
      <c r="K44" s="4"/>
      <c r="L44" s="4"/>
      <c r="M44" s="4">
        <f t="shared" si="0"/>
        <v>562</v>
      </c>
      <c r="N44" s="4">
        <f t="shared" si="1"/>
        <v>1</v>
      </c>
      <c r="O44" s="44">
        <f t="shared" si="2"/>
        <v>562</v>
      </c>
      <c r="P44" s="45">
        <f t="shared" si="3"/>
        <v>140.5</v>
      </c>
    </row>
    <row r="45" spans="1:16" ht="15.75" x14ac:dyDescent="0.25">
      <c r="A45">
        <v>43</v>
      </c>
      <c r="B45" s="3" t="s">
        <v>104</v>
      </c>
      <c r="C45" s="4"/>
      <c r="D45" s="4"/>
      <c r="E45" s="4"/>
      <c r="F45" s="4"/>
      <c r="G45" s="4"/>
      <c r="H45" s="4">
        <v>510</v>
      </c>
      <c r="I45" s="40"/>
      <c r="J45" s="4"/>
      <c r="K45" s="4"/>
      <c r="L45" s="4"/>
      <c r="M45" s="4">
        <f t="shared" si="0"/>
        <v>510</v>
      </c>
      <c r="N45" s="4">
        <f t="shared" si="1"/>
        <v>1</v>
      </c>
      <c r="O45" s="44">
        <f t="shared" si="2"/>
        <v>510</v>
      </c>
      <c r="P45" s="45">
        <f t="shared" si="3"/>
        <v>127.5</v>
      </c>
    </row>
    <row r="46" spans="1:16" ht="15.75" x14ac:dyDescent="0.25">
      <c r="A46">
        <v>44</v>
      </c>
      <c r="B46" s="5" t="s">
        <v>83</v>
      </c>
      <c r="C46" s="4"/>
      <c r="D46" s="4"/>
      <c r="E46" s="4">
        <v>483</v>
      </c>
      <c r="F46" s="4"/>
      <c r="G46" s="4"/>
      <c r="H46" s="4"/>
      <c r="I46" s="40">
        <v>488</v>
      </c>
      <c r="J46" s="4"/>
      <c r="K46" s="4"/>
      <c r="L46" s="4"/>
      <c r="M46" s="4">
        <f t="shared" si="0"/>
        <v>971</v>
      </c>
      <c r="N46" s="4">
        <f t="shared" si="1"/>
        <v>2</v>
      </c>
      <c r="O46" s="44">
        <f t="shared" si="2"/>
        <v>485.5</v>
      </c>
      <c r="P46" s="45">
        <f t="shared" si="3"/>
        <v>121.375</v>
      </c>
    </row>
    <row r="47" spans="1:16" ht="36.75" customHeight="1" x14ac:dyDescent="0.25">
      <c r="B47" s="41" t="s">
        <v>26</v>
      </c>
      <c r="C47" s="43">
        <f t="shared" ref="C47:L47" si="4">SUM(C3:C46)</f>
        <v>11052</v>
      </c>
      <c r="D47" s="43">
        <f t="shared" si="4"/>
        <v>11403</v>
      </c>
      <c r="E47" s="43">
        <f t="shared" si="4"/>
        <v>9180</v>
      </c>
      <c r="F47" s="43">
        <f t="shared" si="4"/>
        <v>10874</v>
      </c>
      <c r="G47" s="43">
        <f t="shared" si="4"/>
        <v>11089</v>
      </c>
      <c r="H47" s="43">
        <f t="shared" si="4"/>
        <v>10946</v>
      </c>
      <c r="I47" s="49">
        <f t="shared" si="4"/>
        <v>8984</v>
      </c>
      <c r="J47" s="43">
        <f t="shared" si="4"/>
        <v>0</v>
      </c>
      <c r="K47" s="43">
        <f t="shared" si="4"/>
        <v>0</v>
      </c>
      <c r="L47" s="43">
        <f t="shared" si="4"/>
        <v>0</v>
      </c>
      <c r="M47" s="43">
        <f t="shared" ref="M47:M48" si="5">SUM(C47:L47)</f>
        <v>73528</v>
      </c>
      <c r="N47" s="43"/>
      <c r="O47" s="46">
        <f>AVERAGE(O3:O46)</f>
        <v>672.04356060606051</v>
      </c>
      <c r="P47" s="46">
        <f>AVERAGE(P3:P46)</f>
        <v>168.01089015151513</v>
      </c>
    </row>
    <row r="48" spans="1:16" ht="12.6" customHeight="1" x14ac:dyDescent="0.25">
      <c r="B48" s="6" t="s">
        <v>2</v>
      </c>
      <c r="C48" s="7">
        <f>C47/16</f>
        <v>690.75</v>
      </c>
      <c r="D48" s="7">
        <f t="shared" ref="D48:L48" si="6">D47/16</f>
        <v>712.6875</v>
      </c>
      <c r="E48" s="7">
        <f t="shared" si="6"/>
        <v>573.75</v>
      </c>
      <c r="F48" s="7">
        <f t="shared" si="6"/>
        <v>679.625</v>
      </c>
      <c r="G48" s="7">
        <f t="shared" si="6"/>
        <v>693.0625</v>
      </c>
      <c r="H48" s="7">
        <f t="shared" si="6"/>
        <v>684.125</v>
      </c>
      <c r="I48" s="50">
        <f>I47/15</f>
        <v>598.93333333333328</v>
      </c>
      <c r="J48" s="7">
        <f t="shared" si="6"/>
        <v>0</v>
      </c>
      <c r="K48" s="7">
        <f>K47/15</f>
        <v>0</v>
      </c>
      <c r="L48" s="7">
        <f t="shared" si="6"/>
        <v>0</v>
      </c>
      <c r="M48" s="23">
        <f t="shared" si="5"/>
        <v>4632.9333333333334</v>
      </c>
      <c r="N48" s="4"/>
      <c r="O48" s="27"/>
      <c r="P48" s="27"/>
    </row>
    <row r="49" spans="2:13" x14ac:dyDescent="0.25">
      <c r="M49" s="26"/>
    </row>
    <row r="50" spans="2:13" x14ac:dyDescent="0.25">
      <c r="B50" t="s">
        <v>109</v>
      </c>
    </row>
  </sheetData>
  <sortState xmlns:xlrd2="http://schemas.microsoft.com/office/spreadsheetml/2017/richdata2" ref="A3:P46">
    <sortCondition descending="1" ref="O3:O46"/>
  </sortState>
  <pageMargins left="0.25" right="0.25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35"/>
  <sheetViews>
    <sheetView workbookViewId="0">
      <selection activeCell="C34" sqref="C34:D35"/>
    </sheetView>
  </sheetViews>
  <sheetFormatPr defaultRowHeight="15.75" x14ac:dyDescent="0.25"/>
  <cols>
    <col min="2" max="2" width="22.140625" customWidth="1"/>
    <col min="3" max="6" width="7.42578125" style="2" customWidth="1"/>
    <col min="7" max="7" width="8.85546875" style="16"/>
    <col min="10" max="10" width="20.28515625" style="15" bestFit="1" customWidth="1"/>
  </cols>
  <sheetData>
    <row r="1" spans="1:10" ht="17.25" x14ac:dyDescent="0.3">
      <c r="B1" s="17"/>
      <c r="G1" s="2"/>
    </row>
    <row r="2" spans="1:10" ht="17.25" x14ac:dyDescent="0.3">
      <c r="B2" s="17"/>
      <c r="G2" s="2"/>
      <c r="J2"/>
    </row>
    <row r="3" spans="1:10" x14ac:dyDescent="0.25">
      <c r="A3">
        <v>1</v>
      </c>
      <c r="B3" s="5"/>
      <c r="C3" s="8"/>
      <c r="D3" s="8"/>
      <c r="E3" s="8"/>
      <c r="F3" s="8"/>
      <c r="G3" s="8">
        <f t="shared" ref="G3:G18" si="0">SUM(C3:F3)</f>
        <v>0</v>
      </c>
    </row>
    <row r="4" spans="1:10" x14ac:dyDescent="0.25">
      <c r="A4">
        <v>2</v>
      </c>
      <c r="B4" s="5"/>
      <c r="C4" s="8"/>
      <c r="D4" s="8"/>
      <c r="E4" s="8"/>
      <c r="F4" s="8"/>
      <c r="G4" s="8">
        <f t="shared" si="0"/>
        <v>0</v>
      </c>
      <c r="J4"/>
    </row>
    <row r="5" spans="1:10" x14ac:dyDescent="0.25">
      <c r="A5">
        <v>3</v>
      </c>
      <c r="B5" s="5"/>
      <c r="C5" s="8"/>
      <c r="D5" s="8"/>
      <c r="E5" s="8"/>
      <c r="F5" s="8"/>
      <c r="G5" s="8">
        <f t="shared" si="0"/>
        <v>0</v>
      </c>
    </row>
    <row r="6" spans="1:10" x14ac:dyDescent="0.25">
      <c r="A6">
        <v>4</v>
      </c>
      <c r="B6" s="5"/>
      <c r="C6" s="8"/>
      <c r="D6" s="8"/>
      <c r="E6" s="8"/>
      <c r="F6" s="8"/>
      <c r="G6" s="8">
        <f t="shared" si="0"/>
        <v>0</v>
      </c>
    </row>
    <row r="7" spans="1:10" x14ac:dyDescent="0.25">
      <c r="A7">
        <v>5</v>
      </c>
      <c r="B7" s="5"/>
      <c r="C7" s="8"/>
      <c r="D7" s="8"/>
      <c r="E7" s="8"/>
      <c r="F7" s="8"/>
      <c r="G7" s="8">
        <f t="shared" si="0"/>
        <v>0</v>
      </c>
      <c r="J7"/>
    </row>
    <row r="8" spans="1:10" x14ac:dyDescent="0.25">
      <c r="A8">
        <v>6</v>
      </c>
      <c r="B8" s="5"/>
      <c r="C8" s="8"/>
      <c r="D8" s="8"/>
      <c r="E8" s="8"/>
      <c r="F8" s="8"/>
      <c r="G8" s="8">
        <f t="shared" si="0"/>
        <v>0</v>
      </c>
    </row>
    <row r="9" spans="1:10" x14ac:dyDescent="0.25">
      <c r="A9">
        <v>7</v>
      </c>
      <c r="B9" s="5"/>
      <c r="C9" s="8"/>
      <c r="D9" s="8"/>
      <c r="E9" s="8"/>
      <c r="F9" s="8"/>
      <c r="G9" s="8">
        <f t="shared" si="0"/>
        <v>0</v>
      </c>
    </row>
    <row r="10" spans="1:10" x14ac:dyDescent="0.25">
      <c r="A10">
        <v>8</v>
      </c>
      <c r="B10" s="5"/>
      <c r="C10" s="8"/>
      <c r="D10" s="8"/>
      <c r="E10" s="8"/>
      <c r="F10" s="8"/>
      <c r="G10" s="8">
        <f t="shared" si="0"/>
        <v>0</v>
      </c>
    </row>
    <row r="11" spans="1:10" x14ac:dyDescent="0.25">
      <c r="A11">
        <v>9</v>
      </c>
      <c r="B11" s="5"/>
      <c r="C11" s="8"/>
      <c r="D11" s="8"/>
      <c r="E11" s="8"/>
      <c r="F11" s="8"/>
      <c r="G11" s="8">
        <f t="shared" si="0"/>
        <v>0</v>
      </c>
    </row>
    <row r="12" spans="1:10" x14ac:dyDescent="0.25">
      <c r="A12">
        <v>10</v>
      </c>
      <c r="B12" s="5"/>
      <c r="C12" s="8"/>
      <c r="D12" s="8"/>
      <c r="E12" s="8"/>
      <c r="F12" s="8"/>
      <c r="G12" s="8">
        <f t="shared" si="0"/>
        <v>0</v>
      </c>
    </row>
    <row r="13" spans="1:10" x14ac:dyDescent="0.25">
      <c r="A13">
        <v>11</v>
      </c>
      <c r="B13" s="5"/>
      <c r="C13" s="8"/>
      <c r="D13" s="8"/>
      <c r="E13" s="8"/>
      <c r="F13" s="8"/>
      <c r="G13" s="8">
        <f t="shared" si="0"/>
        <v>0</v>
      </c>
    </row>
    <row r="14" spans="1:10" x14ac:dyDescent="0.25">
      <c r="A14">
        <v>12</v>
      </c>
      <c r="B14" s="5"/>
      <c r="C14" s="8"/>
      <c r="D14" s="8"/>
      <c r="E14" s="8"/>
      <c r="F14" s="8"/>
      <c r="G14" s="8">
        <f t="shared" si="0"/>
        <v>0</v>
      </c>
    </row>
    <row r="15" spans="1:10" x14ac:dyDescent="0.25">
      <c r="A15">
        <v>13</v>
      </c>
      <c r="B15" s="5"/>
      <c r="C15" s="8"/>
      <c r="D15" s="8"/>
      <c r="E15" s="8"/>
      <c r="F15" s="8"/>
      <c r="G15" s="8">
        <f t="shared" si="0"/>
        <v>0</v>
      </c>
    </row>
    <row r="16" spans="1:10" x14ac:dyDescent="0.25">
      <c r="A16">
        <v>14</v>
      </c>
      <c r="B16" s="5"/>
      <c r="C16" s="8"/>
      <c r="D16" s="8"/>
      <c r="E16" s="8"/>
      <c r="F16" s="8"/>
      <c r="G16" s="8">
        <f t="shared" si="0"/>
        <v>0</v>
      </c>
    </row>
    <row r="17" spans="1:10" x14ac:dyDescent="0.25">
      <c r="A17">
        <v>15</v>
      </c>
      <c r="B17" s="5"/>
      <c r="C17" s="8"/>
      <c r="D17" s="8"/>
      <c r="E17" s="8"/>
      <c r="F17" s="8"/>
      <c r="G17" s="8">
        <f t="shared" si="0"/>
        <v>0</v>
      </c>
    </row>
    <row r="18" spans="1:10" x14ac:dyDescent="0.25">
      <c r="A18">
        <v>16</v>
      </c>
      <c r="B18" s="5"/>
      <c r="C18" s="8"/>
      <c r="D18" s="8"/>
      <c r="E18" s="8"/>
      <c r="F18" s="8"/>
      <c r="G18" s="8">
        <f t="shared" si="0"/>
        <v>0</v>
      </c>
    </row>
    <row r="19" spans="1:10" ht="17.25" x14ac:dyDescent="0.3">
      <c r="B19" s="17"/>
      <c r="G19" s="24">
        <f>SUM(G3:G18)</f>
        <v>0</v>
      </c>
    </row>
    <row r="20" spans="1:10" ht="17.25" x14ac:dyDescent="0.3">
      <c r="B20" s="17"/>
      <c r="G20" s="2"/>
    </row>
    <row r="21" spans="1:10" ht="17.25" x14ac:dyDescent="0.3">
      <c r="B21" s="17"/>
      <c r="G21" s="2"/>
    </row>
    <row r="22" spans="1:10" x14ac:dyDescent="0.25">
      <c r="A22">
        <v>1</v>
      </c>
      <c r="B22" s="11"/>
      <c r="C22" s="8"/>
      <c r="D22" s="8"/>
      <c r="E22" s="8"/>
      <c r="F22" s="8"/>
      <c r="G22" s="8">
        <f t="shared" ref="G22:G29" si="1">SUM(C22:F22)</f>
        <v>0</v>
      </c>
    </row>
    <row r="23" spans="1:10" x14ac:dyDescent="0.25">
      <c r="A23">
        <v>2</v>
      </c>
      <c r="B23" s="11"/>
      <c r="C23" s="8"/>
      <c r="D23" s="8"/>
      <c r="E23" s="8"/>
      <c r="F23" s="8"/>
      <c r="G23" s="8">
        <f t="shared" si="1"/>
        <v>0</v>
      </c>
    </row>
    <row r="24" spans="1:10" x14ac:dyDescent="0.25">
      <c r="A24">
        <v>3</v>
      </c>
      <c r="B24" s="11"/>
      <c r="C24" s="8"/>
      <c r="D24" s="8"/>
      <c r="E24" s="8"/>
      <c r="F24" s="8"/>
      <c r="G24" s="8">
        <f t="shared" si="1"/>
        <v>0</v>
      </c>
    </row>
    <row r="25" spans="1:10" x14ac:dyDescent="0.25">
      <c r="A25">
        <v>4</v>
      </c>
      <c r="B25" s="11"/>
      <c r="C25" s="8"/>
      <c r="D25" s="8"/>
      <c r="E25" s="8"/>
      <c r="F25" s="8"/>
      <c r="G25" s="8">
        <f t="shared" si="1"/>
        <v>0</v>
      </c>
      <c r="J25"/>
    </row>
    <row r="26" spans="1:10" x14ac:dyDescent="0.25">
      <c r="A26">
        <v>5</v>
      </c>
      <c r="B26" s="11"/>
      <c r="C26" s="8"/>
      <c r="D26" s="8"/>
      <c r="E26" s="8"/>
      <c r="F26" s="8"/>
      <c r="G26" s="8">
        <f t="shared" si="1"/>
        <v>0</v>
      </c>
    </row>
    <row r="27" spans="1:10" x14ac:dyDescent="0.25">
      <c r="A27">
        <v>6</v>
      </c>
      <c r="B27" s="11"/>
      <c r="C27" s="8"/>
      <c r="D27" s="8"/>
      <c r="E27" s="8"/>
      <c r="F27" s="8"/>
      <c r="G27" s="8">
        <f t="shared" si="1"/>
        <v>0</v>
      </c>
    </row>
    <row r="28" spans="1:10" x14ac:dyDescent="0.25">
      <c r="A28">
        <v>7</v>
      </c>
      <c r="B28" s="11"/>
      <c r="C28" s="8"/>
      <c r="D28" s="8"/>
      <c r="E28" s="8"/>
      <c r="F28" s="8"/>
      <c r="G28" s="8">
        <f t="shared" si="1"/>
        <v>0</v>
      </c>
    </row>
    <row r="29" spans="1:10" x14ac:dyDescent="0.25">
      <c r="A29">
        <v>8</v>
      </c>
      <c r="B29" s="11"/>
      <c r="C29" s="8"/>
      <c r="D29" s="8"/>
      <c r="E29" s="8"/>
      <c r="F29" s="8"/>
      <c r="G29" s="8">
        <f t="shared" si="1"/>
        <v>0</v>
      </c>
    </row>
    <row r="30" spans="1:10" ht="17.25" x14ac:dyDescent="0.3">
      <c r="B30" s="17"/>
      <c r="G30" s="24">
        <f>SUM(G22:G29)</f>
        <v>0</v>
      </c>
    </row>
    <row r="31" spans="1:10" ht="17.25" x14ac:dyDescent="0.3">
      <c r="B31" s="17"/>
      <c r="G31" s="2"/>
    </row>
    <row r="32" spans="1:10" ht="17.25" x14ac:dyDescent="0.3">
      <c r="B32" s="17"/>
      <c r="G32" s="27"/>
    </row>
    <row r="33" spans="2:7" x14ac:dyDescent="0.25">
      <c r="G33" s="2"/>
    </row>
    <row r="34" spans="2:7" x14ac:dyDescent="0.25">
      <c r="B34" t="s">
        <v>18</v>
      </c>
      <c r="C34" s="25"/>
      <c r="D34" s="25"/>
      <c r="G34" s="2"/>
    </row>
    <row r="35" spans="2:7" x14ac:dyDescent="0.25">
      <c r="B35" t="s">
        <v>32</v>
      </c>
      <c r="C35" s="25"/>
      <c r="D35" s="25"/>
      <c r="G35" s="2"/>
    </row>
  </sheetData>
  <sortState xmlns:xlrd2="http://schemas.microsoft.com/office/spreadsheetml/2017/richdata2" ref="B22:G29">
    <sortCondition descending="1" ref="G22:G29"/>
  </sortState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6"/>
  <sheetViews>
    <sheetView workbookViewId="0">
      <selection activeCell="G3" sqref="G3"/>
    </sheetView>
  </sheetViews>
  <sheetFormatPr defaultRowHeight="15" x14ac:dyDescent="0.25"/>
  <cols>
    <col min="2" max="2" width="22.140625" bestFit="1" customWidth="1"/>
    <col min="3" max="6" width="7.140625" style="2" customWidth="1"/>
    <col min="7" max="7" width="8.85546875" style="2"/>
  </cols>
  <sheetData>
    <row r="1" spans="1:7" ht="17.25" x14ac:dyDescent="0.3">
      <c r="B1" s="17"/>
    </row>
    <row r="3" spans="1:7" ht="15.75" x14ac:dyDescent="0.25">
      <c r="A3">
        <v>1</v>
      </c>
      <c r="B3" s="29"/>
      <c r="C3" s="14"/>
      <c r="D3" s="4"/>
      <c r="E3" s="4"/>
      <c r="F3" s="4"/>
      <c r="G3" s="13">
        <f t="shared" ref="G3:G17" si="0">SUM(C3:F3)</f>
        <v>0</v>
      </c>
    </row>
    <row r="4" spans="1:7" ht="15.75" x14ac:dyDescent="0.25">
      <c r="A4">
        <v>2</v>
      </c>
      <c r="B4" s="3"/>
      <c r="C4" s="4"/>
      <c r="D4" s="4"/>
      <c r="E4" s="4"/>
      <c r="F4" s="4"/>
      <c r="G4" s="13">
        <f t="shared" si="0"/>
        <v>0</v>
      </c>
    </row>
    <row r="5" spans="1:7" ht="15.75" x14ac:dyDescent="0.25">
      <c r="A5">
        <v>3</v>
      </c>
      <c r="B5" s="5"/>
      <c r="C5" s="4"/>
      <c r="D5" s="4"/>
      <c r="E5" s="4"/>
      <c r="F5" s="4"/>
      <c r="G5" s="13">
        <f t="shared" si="0"/>
        <v>0</v>
      </c>
    </row>
    <row r="6" spans="1:7" ht="15.75" x14ac:dyDescent="0.25">
      <c r="A6">
        <v>4</v>
      </c>
      <c r="B6" s="5"/>
      <c r="C6" s="4"/>
      <c r="D6" s="4"/>
      <c r="E6" s="4"/>
      <c r="F6" s="4"/>
      <c r="G6" s="13">
        <f t="shared" si="0"/>
        <v>0</v>
      </c>
    </row>
    <row r="7" spans="1:7" ht="15.75" x14ac:dyDescent="0.25">
      <c r="A7">
        <v>5</v>
      </c>
      <c r="B7" s="5"/>
      <c r="C7" s="4"/>
      <c r="D7" s="4"/>
      <c r="E7" s="4"/>
      <c r="F7" s="4"/>
      <c r="G7" s="13">
        <f t="shared" si="0"/>
        <v>0</v>
      </c>
    </row>
    <row r="8" spans="1:7" ht="15.75" x14ac:dyDescent="0.25">
      <c r="A8">
        <v>6</v>
      </c>
      <c r="B8" s="5"/>
      <c r="C8" s="4"/>
      <c r="D8" s="4"/>
      <c r="E8" s="4"/>
      <c r="F8" s="4"/>
      <c r="G8" s="13">
        <f t="shared" si="0"/>
        <v>0</v>
      </c>
    </row>
    <row r="9" spans="1:7" ht="15.75" x14ac:dyDescent="0.25">
      <c r="A9">
        <v>7</v>
      </c>
      <c r="B9" s="5"/>
      <c r="C9" s="4"/>
      <c r="D9" s="4"/>
      <c r="E9" s="4"/>
      <c r="F9" s="4"/>
      <c r="G9" s="13">
        <f t="shared" si="0"/>
        <v>0</v>
      </c>
    </row>
    <row r="10" spans="1:7" ht="15.75" x14ac:dyDescent="0.25">
      <c r="A10">
        <v>8</v>
      </c>
      <c r="B10" s="5"/>
      <c r="C10" s="4"/>
      <c r="D10" s="4"/>
      <c r="E10" s="4"/>
      <c r="F10" s="4"/>
      <c r="G10" s="13">
        <f t="shared" si="0"/>
        <v>0</v>
      </c>
    </row>
    <row r="11" spans="1:7" ht="15.75" x14ac:dyDescent="0.25">
      <c r="A11">
        <v>9</v>
      </c>
      <c r="B11" s="5"/>
      <c r="C11" s="4"/>
      <c r="D11" s="4"/>
      <c r="E11" s="4"/>
      <c r="F11" s="4"/>
      <c r="G11" s="13">
        <f t="shared" si="0"/>
        <v>0</v>
      </c>
    </row>
    <row r="12" spans="1:7" ht="15.75" x14ac:dyDescent="0.25">
      <c r="A12">
        <v>10</v>
      </c>
      <c r="B12" s="5"/>
      <c r="C12" s="4"/>
      <c r="D12" s="4"/>
      <c r="E12" s="4"/>
      <c r="F12" s="4"/>
      <c r="G12" s="13">
        <f t="shared" si="0"/>
        <v>0</v>
      </c>
    </row>
    <row r="13" spans="1:7" ht="15.75" x14ac:dyDescent="0.25">
      <c r="A13">
        <v>11</v>
      </c>
      <c r="B13" s="5"/>
      <c r="C13" s="4"/>
      <c r="D13" s="4"/>
      <c r="E13" s="4"/>
      <c r="F13" s="4"/>
      <c r="G13" s="13">
        <f t="shared" si="0"/>
        <v>0</v>
      </c>
    </row>
    <row r="14" spans="1:7" ht="15.75" x14ac:dyDescent="0.25">
      <c r="A14">
        <v>12</v>
      </c>
      <c r="B14" s="5"/>
      <c r="C14" s="4"/>
      <c r="D14" s="4"/>
      <c r="E14" s="4"/>
      <c r="F14" s="4"/>
      <c r="G14" s="13">
        <f t="shared" si="0"/>
        <v>0</v>
      </c>
    </row>
    <row r="15" spans="1:7" ht="15.75" x14ac:dyDescent="0.25">
      <c r="A15">
        <v>13</v>
      </c>
      <c r="B15" s="5"/>
      <c r="C15" s="4"/>
      <c r="D15" s="4"/>
      <c r="E15" s="4"/>
      <c r="F15" s="4"/>
      <c r="G15" s="13">
        <f t="shared" si="0"/>
        <v>0</v>
      </c>
    </row>
    <row r="16" spans="1:7" ht="15.75" x14ac:dyDescent="0.25">
      <c r="A16">
        <v>14</v>
      </c>
      <c r="B16" s="3"/>
      <c r="C16" s="4"/>
      <c r="D16" s="4"/>
      <c r="E16" s="4"/>
      <c r="F16" s="4"/>
      <c r="G16" s="13">
        <f t="shared" si="0"/>
        <v>0</v>
      </c>
    </row>
    <row r="17" spans="1:7" ht="15.75" x14ac:dyDescent="0.25">
      <c r="A17">
        <v>15</v>
      </c>
      <c r="B17" s="5"/>
      <c r="C17" s="4"/>
      <c r="D17" s="4"/>
      <c r="E17" s="4"/>
      <c r="F17" s="4"/>
      <c r="G17" s="13">
        <f t="shared" si="0"/>
        <v>0</v>
      </c>
    </row>
    <row r="18" spans="1:7" x14ac:dyDescent="0.25">
      <c r="G18" s="16">
        <f>SUM(G3:G17)</f>
        <v>0</v>
      </c>
    </row>
    <row r="20" spans="1:7" ht="15.75" x14ac:dyDescent="0.25">
      <c r="B20" s="31"/>
      <c r="G20" s="16"/>
    </row>
    <row r="21" spans="1:7" ht="15.75" x14ac:dyDescent="0.25">
      <c r="B21" s="31"/>
      <c r="G21" s="16"/>
    </row>
    <row r="22" spans="1:7" ht="15.75" x14ac:dyDescent="0.25">
      <c r="A22">
        <v>1</v>
      </c>
      <c r="B22" s="10"/>
      <c r="C22" s="12"/>
      <c r="D22" s="12"/>
      <c r="E22" s="12"/>
      <c r="F22" s="12"/>
      <c r="G22" s="30">
        <f t="shared" ref="G22:G30" si="1">SUM(C22:F22)</f>
        <v>0</v>
      </c>
    </row>
    <row r="23" spans="1:7" ht="15.75" x14ac:dyDescent="0.25">
      <c r="A23">
        <v>2</v>
      </c>
      <c r="B23" s="9"/>
      <c r="C23" s="4"/>
      <c r="D23" s="4"/>
      <c r="E23" s="4"/>
      <c r="F23" s="4"/>
      <c r="G23" s="13">
        <f t="shared" si="1"/>
        <v>0</v>
      </c>
    </row>
    <row r="24" spans="1:7" ht="15.75" x14ac:dyDescent="0.25">
      <c r="A24">
        <v>3</v>
      </c>
      <c r="B24" s="9"/>
      <c r="C24" s="4"/>
      <c r="D24" s="4"/>
      <c r="E24" s="4"/>
      <c r="F24" s="4"/>
      <c r="G24" s="13">
        <f t="shared" si="1"/>
        <v>0</v>
      </c>
    </row>
    <row r="25" spans="1:7" ht="15.75" x14ac:dyDescent="0.25">
      <c r="A25">
        <v>4</v>
      </c>
      <c r="B25" s="9"/>
      <c r="C25" s="4"/>
      <c r="D25" s="4"/>
      <c r="E25" s="4"/>
      <c r="F25" s="4"/>
      <c r="G25" s="13">
        <f t="shared" si="1"/>
        <v>0</v>
      </c>
    </row>
    <row r="26" spans="1:7" ht="15.75" x14ac:dyDescent="0.25">
      <c r="A26">
        <v>5</v>
      </c>
      <c r="B26" s="10"/>
      <c r="C26" s="4"/>
      <c r="D26" s="4"/>
      <c r="E26" s="4"/>
      <c r="F26" s="4"/>
      <c r="G26" s="13">
        <f t="shared" si="1"/>
        <v>0</v>
      </c>
    </row>
    <row r="27" spans="1:7" ht="15.75" x14ac:dyDescent="0.25">
      <c r="A27">
        <v>6</v>
      </c>
      <c r="B27" s="9"/>
      <c r="C27" s="4"/>
      <c r="D27" s="4"/>
      <c r="E27" s="4"/>
      <c r="F27" s="4"/>
      <c r="G27" s="13">
        <f t="shared" si="1"/>
        <v>0</v>
      </c>
    </row>
    <row r="28" spans="1:7" ht="15.75" x14ac:dyDescent="0.25">
      <c r="B28" s="11"/>
      <c r="C28" s="4"/>
      <c r="D28" s="4"/>
      <c r="E28" s="4"/>
      <c r="F28" s="4"/>
      <c r="G28" s="13">
        <f t="shared" si="1"/>
        <v>0</v>
      </c>
    </row>
    <row r="29" spans="1:7" ht="15.75" x14ac:dyDescent="0.25">
      <c r="A29">
        <v>7</v>
      </c>
      <c r="B29" s="11"/>
      <c r="C29" s="4"/>
      <c r="D29" s="4"/>
      <c r="E29" s="4"/>
      <c r="F29" s="4"/>
      <c r="G29" s="13">
        <f t="shared" si="1"/>
        <v>0</v>
      </c>
    </row>
    <row r="30" spans="1:7" ht="15.75" x14ac:dyDescent="0.25">
      <c r="A30">
        <v>8</v>
      </c>
      <c r="B30" s="9"/>
      <c r="C30" s="4"/>
      <c r="D30" s="4"/>
      <c r="E30" s="4"/>
      <c r="F30" s="4"/>
      <c r="G30" s="13">
        <f t="shared" si="1"/>
        <v>0</v>
      </c>
    </row>
    <row r="31" spans="1:7" x14ac:dyDescent="0.25">
      <c r="G31" s="16">
        <f>SUM(G22:G30)</f>
        <v>0</v>
      </c>
    </row>
    <row r="35" spans="2:4" x14ac:dyDescent="0.25">
      <c r="B35" t="s">
        <v>18</v>
      </c>
      <c r="C35" s="25"/>
      <c r="D35" s="25"/>
    </row>
    <row r="36" spans="2:4" x14ac:dyDescent="0.25">
      <c r="B36" t="s">
        <v>41</v>
      </c>
      <c r="C36" s="25"/>
      <c r="D36" s="25"/>
    </row>
  </sheetData>
  <sortState xmlns:xlrd2="http://schemas.microsoft.com/office/spreadsheetml/2017/richdata2" ref="B22:G30">
    <sortCondition descending="1" ref="G22:G30"/>
  </sortState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G36"/>
  <sheetViews>
    <sheetView workbookViewId="0">
      <selection activeCell="J7" sqref="J7"/>
    </sheetView>
  </sheetViews>
  <sheetFormatPr defaultRowHeight="15" x14ac:dyDescent="0.25"/>
  <cols>
    <col min="2" max="2" width="20.28515625" bestFit="1" customWidth="1"/>
    <col min="3" max="3" width="8.85546875" style="2"/>
    <col min="4" max="4" width="10" style="2" bestFit="1" customWidth="1"/>
    <col min="5" max="7" width="8.85546875" style="2"/>
    <col min="13" max="13" width="19.85546875" bestFit="1" customWidth="1"/>
  </cols>
  <sheetData>
    <row r="1" spans="2:7" ht="17.25" x14ac:dyDescent="0.3">
      <c r="B1" s="17"/>
    </row>
    <row r="2" spans="2:7" ht="17.25" x14ac:dyDescent="0.3">
      <c r="B2" s="17"/>
    </row>
    <row r="3" spans="2:7" ht="15.75" x14ac:dyDescent="0.25">
      <c r="B3" s="5"/>
      <c r="C3" s="8"/>
      <c r="D3" s="8"/>
      <c r="E3" s="8"/>
      <c r="F3" s="8"/>
      <c r="G3" s="13">
        <f t="shared" ref="G3:G18" si="0">SUM(C3:F3)</f>
        <v>0</v>
      </c>
    </row>
    <row r="4" spans="2:7" ht="15.75" x14ac:dyDescent="0.25">
      <c r="B4" s="5"/>
      <c r="C4" s="8"/>
      <c r="D4" s="8"/>
      <c r="E4" s="8"/>
      <c r="F4" s="8"/>
      <c r="G4" s="13">
        <f t="shared" si="0"/>
        <v>0</v>
      </c>
    </row>
    <row r="5" spans="2:7" ht="15.75" x14ac:dyDescent="0.25">
      <c r="B5" s="5"/>
      <c r="C5" s="8"/>
      <c r="D5" s="8"/>
      <c r="E5" s="8"/>
      <c r="F5" s="8"/>
      <c r="G5" s="13">
        <f t="shared" si="0"/>
        <v>0</v>
      </c>
    </row>
    <row r="6" spans="2:7" ht="15.75" x14ac:dyDescent="0.25">
      <c r="B6" s="5"/>
      <c r="C6" s="8"/>
      <c r="D6" s="8"/>
      <c r="E6" s="8"/>
      <c r="F6" s="8"/>
      <c r="G6" s="13">
        <f t="shared" si="0"/>
        <v>0</v>
      </c>
    </row>
    <row r="7" spans="2:7" ht="15.75" x14ac:dyDescent="0.25">
      <c r="B7" s="5"/>
      <c r="C7" s="8"/>
      <c r="D7" s="8"/>
      <c r="E7" s="8"/>
      <c r="F7" s="8"/>
      <c r="G7" s="13">
        <f t="shared" si="0"/>
        <v>0</v>
      </c>
    </row>
    <row r="8" spans="2:7" ht="15.75" x14ac:dyDescent="0.25">
      <c r="B8" s="5"/>
      <c r="C8" s="8"/>
      <c r="D8" s="8"/>
      <c r="E8" s="8"/>
      <c r="F8" s="8"/>
      <c r="G8" s="13">
        <f t="shared" si="0"/>
        <v>0</v>
      </c>
    </row>
    <row r="9" spans="2:7" ht="15.75" x14ac:dyDescent="0.25">
      <c r="B9" s="5"/>
      <c r="C9" s="8"/>
      <c r="D9" s="8"/>
      <c r="E9" s="8"/>
      <c r="F9" s="8"/>
      <c r="G9" s="13">
        <f t="shared" si="0"/>
        <v>0</v>
      </c>
    </row>
    <row r="10" spans="2:7" ht="15.75" x14ac:dyDescent="0.25">
      <c r="B10" s="5"/>
      <c r="C10" s="8"/>
      <c r="D10" s="8"/>
      <c r="E10" s="8"/>
      <c r="F10" s="8"/>
      <c r="G10" s="13">
        <f t="shared" si="0"/>
        <v>0</v>
      </c>
    </row>
    <row r="11" spans="2:7" ht="15.75" x14ac:dyDescent="0.25">
      <c r="B11" s="5"/>
      <c r="C11" s="8"/>
      <c r="D11" s="8"/>
      <c r="E11" s="8"/>
      <c r="F11" s="8"/>
      <c r="G11" s="13">
        <f t="shared" si="0"/>
        <v>0</v>
      </c>
    </row>
    <row r="12" spans="2:7" ht="15.75" x14ac:dyDescent="0.25">
      <c r="B12" s="5"/>
      <c r="C12" s="8"/>
      <c r="D12" s="8"/>
      <c r="E12" s="8"/>
      <c r="F12" s="8"/>
      <c r="G12" s="13">
        <f t="shared" si="0"/>
        <v>0</v>
      </c>
    </row>
    <row r="13" spans="2:7" ht="15.75" x14ac:dyDescent="0.25">
      <c r="B13" s="5"/>
      <c r="C13" s="8"/>
      <c r="D13" s="8"/>
      <c r="E13" s="8"/>
      <c r="F13" s="8"/>
      <c r="G13" s="13">
        <f t="shared" si="0"/>
        <v>0</v>
      </c>
    </row>
    <row r="14" spans="2:7" ht="15.75" x14ac:dyDescent="0.25">
      <c r="B14" s="5"/>
      <c r="C14" s="8"/>
      <c r="D14" s="8"/>
      <c r="E14" s="8"/>
      <c r="F14" s="8"/>
      <c r="G14" s="13">
        <f t="shared" si="0"/>
        <v>0</v>
      </c>
    </row>
    <row r="15" spans="2:7" ht="15.75" x14ac:dyDescent="0.25">
      <c r="B15" s="5"/>
      <c r="C15" s="8"/>
      <c r="D15" s="8"/>
      <c r="E15" s="8"/>
      <c r="F15" s="8"/>
      <c r="G15" s="13">
        <f t="shared" si="0"/>
        <v>0</v>
      </c>
    </row>
    <row r="16" spans="2:7" ht="15.75" x14ac:dyDescent="0.25">
      <c r="B16" s="5"/>
      <c r="C16" s="8"/>
      <c r="D16" s="8"/>
      <c r="E16" s="8"/>
      <c r="F16" s="8"/>
      <c r="G16" s="13">
        <f t="shared" si="0"/>
        <v>0</v>
      </c>
    </row>
    <row r="17" spans="2:7" ht="15.75" x14ac:dyDescent="0.25">
      <c r="B17" s="5"/>
      <c r="C17" s="8"/>
      <c r="D17" s="8"/>
      <c r="E17" s="8"/>
      <c r="F17" s="8"/>
      <c r="G17" s="13">
        <f t="shared" si="0"/>
        <v>0</v>
      </c>
    </row>
    <row r="18" spans="2:7" ht="15.75" x14ac:dyDescent="0.25">
      <c r="B18" s="5"/>
      <c r="C18" s="8"/>
      <c r="D18" s="8"/>
      <c r="E18" s="8"/>
      <c r="F18" s="8"/>
      <c r="G18" s="13">
        <f t="shared" si="0"/>
        <v>0</v>
      </c>
    </row>
    <row r="19" spans="2:7" x14ac:dyDescent="0.25">
      <c r="C19"/>
      <c r="D19"/>
      <c r="E19"/>
      <c r="F19"/>
      <c r="G19" s="32">
        <f>SUM(G3:G18)</f>
        <v>0</v>
      </c>
    </row>
    <row r="20" spans="2:7" x14ac:dyDescent="0.25">
      <c r="C20"/>
      <c r="D20"/>
      <c r="E20"/>
      <c r="F20"/>
      <c r="G20"/>
    </row>
    <row r="21" spans="2:7" x14ac:dyDescent="0.25">
      <c r="C21"/>
      <c r="D21"/>
      <c r="E21"/>
      <c r="F21"/>
      <c r="G21"/>
    </row>
    <row r="22" spans="2:7" x14ac:dyDescent="0.25">
      <c r="C22"/>
      <c r="D22"/>
      <c r="E22"/>
      <c r="F22"/>
      <c r="G22"/>
    </row>
    <row r="23" spans="2:7" ht="15.75" x14ac:dyDescent="0.25">
      <c r="B23" s="9"/>
      <c r="C23" s="8"/>
      <c r="D23" s="8"/>
      <c r="E23" s="8"/>
      <c r="F23" s="8"/>
      <c r="G23" s="13">
        <f t="shared" ref="G23:G30" si="1">SUM(C23:F23)</f>
        <v>0</v>
      </c>
    </row>
    <row r="24" spans="2:7" ht="15.75" x14ac:dyDescent="0.25">
      <c r="B24" s="9"/>
      <c r="C24" s="8"/>
      <c r="D24" s="8"/>
      <c r="E24" s="8"/>
      <c r="F24" s="8"/>
      <c r="G24" s="13">
        <f t="shared" si="1"/>
        <v>0</v>
      </c>
    </row>
    <row r="25" spans="2:7" ht="15.75" x14ac:dyDescent="0.25">
      <c r="B25" s="9"/>
      <c r="C25" s="8"/>
      <c r="D25" s="8"/>
      <c r="E25" s="8"/>
      <c r="F25" s="8"/>
      <c r="G25" s="13">
        <f t="shared" si="1"/>
        <v>0</v>
      </c>
    </row>
    <row r="26" spans="2:7" ht="15.75" x14ac:dyDescent="0.25">
      <c r="B26" s="9"/>
      <c r="C26" s="8"/>
      <c r="D26" s="8"/>
      <c r="E26" s="8"/>
      <c r="F26" s="8"/>
      <c r="G26" s="13">
        <f t="shared" si="1"/>
        <v>0</v>
      </c>
    </row>
    <row r="27" spans="2:7" ht="15.75" x14ac:dyDescent="0.25">
      <c r="B27" s="9"/>
      <c r="C27" s="8"/>
      <c r="D27" s="8"/>
      <c r="E27" s="8"/>
      <c r="F27" s="8"/>
      <c r="G27" s="13">
        <f t="shared" si="1"/>
        <v>0</v>
      </c>
    </row>
    <row r="28" spans="2:7" ht="15.75" x14ac:dyDescent="0.25">
      <c r="B28" s="9"/>
      <c r="C28" s="8"/>
      <c r="D28" s="8"/>
      <c r="E28" s="8"/>
      <c r="F28" s="8"/>
      <c r="G28" s="13">
        <f t="shared" si="1"/>
        <v>0</v>
      </c>
    </row>
    <row r="29" spans="2:7" ht="15.75" x14ac:dyDescent="0.25">
      <c r="B29" s="9"/>
      <c r="C29" s="8"/>
      <c r="D29" s="8"/>
      <c r="E29" s="8"/>
      <c r="F29" s="8"/>
      <c r="G29" s="13">
        <f t="shared" si="1"/>
        <v>0</v>
      </c>
    </row>
    <row r="30" spans="2:7" ht="15.75" x14ac:dyDescent="0.25">
      <c r="B30" s="9"/>
      <c r="C30" s="8"/>
      <c r="D30" s="8"/>
      <c r="E30" s="8"/>
      <c r="F30" s="8"/>
      <c r="G30" s="13">
        <f t="shared" si="1"/>
        <v>0</v>
      </c>
    </row>
    <row r="31" spans="2:7" x14ac:dyDescent="0.25">
      <c r="G31" s="33">
        <f>SUM(G23:G30)</f>
        <v>0</v>
      </c>
    </row>
    <row r="35" spans="2:4" x14ac:dyDescent="0.25">
      <c r="B35" t="s">
        <v>18</v>
      </c>
      <c r="C35" s="25"/>
      <c r="D35" s="25"/>
    </row>
    <row r="36" spans="2:4" x14ac:dyDescent="0.25">
      <c r="B36" t="s">
        <v>42</v>
      </c>
      <c r="C36" s="25"/>
      <c r="D36" s="25"/>
    </row>
  </sheetData>
  <sortState xmlns:xlrd2="http://schemas.microsoft.com/office/spreadsheetml/2017/richdata2" ref="K8:R32">
    <sortCondition descending="1" ref="R8:R32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0"/>
  <sheetViews>
    <sheetView workbookViewId="0">
      <pane ySplit="2" topLeftCell="A14" activePane="bottomLeft" state="frozen"/>
      <selection activeCell="B2" sqref="B2"/>
      <selection pane="bottomLeft" activeCell="B2" sqref="B2"/>
    </sheetView>
  </sheetViews>
  <sheetFormatPr defaultRowHeight="15" x14ac:dyDescent="0.25"/>
  <cols>
    <col min="1" max="1" width="4.28515625" customWidth="1"/>
    <col min="2" max="2" width="21.7109375" bestFit="1" customWidth="1"/>
    <col min="3" max="3" width="4.42578125" bestFit="1" customWidth="1"/>
    <col min="4" max="4" width="5.7109375" style="2" bestFit="1" customWidth="1"/>
    <col min="5" max="7" width="4.42578125" bestFit="1" customWidth="1"/>
    <col min="8" max="8" width="4.7109375" customWidth="1"/>
    <col min="9" max="10" width="4.42578125" bestFit="1" customWidth="1"/>
    <col min="11" max="12" width="3.28515625" bestFit="1" customWidth="1"/>
    <col min="13" max="13" width="6" bestFit="1" customWidth="1"/>
    <col min="14" max="14" width="3.28515625" bestFit="1" customWidth="1"/>
    <col min="15" max="15" width="4" bestFit="1" customWidth="1"/>
    <col min="16" max="16" width="5.42578125" customWidth="1"/>
  </cols>
  <sheetData>
    <row r="1" spans="1:16" ht="18.75" x14ac:dyDescent="0.3">
      <c r="B1" s="1" t="s">
        <v>24</v>
      </c>
      <c r="G1" s="2"/>
      <c r="M1" s="2"/>
      <c r="N1" s="2"/>
      <c r="O1" s="2"/>
      <c r="P1" s="2"/>
    </row>
    <row r="2" spans="1:16" ht="74.25" x14ac:dyDescent="0.25">
      <c r="B2" t="s">
        <v>0</v>
      </c>
      <c r="C2" s="21" t="s">
        <v>46</v>
      </c>
      <c r="D2" s="21" t="s">
        <v>47</v>
      </c>
      <c r="E2" s="21" t="s">
        <v>48</v>
      </c>
      <c r="F2" s="21" t="s">
        <v>49</v>
      </c>
      <c r="G2" s="21" t="s">
        <v>50</v>
      </c>
      <c r="H2" s="21" t="s">
        <v>51</v>
      </c>
      <c r="I2" s="39" t="s">
        <v>52</v>
      </c>
      <c r="J2" s="21" t="s">
        <v>53</v>
      </c>
      <c r="K2" s="21" t="s">
        <v>54</v>
      </c>
      <c r="L2" s="21" t="s">
        <v>55</v>
      </c>
      <c r="M2" s="22" t="s">
        <v>25</v>
      </c>
      <c r="N2" s="22" t="s">
        <v>1</v>
      </c>
      <c r="O2" s="22" t="s">
        <v>27</v>
      </c>
      <c r="P2" s="22" t="s">
        <v>3</v>
      </c>
    </row>
    <row r="3" spans="1:16" ht="15.75" x14ac:dyDescent="0.25">
      <c r="A3">
        <v>1</v>
      </c>
      <c r="B3" s="11" t="s">
        <v>30</v>
      </c>
      <c r="C3" s="4">
        <v>700</v>
      </c>
      <c r="D3" s="4"/>
      <c r="E3" s="4"/>
      <c r="F3" s="4"/>
      <c r="G3" s="4">
        <v>675</v>
      </c>
      <c r="H3" s="4"/>
      <c r="I3" s="40"/>
      <c r="J3" s="4"/>
      <c r="K3" s="4"/>
      <c r="L3" s="4"/>
      <c r="M3" s="4">
        <f t="shared" ref="M3:M24" si="0">SUM(C3:L3)</f>
        <v>1375</v>
      </c>
      <c r="N3" s="4">
        <f t="shared" ref="N3:N24" si="1">COUNTA(C3:L3)</f>
        <v>2</v>
      </c>
      <c r="O3" s="44">
        <f t="shared" ref="O3:O24" si="2">M3/N3</f>
        <v>687.5</v>
      </c>
      <c r="P3" s="45">
        <f t="shared" ref="P3:P24" si="3">O3/4</f>
        <v>171.875</v>
      </c>
    </row>
    <row r="4" spans="1:16" ht="15.75" x14ac:dyDescent="0.25">
      <c r="A4">
        <v>2</v>
      </c>
      <c r="B4" s="11" t="s">
        <v>63</v>
      </c>
      <c r="C4" s="4"/>
      <c r="D4" s="4">
        <v>720</v>
      </c>
      <c r="E4" s="37"/>
      <c r="F4" s="4"/>
      <c r="G4" s="4"/>
      <c r="H4" s="4">
        <v>640</v>
      </c>
      <c r="I4" s="40"/>
      <c r="J4" s="4"/>
      <c r="K4" s="4"/>
      <c r="L4" s="4"/>
      <c r="M4" s="4">
        <f t="shared" si="0"/>
        <v>1360</v>
      </c>
      <c r="N4" s="4">
        <f t="shared" si="1"/>
        <v>2</v>
      </c>
      <c r="O4" s="44">
        <f t="shared" si="2"/>
        <v>680</v>
      </c>
      <c r="P4" s="45">
        <f t="shared" si="3"/>
        <v>170</v>
      </c>
    </row>
    <row r="5" spans="1:16" ht="15.75" x14ac:dyDescent="0.25">
      <c r="A5">
        <v>3</v>
      </c>
      <c r="B5" s="11" t="s">
        <v>12</v>
      </c>
      <c r="C5" s="4">
        <v>653</v>
      </c>
      <c r="D5" s="4">
        <v>637</v>
      </c>
      <c r="E5" s="4"/>
      <c r="F5" s="4">
        <v>738</v>
      </c>
      <c r="G5" s="4"/>
      <c r="H5" s="4"/>
      <c r="I5" s="40"/>
      <c r="J5" s="4"/>
      <c r="K5" s="4"/>
      <c r="L5" s="4"/>
      <c r="M5" s="4">
        <f t="shared" si="0"/>
        <v>2028</v>
      </c>
      <c r="N5" s="4">
        <f t="shared" si="1"/>
        <v>3</v>
      </c>
      <c r="O5" s="44">
        <f t="shared" si="2"/>
        <v>676</v>
      </c>
      <c r="P5" s="45">
        <f t="shared" si="3"/>
        <v>169</v>
      </c>
    </row>
    <row r="6" spans="1:16" ht="15.75" x14ac:dyDescent="0.25">
      <c r="A6">
        <v>4</v>
      </c>
      <c r="B6" s="11" t="s">
        <v>62</v>
      </c>
      <c r="C6" s="4"/>
      <c r="D6" s="4">
        <v>718</v>
      </c>
      <c r="E6" s="4">
        <v>596</v>
      </c>
      <c r="F6" s="4"/>
      <c r="G6" s="4"/>
      <c r="H6" s="4"/>
      <c r="I6" s="40"/>
      <c r="J6" s="4"/>
      <c r="K6" s="4"/>
      <c r="L6" s="4"/>
      <c r="M6" s="4">
        <f t="shared" si="0"/>
        <v>1314</v>
      </c>
      <c r="N6" s="4">
        <f t="shared" si="1"/>
        <v>2</v>
      </c>
      <c r="O6" s="44">
        <f t="shared" si="2"/>
        <v>657</v>
      </c>
      <c r="P6" s="45">
        <f t="shared" si="3"/>
        <v>164.25</v>
      </c>
    </row>
    <row r="7" spans="1:16" ht="15.75" x14ac:dyDescent="0.25">
      <c r="A7">
        <v>5</v>
      </c>
      <c r="B7" s="11" t="s">
        <v>91</v>
      </c>
      <c r="C7" s="12"/>
      <c r="D7" s="12"/>
      <c r="E7" s="12"/>
      <c r="F7" s="4">
        <v>624</v>
      </c>
      <c r="G7" s="4">
        <v>709</v>
      </c>
      <c r="H7" s="4">
        <v>638</v>
      </c>
      <c r="I7" s="40">
        <v>610</v>
      </c>
      <c r="J7" s="4"/>
      <c r="K7" s="4"/>
      <c r="L7" s="4"/>
      <c r="M7" s="4">
        <f t="shared" si="0"/>
        <v>2581</v>
      </c>
      <c r="N7" s="4">
        <f t="shared" si="1"/>
        <v>4</v>
      </c>
      <c r="O7" s="47">
        <f t="shared" si="2"/>
        <v>645.25</v>
      </c>
      <c r="P7" s="48">
        <f t="shared" si="3"/>
        <v>161.3125</v>
      </c>
    </row>
    <row r="8" spans="1:16" ht="15.75" x14ac:dyDescent="0.25">
      <c r="A8">
        <v>6</v>
      </c>
      <c r="B8" s="11" t="s">
        <v>76</v>
      </c>
      <c r="C8" s="12"/>
      <c r="D8" s="12"/>
      <c r="E8" s="12">
        <v>647</v>
      </c>
      <c r="F8" s="4"/>
      <c r="G8" s="4">
        <v>639</v>
      </c>
      <c r="H8" s="4">
        <v>580</v>
      </c>
      <c r="I8" s="40"/>
      <c r="J8" s="4"/>
      <c r="K8" s="4"/>
      <c r="L8" s="4"/>
      <c r="M8" s="4">
        <f t="shared" si="0"/>
        <v>1866</v>
      </c>
      <c r="N8" s="4">
        <f t="shared" si="1"/>
        <v>3</v>
      </c>
      <c r="O8" s="47">
        <f t="shared" si="2"/>
        <v>622</v>
      </c>
      <c r="P8" s="48">
        <f t="shared" si="3"/>
        <v>155.5</v>
      </c>
    </row>
    <row r="9" spans="1:16" ht="15.75" x14ac:dyDescent="0.25">
      <c r="A9">
        <v>7</v>
      </c>
      <c r="B9" s="11" t="s">
        <v>71</v>
      </c>
      <c r="C9" s="12"/>
      <c r="D9" s="4">
        <v>656</v>
      </c>
      <c r="E9" s="12"/>
      <c r="F9" s="4">
        <v>634</v>
      </c>
      <c r="G9" s="4"/>
      <c r="H9" s="4">
        <v>625</v>
      </c>
      <c r="I9" s="40">
        <v>570</v>
      </c>
      <c r="J9" s="4"/>
      <c r="K9" s="4"/>
      <c r="L9" s="4"/>
      <c r="M9" s="4">
        <f t="shared" si="0"/>
        <v>2485</v>
      </c>
      <c r="N9" s="4">
        <f t="shared" si="1"/>
        <v>4</v>
      </c>
      <c r="O9" s="47">
        <f t="shared" si="2"/>
        <v>621.25</v>
      </c>
      <c r="P9" s="48">
        <f t="shared" si="3"/>
        <v>155.3125</v>
      </c>
    </row>
    <row r="10" spans="1:16" ht="15.75" x14ac:dyDescent="0.25">
      <c r="A10">
        <v>8</v>
      </c>
      <c r="B10" s="11" t="s">
        <v>77</v>
      </c>
      <c r="C10" s="4"/>
      <c r="D10" s="4"/>
      <c r="E10" s="37">
        <v>565</v>
      </c>
      <c r="F10" s="4">
        <v>655</v>
      </c>
      <c r="G10" s="4"/>
      <c r="H10" s="4"/>
      <c r="I10" s="40">
        <v>624</v>
      </c>
      <c r="J10" s="4"/>
      <c r="K10" s="4"/>
      <c r="L10" s="4"/>
      <c r="M10" s="4">
        <f t="shared" si="0"/>
        <v>1844</v>
      </c>
      <c r="N10" s="4">
        <f t="shared" si="1"/>
        <v>3</v>
      </c>
      <c r="O10" s="44">
        <f t="shared" si="2"/>
        <v>614.66666666666663</v>
      </c>
      <c r="P10" s="45">
        <f t="shared" si="3"/>
        <v>153.66666666666666</v>
      </c>
    </row>
    <row r="11" spans="1:16" ht="15.75" x14ac:dyDescent="0.25">
      <c r="A11">
        <v>9</v>
      </c>
      <c r="B11" s="9" t="s">
        <v>59</v>
      </c>
      <c r="C11" s="12"/>
      <c r="D11" s="4">
        <v>635</v>
      </c>
      <c r="E11" s="37"/>
      <c r="F11" s="12"/>
      <c r="G11" s="4"/>
      <c r="H11" s="4">
        <v>582</v>
      </c>
      <c r="I11" s="40"/>
      <c r="J11" s="12"/>
      <c r="K11" s="12"/>
      <c r="L11" s="12"/>
      <c r="M11" s="4">
        <f t="shared" si="0"/>
        <v>1217</v>
      </c>
      <c r="N11" s="4">
        <f t="shared" si="1"/>
        <v>2</v>
      </c>
      <c r="O11" s="44">
        <f t="shared" si="2"/>
        <v>608.5</v>
      </c>
      <c r="P11" s="45">
        <f t="shared" si="3"/>
        <v>152.125</v>
      </c>
    </row>
    <row r="12" spans="1:16" ht="15.75" x14ac:dyDescent="0.25">
      <c r="A12">
        <v>10</v>
      </c>
      <c r="B12" s="9" t="s">
        <v>74</v>
      </c>
      <c r="C12" s="12"/>
      <c r="D12" s="4">
        <v>605</v>
      </c>
      <c r="E12" s="37">
        <v>603</v>
      </c>
      <c r="F12" s="12"/>
      <c r="G12" s="4"/>
      <c r="H12" s="4"/>
      <c r="I12" s="40"/>
      <c r="J12" s="12"/>
      <c r="K12" s="12"/>
      <c r="L12" s="12"/>
      <c r="M12" s="4">
        <f t="shared" si="0"/>
        <v>1208</v>
      </c>
      <c r="N12" s="4">
        <f t="shared" si="1"/>
        <v>2</v>
      </c>
      <c r="O12" s="44">
        <f t="shared" si="2"/>
        <v>604</v>
      </c>
      <c r="P12" s="45">
        <f t="shared" si="3"/>
        <v>151</v>
      </c>
    </row>
    <row r="13" spans="1:16" ht="15.75" x14ac:dyDescent="0.25">
      <c r="A13">
        <v>11</v>
      </c>
      <c r="B13" s="9" t="s">
        <v>45</v>
      </c>
      <c r="C13" s="12">
        <v>623</v>
      </c>
      <c r="D13" s="4"/>
      <c r="E13" s="38"/>
      <c r="F13" s="12"/>
      <c r="G13" s="4">
        <v>555</v>
      </c>
      <c r="H13" s="4"/>
      <c r="I13" s="40">
        <v>563</v>
      </c>
      <c r="J13" s="12"/>
      <c r="K13" s="12"/>
      <c r="L13" s="12"/>
      <c r="M13" s="4">
        <f t="shared" si="0"/>
        <v>1741</v>
      </c>
      <c r="N13" s="4">
        <f t="shared" si="1"/>
        <v>3</v>
      </c>
      <c r="O13" s="44">
        <f t="shared" si="2"/>
        <v>580.33333333333337</v>
      </c>
      <c r="P13" s="45">
        <f t="shared" si="3"/>
        <v>145.08333333333334</v>
      </c>
    </row>
    <row r="14" spans="1:16" ht="15.75" x14ac:dyDescent="0.25">
      <c r="A14">
        <v>12</v>
      </c>
      <c r="B14" s="9" t="s">
        <v>105</v>
      </c>
      <c r="C14" s="12"/>
      <c r="D14" s="4"/>
      <c r="E14" s="38"/>
      <c r="F14" s="12"/>
      <c r="G14" s="4"/>
      <c r="H14" s="4">
        <v>587</v>
      </c>
      <c r="I14" s="40">
        <v>549</v>
      </c>
      <c r="J14" s="12"/>
      <c r="K14" s="12"/>
      <c r="L14" s="12"/>
      <c r="M14" s="4">
        <f t="shared" si="0"/>
        <v>1136</v>
      </c>
      <c r="N14" s="4">
        <f t="shared" si="1"/>
        <v>2</v>
      </c>
      <c r="O14" s="44">
        <f t="shared" si="2"/>
        <v>568</v>
      </c>
      <c r="P14" s="45">
        <f t="shared" si="3"/>
        <v>142</v>
      </c>
    </row>
    <row r="15" spans="1:16" ht="15.75" x14ac:dyDescent="0.25">
      <c r="A15">
        <v>13</v>
      </c>
      <c r="B15" s="9" t="s">
        <v>11</v>
      </c>
      <c r="C15" s="12">
        <v>549</v>
      </c>
      <c r="D15" s="4"/>
      <c r="E15" s="12">
        <v>588</v>
      </c>
      <c r="F15" s="12">
        <v>566</v>
      </c>
      <c r="G15" s="4">
        <v>568</v>
      </c>
      <c r="H15" s="4"/>
      <c r="I15" s="40"/>
      <c r="J15" s="12"/>
      <c r="K15" s="12"/>
      <c r="L15" s="12"/>
      <c r="M15" s="4">
        <f t="shared" si="0"/>
        <v>2271</v>
      </c>
      <c r="N15" s="4">
        <f t="shared" si="1"/>
        <v>4</v>
      </c>
      <c r="O15" s="44">
        <f t="shared" si="2"/>
        <v>567.75</v>
      </c>
      <c r="P15" s="45">
        <f t="shared" si="3"/>
        <v>141.9375</v>
      </c>
    </row>
    <row r="16" spans="1:16" ht="15.75" x14ac:dyDescent="0.25">
      <c r="A16">
        <v>14</v>
      </c>
      <c r="B16" s="9" t="s">
        <v>21</v>
      </c>
      <c r="C16" s="12">
        <v>500</v>
      </c>
      <c r="D16" s="4">
        <v>636</v>
      </c>
      <c r="E16" s="12"/>
      <c r="F16" s="12"/>
      <c r="G16" s="4"/>
      <c r="H16" s="4"/>
      <c r="I16" s="40">
        <v>553</v>
      </c>
      <c r="J16" s="12"/>
      <c r="K16" s="12"/>
      <c r="L16" s="12"/>
      <c r="M16" s="4">
        <f t="shared" si="0"/>
        <v>1689</v>
      </c>
      <c r="N16" s="4">
        <f t="shared" si="1"/>
        <v>3</v>
      </c>
      <c r="O16" s="44">
        <f t="shared" si="2"/>
        <v>563</v>
      </c>
      <c r="P16" s="45">
        <f t="shared" si="3"/>
        <v>140.75</v>
      </c>
    </row>
    <row r="17" spans="1:16" ht="15.75" x14ac:dyDescent="0.25">
      <c r="A17">
        <v>15</v>
      </c>
      <c r="B17" s="9" t="s">
        <v>66</v>
      </c>
      <c r="C17" s="12"/>
      <c r="D17" s="4">
        <v>585</v>
      </c>
      <c r="E17" s="12">
        <v>516</v>
      </c>
      <c r="F17" s="12"/>
      <c r="G17" s="4"/>
      <c r="H17" s="4">
        <v>585</v>
      </c>
      <c r="I17" s="40"/>
      <c r="J17" s="12"/>
      <c r="K17" s="12"/>
      <c r="L17" s="12"/>
      <c r="M17" s="4">
        <f t="shared" si="0"/>
        <v>1686</v>
      </c>
      <c r="N17" s="4">
        <f t="shared" si="1"/>
        <v>3</v>
      </c>
      <c r="O17" s="44">
        <f t="shared" si="2"/>
        <v>562</v>
      </c>
      <c r="P17" s="45">
        <f t="shared" si="3"/>
        <v>140.5</v>
      </c>
    </row>
    <row r="18" spans="1:16" ht="15.75" x14ac:dyDescent="0.25">
      <c r="A18">
        <v>16</v>
      </c>
      <c r="B18" s="9" t="s">
        <v>96</v>
      </c>
      <c r="C18" s="12"/>
      <c r="D18" s="4"/>
      <c r="E18" s="12"/>
      <c r="F18" s="12">
        <v>602</v>
      </c>
      <c r="G18" s="4"/>
      <c r="H18" s="4">
        <v>521</v>
      </c>
      <c r="I18" s="40">
        <v>540</v>
      </c>
      <c r="J18" s="12"/>
      <c r="K18" s="12"/>
      <c r="L18" s="12"/>
      <c r="M18" s="4">
        <f t="shared" si="0"/>
        <v>1663</v>
      </c>
      <c r="N18" s="4">
        <f t="shared" si="1"/>
        <v>3</v>
      </c>
      <c r="O18" s="44">
        <f t="shared" si="2"/>
        <v>554.33333333333337</v>
      </c>
      <c r="P18" s="45">
        <f t="shared" si="3"/>
        <v>138.58333333333334</v>
      </c>
    </row>
    <row r="19" spans="1:16" ht="15.75" x14ac:dyDescent="0.25">
      <c r="A19">
        <v>17</v>
      </c>
      <c r="B19" s="9" t="s">
        <v>13</v>
      </c>
      <c r="C19" s="12">
        <v>561</v>
      </c>
      <c r="D19" s="12"/>
      <c r="E19" s="37"/>
      <c r="F19" s="12"/>
      <c r="G19" s="4">
        <v>543</v>
      </c>
      <c r="H19" s="4"/>
      <c r="I19" s="40"/>
      <c r="J19" s="12"/>
      <c r="K19" s="12"/>
      <c r="L19" s="12"/>
      <c r="M19" s="4">
        <f t="shared" si="0"/>
        <v>1104</v>
      </c>
      <c r="N19" s="4">
        <f t="shared" si="1"/>
        <v>2</v>
      </c>
      <c r="O19" s="44">
        <f t="shared" si="2"/>
        <v>552</v>
      </c>
      <c r="P19" s="45">
        <f t="shared" si="3"/>
        <v>138</v>
      </c>
    </row>
    <row r="20" spans="1:16" ht="15.75" x14ac:dyDescent="0.25">
      <c r="A20">
        <v>18</v>
      </c>
      <c r="B20" s="9" t="s">
        <v>98</v>
      </c>
      <c r="C20" s="12"/>
      <c r="D20" s="12"/>
      <c r="E20" s="37"/>
      <c r="F20" s="12">
        <v>523</v>
      </c>
      <c r="G20" s="4"/>
      <c r="H20" s="4"/>
      <c r="I20" s="40"/>
      <c r="J20" s="12"/>
      <c r="K20" s="12"/>
      <c r="L20" s="12"/>
      <c r="M20" s="4">
        <f t="shared" si="0"/>
        <v>523</v>
      </c>
      <c r="N20" s="4">
        <f t="shared" si="1"/>
        <v>1</v>
      </c>
      <c r="O20" s="44">
        <f t="shared" si="2"/>
        <v>523</v>
      </c>
      <c r="P20" s="45">
        <f t="shared" si="3"/>
        <v>130.75</v>
      </c>
    </row>
    <row r="21" spans="1:16" ht="15.75" x14ac:dyDescent="0.25">
      <c r="A21">
        <v>19</v>
      </c>
      <c r="B21" s="11" t="s">
        <v>40</v>
      </c>
      <c r="C21" s="12">
        <v>504</v>
      </c>
      <c r="D21" s="12"/>
      <c r="E21" s="37">
        <v>517</v>
      </c>
      <c r="F21" s="12"/>
      <c r="G21" s="4"/>
      <c r="H21" s="4"/>
      <c r="I21" s="40">
        <v>544</v>
      </c>
      <c r="J21" s="12"/>
      <c r="K21" s="12"/>
      <c r="L21" s="12"/>
      <c r="M21" s="4">
        <f t="shared" si="0"/>
        <v>1565</v>
      </c>
      <c r="N21" s="4">
        <f t="shared" si="1"/>
        <v>3</v>
      </c>
      <c r="O21" s="44">
        <f t="shared" si="2"/>
        <v>521.66666666666663</v>
      </c>
      <c r="P21" s="45">
        <f t="shared" si="3"/>
        <v>130.41666666666666</v>
      </c>
    </row>
    <row r="22" spans="1:16" ht="15.75" x14ac:dyDescent="0.25">
      <c r="A22">
        <v>20</v>
      </c>
      <c r="B22" s="11" t="s">
        <v>92</v>
      </c>
      <c r="C22" s="12"/>
      <c r="D22" s="12"/>
      <c r="E22" s="37"/>
      <c r="F22" s="12">
        <v>531</v>
      </c>
      <c r="G22" s="4">
        <v>511</v>
      </c>
      <c r="H22" s="4"/>
      <c r="I22" s="40"/>
      <c r="J22" s="12"/>
      <c r="K22" s="12"/>
      <c r="L22" s="12"/>
      <c r="M22" s="4">
        <f t="shared" si="0"/>
        <v>1042</v>
      </c>
      <c r="N22" s="4">
        <f t="shared" si="1"/>
        <v>2</v>
      </c>
      <c r="O22" s="44">
        <f t="shared" si="2"/>
        <v>521</v>
      </c>
      <c r="P22" s="45">
        <f t="shared" si="3"/>
        <v>130.25</v>
      </c>
    </row>
    <row r="23" spans="1:16" ht="15.75" x14ac:dyDescent="0.25">
      <c r="A23">
        <v>21</v>
      </c>
      <c r="B23" s="11" t="s">
        <v>80</v>
      </c>
      <c r="C23" s="12"/>
      <c r="D23" s="12"/>
      <c r="E23" s="37">
        <v>531</v>
      </c>
      <c r="F23" s="12"/>
      <c r="G23" s="4">
        <v>480</v>
      </c>
      <c r="H23" s="4"/>
      <c r="I23" s="40"/>
      <c r="J23" s="12"/>
      <c r="K23" s="12"/>
      <c r="L23" s="12"/>
      <c r="M23" s="4">
        <f t="shared" si="0"/>
        <v>1011</v>
      </c>
      <c r="N23" s="4">
        <f t="shared" si="1"/>
        <v>2</v>
      </c>
      <c r="O23" s="44">
        <f t="shared" si="2"/>
        <v>505.5</v>
      </c>
      <c r="P23" s="45">
        <f t="shared" si="3"/>
        <v>126.375</v>
      </c>
    </row>
    <row r="24" spans="1:16" ht="15.75" x14ac:dyDescent="0.25">
      <c r="A24">
        <v>22</v>
      </c>
      <c r="B24" s="9" t="s">
        <v>44</v>
      </c>
      <c r="C24" s="12">
        <v>456</v>
      </c>
      <c r="D24" s="12"/>
      <c r="E24" s="12"/>
      <c r="F24" s="12"/>
      <c r="G24" s="4"/>
      <c r="H24" s="4"/>
      <c r="I24" s="40"/>
      <c r="J24" s="12"/>
      <c r="K24" s="12"/>
      <c r="L24" s="12"/>
      <c r="M24" s="4">
        <f t="shared" si="0"/>
        <v>456</v>
      </c>
      <c r="N24" s="4">
        <f t="shared" si="1"/>
        <v>1</v>
      </c>
      <c r="O24" s="44">
        <f t="shared" si="2"/>
        <v>456</v>
      </c>
      <c r="P24" s="45">
        <f t="shared" si="3"/>
        <v>114</v>
      </c>
    </row>
    <row r="25" spans="1:16" ht="36" customHeight="1" x14ac:dyDescent="0.25">
      <c r="B25" s="9" t="s">
        <v>26</v>
      </c>
      <c r="C25" s="43">
        <f t="shared" ref="C25:M25" si="4">SUM(C3:C24)</f>
        <v>4546</v>
      </c>
      <c r="D25" s="43">
        <f t="shared" si="4"/>
        <v>5192</v>
      </c>
      <c r="E25" s="43">
        <f t="shared" si="4"/>
        <v>4563</v>
      </c>
      <c r="F25" s="43">
        <f t="shared" si="4"/>
        <v>4873</v>
      </c>
      <c r="G25" s="43">
        <f t="shared" si="4"/>
        <v>4680</v>
      </c>
      <c r="H25" s="43">
        <f t="shared" si="4"/>
        <v>4758</v>
      </c>
      <c r="I25" s="43">
        <f t="shared" si="4"/>
        <v>4553</v>
      </c>
      <c r="J25" s="43">
        <f t="shared" si="4"/>
        <v>0</v>
      </c>
      <c r="K25" s="43">
        <f t="shared" si="4"/>
        <v>0</v>
      </c>
      <c r="L25" s="43">
        <f t="shared" si="4"/>
        <v>0</v>
      </c>
      <c r="M25" s="43">
        <f t="shared" si="4"/>
        <v>33165</v>
      </c>
      <c r="N25" s="43"/>
      <c r="O25" s="46">
        <f>AVERAGE(O3:O22)</f>
        <v>596.46249999999998</v>
      </c>
      <c r="P25" s="46">
        <f>AVERAGE(P3:P22)</f>
        <v>149.11562499999999</v>
      </c>
    </row>
    <row r="26" spans="1:16" x14ac:dyDescent="0.25">
      <c r="B26" s="6" t="s">
        <v>2</v>
      </c>
      <c r="C26" s="7">
        <f>C25/8</f>
        <v>568.25</v>
      </c>
      <c r="D26" s="7">
        <f t="shared" ref="D26:L26" si="5">D25/8</f>
        <v>649</v>
      </c>
      <c r="E26" s="7">
        <f t="shared" si="5"/>
        <v>570.375</v>
      </c>
      <c r="F26" s="7">
        <f t="shared" si="5"/>
        <v>609.125</v>
      </c>
      <c r="G26" s="7">
        <f t="shared" si="5"/>
        <v>585</v>
      </c>
      <c r="H26" s="7">
        <f t="shared" si="5"/>
        <v>594.75</v>
      </c>
      <c r="I26" s="42">
        <f>I25/9</f>
        <v>505.88888888888891</v>
      </c>
      <c r="J26" s="7">
        <f t="shared" si="5"/>
        <v>0</v>
      </c>
      <c r="K26" s="7">
        <f>K25/9</f>
        <v>0</v>
      </c>
      <c r="L26" s="7">
        <f t="shared" si="5"/>
        <v>0</v>
      </c>
      <c r="M26" s="7"/>
      <c r="N26" s="4"/>
    </row>
    <row r="50" spans="2:2" x14ac:dyDescent="0.25">
      <c r="B50" t="s">
        <v>109</v>
      </c>
    </row>
  </sheetData>
  <sortState xmlns:xlrd2="http://schemas.microsoft.com/office/spreadsheetml/2017/richdata2" ref="B3:P24">
    <sortCondition descending="1" ref="O3:O24"/>
  </sortState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31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5" x14ac:dyDescent="0.25"/>
  <cols>
    <col min="2" max="2" width="22.5703125" bestFit="1" customWidth="1"/>
    <col min="3" max="3" width="7.140625" bestFit="1" customWidth="1"/>
    <col min="4" max="4" width="6.42578125" bestFit="1" customWidth="1"/>
    <col min="5" max="5" width="7.140625" bestFit="1" customWidth="1"/>
    <col min="6" max="6" width="6.42578125" bestFit="1" customWidth="1"/>
  </cols>
  <sheetData>
    <row r="1" spans="2:7" x14ac:dyDescent="0.25">
      <c r="B1" s="20" t="s">
        <v>43</v>
      </c>
    </row>
    <row r="2" spans="2:7" ht="15.75" x14ac:dyDescent="0.25">
      <c r="B2" s="3" t="s">
        <v>35</v>
      </c>
      <c r="C2" s="8">
        <v>246</v>
      </c>
      <c r="D2" s="8">
        <v>178</v>
      </c>
      <c r="E2" s="8">
        <v>238</v>
      </c>
      <c r="F2" s="8">
        <v>158</v>
      </c>
      <c r="G2" s="34">
        <v>820</v>
      </c>
    </row>
    <row r="3" spans="2:7" ht="15.75" x14ac:dyDescent="0.25">
      <c r="B3" s="3" t="s">
        <v>7</v>
      </c>
      <c r="C3" s="8">
        <v>191</v>
      </c>
      <c r="D3" s="8">
        <v>245</v>
      </c>
      <c r="E3" s="8">
        <v>157</v>
      </c>
      <c r="F3" s="8">
        <v>214</v>
      </c>
      <c r="G3" s="34">
        <f>SUM(C3:F3)</f>
        <v>807</v>
      </c>
    </row>
    <row r="4" spans="2:7" ht="15.75" x14ac:dyDescent="0.25">
      <c r="B4" s="3" t="s">
        <v>29</v>
      </c>
      <c r="C4" s="8">
        <v>184</v>
      </c>
      <c r="D4" s="8">
        <v>203</v>
      </c>
      <c r="E4" s="8">
        <v>143</v>
      </c>
      <c r="F4" s="8">
        <v>217</v>
      </c>
      <c r="G4" s="34">
        <v>747</v>
      </c>
    </row>
    <row r="5" spans="2:7" ht="15.75" x14ac:dyDescent="0.25">
      <c r="B5" s="3" t="s">
        <v>14</v>
      </c>
      <c r="C5" s="8">
        <v>160</v>
      </c>
      <c r="D5" s="8">
        <v>149</v>
      </c>
      <c r="E5" s="8">
        <v>178</v>
      </c>
      <c r="F5" s="8">
        <v>238</v>
      </c>
      <c r="G5" s="34">
        <v>725</v>
      </c>
    </row>
    <row r="6" spans="2:7" ht="15.75" x14ac:dyDescent="0.25">
      <c r="B6" s="3" t="s">
        <v>10</v>
      </c>
      <c r="C6" s="8">
        <v>186</v>
      </c>
      <c r="D6" s="8">
        <v>172</v>
      </c>
      <c r="E6" s="8">
        <v>189</v>
      </c>
      <c r="F6" s="8">
        <v>167</v>
      </c>
      <c r="G6" s="34">
        <f>SUM(C6:F6)</f>
        <v>714</v>
      </c>
    </row>
    <row r="7" spans="2:7" ht="15.75" x14ac:dyDescent="0.25">
      <c r="B7" s="3" t="s">
        <v>4</v>
      </c>
      <c r="C7" s="8">
        <v>151</v>
      </c>
      <c r="D7" s="8">
        <v>194</v>
      </c>
      <c r="E7" s="8">
        <v>169</v>
      </c>
      <c r="F7" s="8">
        <v>195</v>
      </c>
      <c r="G7" s="34">
        <f>SUM(C7:F7)</f>
        <v>709</v>
      </c>
    </row>
    <row r="8" spans="2:7" ht="15.75" x14ac:dyDescent="0.25">
      <c r="B8" s="3" t="s">
        <v>37</v>
      </c>
      <c r="C8" s="8">
        <v>212</v>
      </c>
      <c r="D8" s="8">
        <v>145</v>
      </c>
      <c r="E8" s="8">
        <v>166</v>
      </c>
      <c r="F8" s="8">
        <v>174</v>
      </c>
      <c r="G8" s="34">
        <f>SUM(C8:F8)</f>
        <v>697</v>
      </c>
    </row>
    <row r="9" spans="2:7" ht="15.75" x14ac:dyDescent="0.25">
      <c r="B9" s="3" t="s">
        <v>8</v>
      </c>
      <c r="C9" s="8">
        <v>149</v>
      </c>
      <c r="D9" s="8">
        <v>180</v>
      </c>
      <c r="E9" s="8">
        <v>183</v>
      </c>
      <c r="F9" s="8">
        <v>180</v>
      </c>
      <c r="G9" s="34">
        <f>SUM(C9:F9)</f>
        <v>692</v>
      </c>
    </row>
    <row r="10" spans="2:7" ht="15.75" x14ac:dyDescent="0.25">
      <c r="B10" s="3" t="s">
        <v>39</v>
      </c>
      <c r="C10" s="8">
        <v>169</v>
      </c>
      <c r="D10" s="8">
        <v>225</v>
      </c>
      <c r="E10" s="8">
        <v>153</v>
      </c>
      <c r="F10" s="8">
        <v>143</v>
      </c>
      <c r="G10" s="34">
        <f>SUM(C10:F10)</f>
        <v>690</v>
      </c>
    </row>
    <row r="11" spans="2:7" ht="15.75" x14ac:dyDescent="0.25">
      <c r="B11" s="3" t="s">
        <v>5</v>
      </c>
      <c r="C11" s="8">
        <v>179</v>
      </c>
      <c r="D11" s="8">
        <v>196</v>
      </c>
      <c r="E11" s="8">
        <v>158</v>
      </c>
      <c r="F11" s="8">
        <v>157</v>
      </c>
      <c r="G11" s="34">
        <v>690</v>
      </c>
    </row>
    <row r="12" spans="2:7" ht="15.75" x14ac:dyDescent="0.25">
      <c r="B12" s="3" t="s">
        <v>20</v>
      </c>
      <c r="C12" s="8">
        <v>162</v>
      </c>
      <c r="D12" s="8">
        <v>185</v>
      </c>
      <c r="E12" s="8">
        <v>159</v>
      </c>
      <c r="F12" s="8">
        <v>176</v>
      </c>
      <c r="G12" s="34">
        <v>682</v>
      </c>
    </row>
    <row r="13" spans="2:7" ht="15.75" x14ac:dyDescent="0.25">
      <c r="B13" s="3" t="s">
        <v>28</v>
      </c>
      <c r="C13" s="8">
        <v>158</v>
      </c>
      <c r="D13" s="8">
        <v>149</v>
      </c>
      <c r="E13" s="8">
        <v>151</v>
      </c>
      <c r="F13" s="8">
        <v>202</v>
      </c>
      <c r="G13" s="34">
        <f>SUM(C13:F13)</f>
        <v>660</v>
      </c>
    </row>
    <row r="14" spans="2:7" ht="15.75" x14ac:dyDescent="0.25">
      <c r="B14" s="3" t="s">
        <v>6</v>
      </c>
      <c r="C14" s="8">
        <v>172</v>
      </c>
      <c r="D14" s="8">
        <v>160</v>
      </c>
      <c r="E14" s="8">
        <v>140</v>
      </c>
      <c r="F14" s="8">
        <v>164</v>
      </c>
      <c r="G14" s="34">
        <v>636</v>
      </c>
    </row>
    <row r="15" spans="2:7" ht="15.75" x14ac:dyDescent="0.25">
      <c r="B15" s="3" t="s">
        <v>36</v>
      </c>
      <c r="C15" s="8">
        <v>137</v>
      </c>
      <c r="D15" s="8">
        <v>164</v>
      </c>
      <c r="E15" s="8">
        <v>177</v>
      </c>
      <c r="F15" s="8">
        <v>145</v>
      </c>
      <c r="G15" s="34">
        <v>623</v>
      </c>
    </row>
    <row r="16" spans="2:7" ht="15.75" x14ac:dyDescent="0.25">
      <c r="B16" s="3" t="s">
        <v>38</v>
      </c>
      <c r="C16" s="8">
        <v>136</v>
      </c>
      <c r="D16" s="8">
        <v>144</v>
      </c>
      <c r="E16" s="8">
        <v>167</v>
      </c>
      <c r="F16" s="8">
        <v>151</v>
      </c>
      <c r="G16" s="34">
        <v>598</v>
      </c>
    </row>
    <row r="17" spans="2:7" ht="15.75" x14ac:dyDescent="0.25">
      <c r="B17" s="3" t="s">
        <v>9</v>
      </c>
      <c r="C17" s="8">
        <v>147</v>
      </c>
      <c r="D17" s="8">
        <v>119</v>
      </c>
      <c r="E17" s="8">
        <v>149</v>
      </c>
      <c r="F17" s="8">
        <v>147</v>
      </c>
      <c r="G17" s="34">
        <f>SUM(C17:F17)</f>
        <v>562</v>
      </c>
    </row>
    <row r="18" spans="2:7" x14ac:dyDescent="0.25">
      <c r="G18" s="34">
        <f>SUM(G2:G17)</f>
        <v>11052</v>
      </c>
    </row>
    <row r="20" spans="2:7" ht="15.75" x14ac:dyDescent="0.25">
      <c r="B20" s="11" t="s">
        <v>30</v>
      </c>
      <c r="C20" s="8">
        <v>192</v>
      </c>
      <c r="D20" s="8">
        <v>174</v>
      </c>
      <c r="E20" s="8">
        <v>147</v>
      </c>
      <c r="F20" s="8">
        <v>187</v>
      </c>
      <c r="G20" s="34">
        <f>SUM(C20:F20)</f>
        <v>700</v>
      </c>
    </row>
    <row r="21" spans="2:7" ht="15.75" x14ac:dyDescent="0.25">
      <c r="B21" s="11" t="s">
        <v>12</v>
      </c>
      <c r="C21" s="8">
        <v>168</v>
      </c>
      <c r="D21" s="8">
        <v>155</v>
      </c>
      <c r="E21" s="8">
        <v>194</v>
      </c>
      <c r="F21" s="8">
        <v>136</v>
      </c>
      <c r="G21" s="34">
        <f>SUM(C21:F21)</f>
        <v>653</v>
      </c>
    </row>
    <row r="22" spans="2:7" ht="15.75" x14ac:dyDescent="0.25">
      <c r="B22" s="11" t="s">
        <v>45</v>
      </c>
      <c r="C22" s="8">
        <v>169</v>
      </c>
      <c r="D22" s="8">
        <v>166</v>
      </c>
      <c r="E22" s="8">
        <v>147</v>
      </c>
      <c r="F22" s="8">
        <v>141</v>
      </c>
      <c r="G22" s="34">
        <v>623</v>
      </c>
    </row>
    <row r="23" spans="2:7" ht="15.75" x14ac:dyDescent="0.25">
      <c r="B23" s="11" t="s">
        <v>13</v>
      </c>
      <c r="C23" s="8">
        <v>128</v>
      </c>
      <c r="D23" s="8">
        <v>140</v>
      </c>
      <c r="E23" s="8">
        <v>156</v>
      </c>
      <c r="F23" s="8">
        <v>137</v>
      </c>
      <c r="G23" s="34">
        <v>561</v>
      </c>
    </row>
    <row r="24" spans="2:7" ht="15.75" x14ac:dyDescent="0.25">
      <c r="B24" s="11" t="s">
        <v>11</v>
      </c>
      <c r="C24" s="8">
        <v>111</v>
      </c>
      <c r="D24" s="8">
        <v>138</v>
      </c>
      <c r="E24" s="8">
        <v>149</v>
      </c>
      <c r="F24" s="8">
        <v>151</v>
      </c>
      <c r="G24" s="34">
        <f>SUM(C24:F24)</f>
        <v>549</v>
      </c>
    </row>
    <row r="25" spans="2:7" ht="15.75" x14ac:dyDescent="0.25">
      <c r="B25" s="11" t="s">
        <v>40</v>
      </c>
      <c r="C25" s="8">
        <v>113</v>
      </c>
      <c r="D25" s="8">
        <v>131</v>
      </c>
      <c r="E25" s="8">
        <v>140</v>
      </c>
      <c r="F25" s="8">
        <v>120</v>
      </c>
      <c r="G25" s="34">
        <f>SUM(C25:F25)</f>
        <v>504</v>
      </c>
    </row>
    <row r="26" spans="2:7" ht="15.75" x14ac:dyDescent="0.25">
      <c r="B26" s="11" t="s">
        <v>21</v>
      </c>
      <c r="C26" s="8">
        <v>110</v>
      </c>
      <c r="D26" s="8">
        <v>151</v>
      </c>
      <c r="E26" s="8">
        <v>125</v>
      </c>
      <c r="F26" s="8">
        <v>114</v>
      </c>
      <c r="G26" s="34">
        <v>500</v>
      </c>
    </row>
    <row r="27" spans="2:7" ht="15.75" x14ac:dyDescent="0.25">
      <c r="B27" s="11" t="s">
        <v>44</v>
      </c>
      <c r="C27" s="8">
        <v>82</v>
      </c>
      <c r="D27" s="8">
        <v>124</v>
      </c>
      <c r="E27" s="8">
        <v>119</v>
      </c>
      <c r="F27" s="8">
        <v>131</v>
      </c>
      <c r="G27" s="34">
        <f>SUM(C27:F27)</f>
        <v>456</v>
      </c>
    </row>
    <row r="28" spans="2:7" ht="15.75" x14ac:dyDescent="0.25">
      <c r="B28" s="15"/>
      <c r="C28" s="2"/>
      <c r="D28" s="2"/>
      <c r="E28" s="2"/>
      <c r="F28" s="2"/>
      <c r="G28" s="34">
        <f>SUM(G20:G27)</f>
        <v>4546</v>
      </c>
    </row>
    <row r="29" spans="2:7" ht="15.75" x14ac:dyDescent="0.25">
      <c r="B29" s="15"/>
      <c r="C29" s="2"/>
      <c r="D29" s="2"/>
      <c r="E29" s="2"/>
      <c r="F29" s="2"/>
      <c r="G29" s="16"/>
    </row>
    <row r="30" spans="2:7" ht="15.75" x14ac:dyDescent="0.25">
      <c r="B30" s="15" t="s">
        <v>15</v>
      </c>
      <c r="D30" s="18" t="s">
        <v>16</v>
      </c>
      <c r="F30" t="s">
        <v>16</v>
      </c>
      <c r="G30" t="s">
        <v>17</v>
      </c>
    </row>
    <row r="31" spans="2:7" x14ac:dyDescent="0.25">
      <c r="B31" s="19">
        <v>45930</v>
      </c>
      <c r="C31" t="s">
        <v>18</v>
      </c>
      <c r="D31">
        <f>G18+G28</f>
        <v>15598</v>
      </c>
      <c r="E31" t="s">
        <v>19</v>
      </c>
      <c r="F31">
        <v>14424</v>
      </c>
      <c r="G31">
        <f>D31-F31</f>
        <v>1174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34"/>
  <sheetViews>
    <sheetView zoomScaleNormal="100"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5" x14ac:dyDescent="0.25"/>
  <cols>
    <col min="2" max="2" width="22.5703125" bestFit="1" customWidth="1"/>
    <col min="3" max="3" width="6.42578125" style="2" bestFit="1" customWidth="1"/>
    <col min="4" max="4" width="5.140625" style="2" bestFit="1" customWidth="1"/>
    <col min="5" max="6" width="4" style="2" bestFit="1" customWidth="1"/>
    <col min="7" max="7" width="6" style="33" bestFit="1" customWidth="1"/>
    <col min="12" max="12" width="18.140625" bestFit="1" customWidth="1"/>
  </cols>
  <sheetData>
    <row r="1" spans="2:7" x14ac:dyDescent="0.25">
      <c r="B1" s="18" t="s">
        <v>58</v>
      </c>
    </row>
    <row r="2" spans="2:7" ht="15.75" x14ac:dyDescent="0.25">
      <c r="B2" s="3" t="s">
        <v>5</v>
      </c>
      <c r="C2" s="8">
        <v>224</v>
      </c>
      <c r="D2" s="8">
        <v>189</v>
      </c>
      <c r="E2" s="8">
        <v>148</v>
      </c>
      <c r="F2" s="8">
        <v>248</v>
      </c>
      <c r="G2" s="35">
        <f t="shared" ref="G2:G17" si="0">SUM(C2:F2)</f>
        <v>809</v>
      </c>
    </row>
    <row r="3" spans="2:7" ht="15.75" x14ac:dyDescent="0.25">
      <c r="B3" s="3" t="s">
        <v>14</v>
      </c>
      <c r="C3" s="8">
        <v>191</v>
      </c>
      <c r="D3" s="8">
        <v>170</v>
      </c>
      <c r="E3" s="8">
        <v>215</v>
      </c>
      <c r="F3" s="8">
        <v>220</v>
      </c>
      <c r="G3" s="35">
        <f t="shared" si="0"/>
        <v>796</v>
      </c>
    </row>
    <row r="4" spans="2:7" ht="15.75" x14ac:dyDescent="0.25">
      <c r="B4" s="3" t="s">
        <v>29</v>
      </c>
      <c r="C4" s="8">
        <v>164</v>
      </c>
      <c r="D4" s="8">
        <v>204</v>
      </c>
      <c r="E4" s="8">
        <v>221</v>
      </c>
      <c r="F4" s="8">
        <v>185</v>
      </c>
      <c r="G4" s="35">
        <f t="shared" si="0"/>
        <v>774</v>
      </c>
    </row>
    <row r="5" spans="2:7" ht="15.75" x14ac:dyDescent="0.25">
      <c r="B5" s="3" t="s">
        <v>69</v>
      </c>
      <c r="C5" s="8">
        <v>202</v>
      </c>
      <c r="D5" s="8">
        <v>176</v>
      </c>
      <c r="E5" s="8">
        <v>189</v>
      </c>
      <c r="F5" s="8">
        <v>178</v>
      </c>
      <c r="G5" s="35">
        <f t="shared" si="0"/>
        <v>745</v>
      </c>
    </row>
    <row r="6" spans="2:7" ht="15.75" x14ac:dyDescent="0.25">
      <c r="B6" s="3" t="s">
        <v>65</v>
      </c>
      <c r="C6" s="8">
        <v>144</v>
      </c>
      <c r="D6" s="8">
        <v>203</v>
      </c>
      <c r="E6" s="8">
        <v>183</v>
      </c>
      <c r="F6" s="8">
        <v>199</v>
      </c>
      <c r="G6" s="35">
        <f t="shared" si="0"/>
        <v>729</v>
      </c>
    </row>
    <row r="7" spans="2:7" ht="15.75" x14ac:dyDescent="0.25">
      <c r="B7" s="3" t="s">
        <v>4</v>
      </c>
      <c r="C7" s="8">
        <v>160</v>
      </c>
      <c r="D7" s="8">
        <v>202</v>
      </c>
      <c r="E7" s="8">
        <v>190</v>
      </c>
      <c r="F7" s="8">
        <v>170</v>
      </c>
      <c r="G7" s="35">
        <f t="shared" si="0"/>
        <v>722</v>
      </c>
    </row>
    <row r="8" spans="2:7" ht="15.75" x14ac:dyDescent="0.25">
      <c r="B8" s="3" t="s">
        <v>64</v>
      </c>
      <c r="C8" s="8">
        <v>181</v>
      </c>
      <c r="D8" s="8">
        <v>167</v>
      </c>
      <c r="E8" s="8">
        <v>203</v>
      </c>
      <c r="F8" s="8">
        <v>169</v>
      </c>
      <c r="G8" s="35">
        <f t="shared" si="0"/>
        <v>720</v>
      </c>
    </row>
    <row r="9" spans="2:7" ht="15.75" x14ac:dyDescent="0.25">
      <c r="B9" s="3" t="s">
        <v>7</v>
      </c>
      <c r="C9" s="8">
        <v>160</v>
      </c>
      <c r="D9" s="8">
        <v>223</v>
      </c>
      <c r="E9" s="8">
        <v>196</v>
      </c>
      <c r="F9" s="8">
        <v>140</v>
      </c>
      <c r="G9" s="35">
        <f t="shared" si="0"/>
        <v>719</v>
      </c>
    </row>
    <row r="10" spans="2:7" ht="15.75" x14ac:dyDescent="0.25">
      <c r="B10" s="3" t="s">
        <v>61</v>
      </c>
      <c r="C10" s="8">
        <v>213</v>
      </c>
      <c r="D10" s="8">
        <v>188</v>
      </c>
      <c r="E10" s="8">
        <v>163</v>
      </c>
      <c r="F10" s="8">
        <v>155</v>
      </c>
      <c r="G10" s="35">
        <f t="shared" si="0"/>
        <v>719</v>
      </c>
    </row>
    <row r="11" spans="2:7" ht="15.75" x14ac:dyDescent="0.25">
      <c r="B11" s="3" t="s">
        <v>70</v>
      </c>
      <c r="C11" s="8">
        <v>214</v>
      </c>
      <c r="D11" s="8">
        <v>158</v>
      </c>
      <c r="E11" s="8">
        <v>147</v>
      </c>
      <c r="F11" s="8">
        <v>193</v>
      </c>
      <c r="G11" s="35">
        <f t="shared" si="0"/>
        <v>712</v>
      </c>
    </row>
    <row r="12" spans="2:7" ht="15.75" x14ac:dyDescent="0.25">
      <c r="B12" s="3" t="s">
        <v>8</v>
      </c>
      <c r="C12" s="8">
        <v>168</v>
      </c>
      <c r="D12" s="8">
        <v>213</v>
      </c>
      <c r="E12" s="8">
        <v>149</v>
      </c>
      <c r="F12" s="8">
        <v>158</v>
      </c>
      <c r="G12" s="35">
        <f t="shared" si="0"/>
        <v>688</v>
      </c>
    </row>
    <row r="13" spans="2:7" ht="15.75" x14ac:dyDescent="0.25">
      <c r="B13" s="3" t="s">
        <v>60</v>
      </c>
      <c r="C13" s="8">
        <v>183</v>
      </c>
      <c r="D13" s="8">
        <v>171</v>
      </c>
      <c r="E13" s="8">
        <v>179</v>
      </c>
      <c r="F13" s="8">
        <v>148</v>
      </c>
      <c r="G13" s="35">
        <f t="shared" si="0"/>
        <v>681</v>
      </c>
    </row>
    <row r="14" spans="2:7" ht="15.75" x14ac:dyDescent="0.25">
      <c r="B14" s="3" t="s">
        <v>67</v>
      </c>
      <c r="C14" s="8">
        <v>137</v>
      </c>
      <c r="D14" s="8">
        <v>151</v>
      </c>
      <c r="E14" s="8">
        <v>168</v>
      </c>
      <c r="F14" s="8">
        <v>215</v>
      </c>
      <c r="G14" s="35">
        <f t="shared" si="0"/>
        <v>671</v>
      </c>
    </row>
    <row r="15" spans="2:7" ht="15.75" x14ac:dyDescent="0.25">
      <c r="B15" s="3" t="s">
        <v>68</v>
      </c>
      <c r="C15" s="8">
        <v>174</v>
      </c>
      <c r="D15" s="8">
        <v>164</v>
      </c>
      <c r="E15" s="8">
        <v>153</v>
      </c>
      <c r="F15" s="8">
        <v>168</v>
      </c>
      <c r="G15" s="35">
        <f t="shared" si="0"/>
        <v>659</v>
      </c>
    </row>
    <row r="16" spans="2:7" ht="15.75" x14ac:dyDescent="0.25">
      <c r="B16" s="3" t="s">
        <v>72</v>
      </c>
      <c r="C16" s="8">
        <v>140</v>
      </c>
      <c r="D16" s="8">
        <v>156</v>
      </c>
      <c r="E16" s="8">
        <v>135</v>
      </c>
      <c r="F16" s="8">
        <v>199</v>
      </c>
      <c r="G16" s="35">
        <f t="shared" si="0"/>
        <v>630</v>
      </c>
    </row>
    <row r="17" spans="2:7" ht="15.75" x14ac:dyDescent="0.25">
      <c r="B17" s="3" t="s">
        <v>73</v>
      </c>
      <c r="C17" s="8">
        <v>131</v>
      </c>
      <c r="D17" s="8">
        <v>154</v>
      </c>
      <c r="E17" s="8">
        <v>166</v>
      </c>
      <c r="F17" s="8">
        <v>178</v>
      </c>
      <c r="G17" s="35">
        <f t="shared" si="0"/>
        <v>629</v>
      </c>
    </row>
    <row r="18" spans="2:7" x14ac:dyDescent="0.25">
      <c r="G18" s="33">
        <f>SUM(G2:G17)</f>
        <v>11403</v>
      </c>
    </row>
    <row r="20" spans="2:7" ht="15.75" x14ac:dyDescent="0.25">
      <c r="B20" s="9" t="s">
        <v>63</v>
      </c>
      <c r="C20" s="8">
        <v>186</v>
      </c>
      <c r="D20" s="8">
        <v>179</v>
      </c>
      <c r="E20" s="8">
        <v>160</v>
      </c>
      <c r="F20" s="8">
        <v>195</v>
      </c>
      <c r="G20" s="35">
        <f t="shared" ref="G20:G27" si="1">SUM(C20:F20)</f>
        <v>720</v>
      </c>
    </row>
    <row r="21" spans="2:7" ht="15.75" x14ac:dyDescent="0.25">
      <c r="B21" s="9" t="s">
        <v>62</v>
      </c>
      <c r="C21" s="8">
        <v>167</v>
      </c>
      <c r="D21" s="8">
        <v>205</v>
      </c>
      <c r="E21" s="8">
        <v>169</v>
      </c>
      <c r="F21" s="8">
        <v>177</v>
      </c>
      <c r="G21" s="35">
        <f t="shared" si="1"/>
        <v>718</v>
      </c>
    </row>
    <row r="22" spans="2:7" ht="15.75" x14ac:dyDescent="0.25">
      <c r="B22" s="9" t="s">
        <v>71</v>
      </c>
      <c r="C22" s="8">
        <v>141</v>
      </c>
      <c r="D22" s="8">
        <v>159</v>
      </c>
      <c r="E22" s="8">
        <v>209</v>
      </c>
      <c r="F22" s="8">
        <v>147</v>
      </c>
      <c r="G22" s="35">
        <f t="shared" si="1"/>
        <v>656</v>
      </c>
    </row>
    <row r="23" spans="2:7" ht="15.75" x14ac:dyDescent="0.25">
      <c r="B23" s="9" t="s">
        <v>12</v>
      </c>
      <c r="C23" s="8">
        <v>160</v>
      </c>
      <c r="D23" s="8">
        <v>147</v>
      </c>
      <c r="E23" s="8">
        <v>139</v>
      </c>
      <c r="F23" s="8">
        <v>191</v>
      </c>
      <c r="G23" s="35">
        <f t="shared" si="1"/>
        <v>637</v>
      </c>
    </row>
    <row r="24" spans="2:7" ht="15.75" x14ac:dyDescent="0.25">
      <c r="B24" s="9" t="s">
        <v>21</v>
      </c>
      <c r="C24" s="8">
        <v>131</v>
      </c>
      <c r="D24" s="8">
        <v>159</v>
      </c>
      <c r="E24" s="8">
        <v>185</v>
      </c>
      <c r="F24" s="8">
        <v>161</v>
      </c>
      <c r="G24" s="35">
        <f t="shared" si="1"/>
        <v>636</v>
      </c>
    </row>
    <row r="25" spans="2:7" ht="15.75" x14ac:dyDescent="0.25">
      <c r="B25" s="9" t="s">
        <v>59</v>
      </c>
      <c r="C25" s="8">
        <v>152</v>
      </c>
      <c r="D25" s="8">
        <v>169</v>
      </c>
      <c r="E25" s="8">
        <v>181</v>
      </c>
      <c r="F25" s="8">
        <v>133</v>
      </c>
      <c r="G25" s="35">
        <f t="shared" si="1"/>
        <v>635</v>
      </c>
    </row>
    <row r="26" spans="2:7" ht="15.75" x14ac:dyDescent="0.25">
      <c r="B26" s="9" t="s">
        <v>74</v>
      </c>
      <c r="C26" s="8">
        <v>134</v>
      </c>
      <c r="D26" s="8">
        <v>146</v>
      </c>
      <c r="E26" s="8">
        <v>183</v>
      </c>
      <c r="F26" s="8">
        <v>142</v>
      </c>
      <c r="G26" s="35">
        <f t="shared" si="1"/>
        <v>605</v>
      </c>
    </row>
    <row r="27" spans="2:7" ht="15.75" x14ac:dyDescent="0.25">
      <c r="B27" s="9" t="s">
        <v>66</v>
      </c>
      <c r="C27" s="8">
        <v>126</v>
      </c>
      <c r="D27" s="8">
        <v>143</v>
      </c>
      <c r="E27" s="8">
        <v>141</v>
      </c>
      <c r="F27" s="8">
        <v>175</v>
      </c>
      <c r="G27" s="35">
        <f t="shared" si="1"/>
        <v>585</v>
      </c>
    </row>
    <row r="28" spans="2:7" x14ac:dyDescent="0.25">
      <c r="B28" s="2"/>
      <c r="G28" s="33">
        <f>SUM(G20:G27)</f>
        <v>5192</v>
      </c>
    </row>
    <row r="29" spans="2:7" x14ac:dyDescent="0.25">
      <c r="B29" s="2"/>
      <c r="C29" s="2" t="s">
        <v>16</v>
      </c>
      <c r="D29" s="2" t="s">
        <v>57</v>
      </c>
    </row>
    <row r="30" spans="2:7" x14ac:dyDescent="0.25">
      <c r="B30" t="s">
        <v>22</v>
      </c>
      <c r="C30" s="2">
        <f>G18+G28</f>
        <v>16595</v>
      </c>
      <c r="D30" s="2">
        <f>C30-C31</f>
        <v>1015</v>
      </c>
    </row>
    <row r="31" spans="2:7" x14ac:dyDescent="0.25">
      <c r="B31" t="s">
        <v>23</v>
      </c>
      <c r="C31" s="2">
        <v>15580</v>
      </c>
    </row>
    <row r="33" spans="2:6" ht="15.75" x14ac:dyDescent="0.25">
      <c r="B33" s="15"/>
      <c r="C33"/>
      <c r="D33" s="18"/>
      <c r="E33"/>
      <c r="F33"/>
    </row>
    <row r="34" spans="2:6" x14ac:dyDescent="0.25">
      <c r="B34" s="19"/>
      <c r="C34"/>
      <c r="D34"/>
      <c r="E34"/>
      <c r="F34"/>
    </row>
  </sheetData>
  <sortState xmlns:xlrd2="http://schemas.microsoft.com/office/spreadsheetml/2017/richdata2" ref="L5:U46">
    <sortCondition descending="1" ref="S5:S46"/>
  </sortState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3"/>
  <sheetViews>
    <sheetView workbookViewId="0">
      <selection activeCell="B1" sqref="B1"/>
    </sheetView>
  </sheetViews>
  <sheetFormatPr defaultRowHeight="15" x14ac:dyDescent="0.25"/>
  <cols>
    <col min="2" max="2" width="21.7109375" bestFit="1" customWidth="1"/>
    <col min="3" max="6" width="7.42578125" style="2" customWidth="1"/>
    <col min="7" max="7" width="8.85546875" style="2"/>
  </cols>
  <sheetData>
    <row r="1" spans="1:7" x14ac:dyDescent="0.25">
      <c r="B1" s="18" t="s">
        <v>88</v>
      </c>
      <c r="G1" s="16"/>
    </row>
    <row r="2" spans="1:7" ht="15.75" x14ac:dyDescent="0.25">
      <c r="A2">
        <v>1</v>
      </c>
      <c r="B2" s="5" t="s">
        <v>35</v>
      </c>
      <c r="C2" s="8">
        <v>215</v>
      </c>
      <c r="D2" s="8">
        <v>204</v>
      </c>
      <c r="E2" s="8">
        <v>212</v>
      </c>
      <c r="F2" s="8">
        <v>166</v>
      </c>
      <c r="G2" s="13">
        <f t="shared" ref="G2:G15" si="0">SUM(C2:F2)</f>
        <v>797</v>
      </c>
    </row>
    <row r="3" spans="1:7" ht="15.75" x14ac:dyDescent="0.25">
      <c r="A3">
        <v>2</v>
      </c>
      <c r="B3" s="5" t="s">
        <v>82</v>
      </c>
      <c r="C3" s="8">
        <v>179</v>
      </c>
      <c r="D3" s="8">
        <v>183</v>
      </c>
      <c r="E3" s="8">
        <v>178</v>
      </c>
      <c r="F3" s="8">
        <v>215</v>
      </c>
      <c r="G3" s="13">
        <f t="shared" si="0"/>
        <v>755</v>
      </c>
    </row>
    <row r="4" spans="1:7" ht="15.75" x14ac:dyDescent="0.25">
      <c r="A4">
        <v>3</v>
      </c>
      <c r="B4" s="5" t="s">
        <v>69</v>
      </c>
      <c r="C4" s="8">
        <v>138</v>
      </c>
      <c r="D4" s="8">
        <v>163</v>
      </c>
      <c r="E4" s="8">
        <v>223</v>
      </c>
      <c r="F4" s="8">
        <v>202</v>
      </c>
      <c r="G4" s="13">
        <f t="shared" si="0"/>
        <v>726</v>
      </c>
    </row>
    <row r="5" spans="1:7" ht="15.75" x14ac:dyDescent="0.25">
      <c r="A5">
        <v>4</v>
      </c>
      <c r="B5" s="5" t="s">
        <v>81</v>
      </c>
      <c r="C5" s="8">
        <v>202</v>
      </c>
      <c r="D5" s="8">
        <v>180</v>
      </c>
      <c r="E5" s="8">
        <v>157</v>
      </c>
      <c r="F5" s="8">
        <v>174</v>
      </c>
      <c r="G5" s="13">
        <f t="shared" si="0"/>
        <v>713</v>
      </c>
    </row>
    <row r="6" spans="1:7" ht="15.75" x14ac:dyDescent="0.25">
      <c r="A6">
        <v>5</v>
      </c>
      <c r="B6" s="5" t="s">
        <v>87</v>
      </c>
      <c r="C6" s="8">
        <v>190</v>
      </c>
      <c r="D6" s="8">
        <v>147</v>
      </c>
      <c r="E6" s="8">
        <v>181</v>
      </c>
      <c r="F6" s="8">
        <v>186</v>
      </c>
      <c r="G6" s="13">
        <f t="shared" si="0"/>
        <v>704</v>
      </c>
    </row>
    <row r="7" spans="1:7" ht="15.75" x14ac:dyDescent="0.25">
      <c r="A7">
        <v>6</v>
      </c>
      <c r="B7" s="5" t="s">
        <v>14</v>
      </c>
      <c r="C7" s="8">
        <v>184</v>
      </c>
      <c r="D7" s="8">
        <v>178</v>
      </c>
      <c r="E7" s="8">
        <v>157</v>
      </c>
      <c r="F7" s="8">
        <v>178</v>
      </c>
      <c r="G7" s="13">
        <f t="shared" si="0"/>
        <v>697</v>
      </c>
    </row>
    <row r="8" spans="1:7" ht="15.75" x14ac:dyDescent="0.25">
      <c r="A8">
        <v>7</v>
      </c>
      <c r="B8" s="5" t="s">
        <v>85</v>
      </c>
      <c r="C8" s="8">
        <v>160</v>
      </c>
      <c r="D8" s="8">
        <v>195</v>
      </c>
      <c r="E8" s="8">
        <v>152</v>
      </c>
      <c r="F8" s="8">
        <v>179</v>
      </c>
      <c r="G8" s="13">
        <f t="shared" si="0"/>
        <v>686</v>
      </c>
    </row>
    <row r="9" spans="1:7" ht="15.75" x14ac:dyDescent="0.25">
      <c r="A9">
        <v>8</v>
      </c>
      <c r="B9" s="5" t="s">
        <v>75</v>
      </c>
      <c r="C9" s="8">
        <v>166</v>
      </c>
      <c r="D9" s="8">
        <v>147</v>
      </c>
      <c r="E9" s="8">
        <v>166</v>
      </c>
      <c r="F9" s="8">
        <v>166</v>
      </c>
      <c r="G9" s="13">
        <f t="shared" si="0"/>
        <v>645</v>
      </c>
    </row>
    <row r="10" spans="1:7" ht="15.75" x14ac:dyDescent="0.25">
      <c r="A10">
        <v>10</v>
      </c>
      <c r="B10" s="5" t="s">
        <v>79</v>
      </c>
      <c r="C10" s="8">
        <v>135</v>
      </c>
      <c r="D10" s="8">
        <v>170</v>
      </c>
      <c r="E10" s="8">
        <v>167</v>
      </c>
      <c r="F10" s="8">
        <v>154</v>
      </c>
      <c r="G10" s="13">
        <f t="shared" si="0"/>
        <v>626</v>
      </c>
    </row>
    <row r="11" spans="1:7" ht="15.75" x14ac:dyDescent="0.25">
      <c r="A11">
        <v>11</v>
      </c>
      <c r="B11" s="5" t="s">
        <v>86</v>
      </c>
      <c r="C11" s="8">
        <v>162</v>
      </c>
      <c r="D11" s="8">
        <v>154</v>
      </c>
      <c r="E11" s="8">
        <v>181</v>
      </c>
      <c r="F11" s="8">
        <v>127</v>
      </c>
      <c r="G11" s="13">
        <f t="shared" si="0"/>
        <v>624</v>
      </c>
    </row>
    <row r="12" spans="1:7" ht="15.75" x14ac:dyDescent="0.25">
      <c r="A12">
        <v>12</v>
      </c>
      <c r="B12" s="5" t="s">
        <v>65</v>
      </c>
      <c r="C12" s="8">
        <v>163</v>
      </c>
      <c r="D12" s="8">
        <v>142</v>
      </c>
      <c r="E12" s="8">
        <v>146</v>
      </c>
      <c r="F12" s="8">
        <v>152</v>
      </c>
      <c r="G12" s="13">
        <f t="shared" si="0"/>
        <v>603</v>
      </c>
    </row>
    <row r="13" spans="1:7" ht="15.75" x14ac:dyDescent="0.25">
      <c r="A13">
        <v>13</v>
      </c>
      <c r="B13" s="5" t="s">
        <v>39</v>
      </c>
      <c r="C13" s="8">
        <v>165</v>
      </c>
      <c r="D13" s="8">
        <v>117</v>
      </c>
      <c r="E13" s="8">
        <v>156</v>
      </c>
      <c r="F13" s="8">
        <v>150</v>
      </c>
      <c r="G13" s="13">
        <f t="shared" si="0"/>
        <v>588</v>
      </c>
    </row>
    <row r="14" spans="1:7" ht="15.75" x14ac:dyDescent="0.25">
      <c r="A14">
        <v>14</v>
      </c>
      <c r="B14" s="5" t="s">
        <v>78</v>
      </c>
      <c r="C14" s="8">
        <v>121</v>
      </c>
      <c r="D14" s="8">
        <v>116</v>
      </c>
      <c r="E14" s="8">
        <v>156</v>
      </c>
      <c r="F14" s="8">
        <v>140</v>
      </c>
      <c r="G14" s="13">
        <f t="shared" si="0"/>
        <v>533</v>
      </c>
    </row>
    <row r="15" spans="1:7" ht="15.75" x14ac:dyDescent="0.25">
      <c r="A15">
        <v>15</v>
      </c>
      <c r="B15" s="5" t="s">
        <v>83</v>
      </c>
      <c r="C15" s="8">
        <v>124</v>
      </c>
      <c r="D15" s="8">
        <v>144</v>
      </c>
      <c r="E15" s="8">
        <v>108</v>
      </c>
      <c r="F15" s="8">
        <v>107</v>
      </c>
      <c r="G15" s="13">
        <f t="shared" si="0"/>
        <v>483</v>
      </c>
    </row>
    <row r="16" spans="1:7" ht="15.75" x14ac:dyDescent="0.25">
      <c r="A16">
        <v>16</v>
      </c>
      <c r="B16" s="3"/>
      <c r="C16" s="4">
        <f>SUM(C2:C14)</f>
        <v>2180</v>
      </c>
      <c r="D16" s="4">
        <f>SUM(D2:D15)</f>
        <v>2240</v>
      </c>
      <c r="E16" s="4">
        <f>SUM(E2:E15)</f>
        <v>2340</v>
      </c>
      <c r="F16" s="4">
        <f>SUM(F2:F15)</f>
        <v>2296</v>
      </c>
      <c r="G16" s="13">
        <f>SUM(G2:G15)</f>
        <v>9180</v>
      </c>
    </row>
    <row r="20" spans="1:12" ht="15.75" x14ac:dyDescent="0.25">
      <c r="A20">
        <v>1</v>
      </c>
      <c r="B20" s="11" t="s">
        <v>76</v>
      </c>
      <c r="C20" s="8">
        <v>179</v>
      </c>
      <c r="D20" s="8">
        <v>154</v>
      </c>
      <c r="E20" s="8">
        <v>163</v>
      </c>
      <c r="F20" s="8">
        <v>151</v>
      </c>
      <c r="G20" s="36">
        <f t="shared" ref="G20:G27" si="1">SUM(C20:F20)</f>
        <v>647</v>
      </c>
    </row>
    <row r="21" spans="1:12" ht="15.75" x14ac:dyDescent="0.25">
      <c r="A21">
        <v>2</v>
      </c>
      <c r="B21" s="11" t="s">
        <v>74</v>
      </c>
      <c r="C21" s="8">
        <v>146</v>
      </c>
      <c r="D21" s="8">
        <v>167</v>
      </c>
      <c r="E21" s="8">
        <v>143</v>
      </c>
      <c r="F21" s="8">
        <v>147</v>
      </c>
      <c r="G21" s="36">
        <f t="shared" si="1"/>
        <v>603</v>
      </c>
    </row>
    <row r="22" spans="1:12" ht="15.75" x14ac:dyDescent="0.25">
      <c r="A22">
        <v>3</v>
      </c>
      <c r="B22" s="11" t="s">
        <v>62</v>
      </c>
      <c r="C22" s="8">
        <v>125</v>
      </c>
      <c r="D22" s="8">
        <v>148</v>
      </c>
      <c r="E22" s="8">
        <v>166</v>
      </c>
      <c r="F22" s="8">
        <v>157</v>
      </c>
      <c r="G22" s="36">
        <f t="shared" si="1"/>
        <v>596</v>
      </c>
    </row>
    <row r="23" spans="1:12" ht="15.75" x14ac:dyDescent="0.25">
      <c r="A23">
        <v>4</v>
      </c>
      <c r="B23" s="11" t="s">
        <v>11</v>
      </c>
      <c r="C23" s="8">
        <v>133</v>
      </c>
      <c r="D23" s="8">
        <v>137</v>
      </c>
      <c r="E23" s="8">
        <v>132</v>
      </c>
      <c r="F23" s="8">
        <v>186</v>
      </c>
      <c r="G23" s="36">
        <f t="shared" si="1"/>
        <v>588</v>
      </c>
    </row>
    <row r="24" spans="1:12" ht="15.75" x14ac:dyDescent="0.25">
      <c r="A24">
        <v>5</v>
      </c>
      <c r="B24" s="11" t="s">
        <v>77</v>
      </c>
      <c r="C24" s="8">
        <v>129</v>
      </c>
      <c r="D24" s="8">
        <v>155</v>
      </c>
      <c r="E24" s="8">
        <v>144</v>
      </c>
      <c r="F24" s="8">
        <v>137</v>
      </c>
      <c r="G24" s="36">
        <f t="shared" si="1"/>
        <v>565</v>
      </c>
    </row>
    <row r="25" spans="1:12" ht="15.75" x14ac:dyDescent="0.25">
      <c r="A25">
        <v>6</v>
      </c>
      <c r="B25" s="11" t="s">
        <v>80</v>
      </c>
      <c r="C25" s="8">
        <v>139</v>
      </c>
      <c r="D25" s="8">
        <v>101</v>
      </c>
      <c r="E25" s="8">
        <v>156</v>
      </c>
      <c r="F25" s="8">
        <v>135</v>
      </c>
      <c r="G25" s="36">
        <f t="shared" si="1"/>
        <v>531</v>
      </c>
    </row>
    <row r="26" spans="1:12" ht="15.75" x14ac:dyDescent="0.25">
      <c r="A26">
        <v>7</v>
      </c>
      <c r="B26" s="11" t="s">
        <v>84</v>
      </c>
      <c r="C26" s="8">
        <v>97</v>
      </c>
      <c r="D26" s="8">
        <v>133</v>
      </c>
      <c r="E26" s="8">
        <v>134</v>
      </c>
      <c r="F26" s="8">
        <v>153</v>
      </c>
      <c r="G26" s="36">
        <f t="shared" si="1"/>
        <v>517</v>
      </c>
    </row>
    <row r="27" spans="1:12" ht="15.75" x14ac:dyDescent="0.25">
      <c r="A27">
        <v>8</v>
      </c>
      <c r="B27" s="11" t="s">
        <v>66</v>
      </c>
      <c r="C27" s="8">
        <v>108</v>
      </c>
      <c r="D27" s="8">
        <v>105</v>
      </c>
      <c r="E27" s="8">
        <v>144</v>
      </c>
      <c r="F27" s="8">
        <v>159</v>
      </c>
      <c r="G27" s="36">
        <f t="shared" si="1"/>
        <v>516</v>
      </c>
    </row>
    <row r="28" spans="1:12" x14ac:dyDescent="0.25">
      <c r="C28" s="4">
        <f>SUM(C20:C27)</f>
        <v>1056</v>
      </c>
      <c r="D28" s="4">
        <f t="shared" ref="D28:F28" si="2">SUM(D20:D27)</f>
        <v>1100</v>
      </c>
      <c r="E28" s="4">
        <f t="shared" si="2"/>
        <v>1182</v>
      </c>
      <c r="F28" s="4">
        <f t="shared" si="2"/>
        <v>1225</v>
      </c>
      <c r="G28" s="36">
        <f>SUM(G20:G27)</f>
        <v>4563</v>
      </c>
      <c r="H28" s="2"/>
      <c r="I28" s="2"/>
      <c r="J28" s="2"/>
      <c r="K28" s="2"/>
      <c r="L28" s="2"/>
    </row>
    <row r="30" spans="1:12" x14ac:dyDescent="0.25">
      <c r="D30" s="2" t="s">
        <v>17</v>
      </c>
    </row>
    <row r="31" spans="1:12" x14ac:dyDescent="0.25">
      <c r="B31" t="s">
        <v>18</v>
      </c>
      <c r="C31" s="2">
        <f>G28+G16</f>
        <v>13743</v>
      </c>
      <c r="D31">
        <f>C31-C32</f>
        <v>680</v>
      </c>
      <c r="E31"/>
    </row>
    <row r="32" spans="1:12" x14ac:dyDescent="0.25">
      <c r="B32" t="s">
        <v>31</v>
      </c>
      <c r="C32" s="2">
        <v>13063</v>
      </c>
      <c r="D32"/>
      <c r="E32"/>
    </row>
    <row r="33" spans="3:6" x14ac:dyDescent="0.25">
      <c r="C33"/>
      <c r="D33"/>
      <c r="E33"/>
      <c r="F33"/>
    </row>
  </sheetData>
  <sortState xmlns:xlrd2="http://schemas.microsoft.com/office/spreadsheetml/2017/richdata2" ref="B20:G27">
    <sortCondition descending="1" ref="G20:G27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3"/>
  <sheetViews>
    <sheetView workbookViewId="0">
      <selection activeCell="B1" sqref="B1"/>
    </sheetView>
  </sheetViews>
  <sheetFormatPr defaultRowHeight="15" x14ac:dyDescent="0.25"/>
  <cols>
    <col min="1" max="1" width="3" bestFit="1" customWidth="1"/>
    <col min="2" max="2" width="21.42578125" bestFit="1" customWidth="1"/>
    <col min="3" max="3" width="6" bestFit="1" customWidth="1"/>
    <col min="4" max="7" width="5.7109375" style="2" customWidth="1"/>
  </cols>
  <sheetData>
    <row r="1" spans="1:7" x14ac:dyDescent="0.25">
      <c r="B1" s="18" t="s">
        <v>99</v>
      </c>
      <c r="C1" s="2"/>
      <c r="G1" s="16" t="s">
        <v>33</v>
      </c>
    </row>
    <row r="2" spans="1:7" ht="15.75" x14ac:dyDescent="0.25">
      <c r="A2">
        <v>1</v>
      </c>
      <c r="B2" s="5" t="s">
        <v>29</v>
      </c>
      <c r="C2" s="8">
        <v>192</v>
      </c>
      <c r="D2" s="8">
        <v>178</v>
      </c>
      <c r="E2" s="8">
        <v>199</v>
      </c>
      <c r="F2" s="8">
        <v>209</v>
      </c>
      <c r="G2" s="13">
        <f t="shared" ref="G2:G17" si="0">SUM(C2:F2)</f>
        <v>778</v>
      </c>
    </row>
    <row r="3" spans="1:7" ht="15.75" x14ac:dyDescent="0.25">
      <c r="A3">
        <v>2</v>
      </c>
      <c r="B3" s="5" t="s">
        <v>93</v>
      </c>
      <c r="C3" s="8">
        <v>160</v>
      </c>
      <c r="D3" s="8">
        <v>180</v>
      </c>
      <c r="E3" s="8">
        <v>213</v>
      </c>
      <c r="F3" s="8">
        <v>206</v>
      </c>
      <c r="G3" s="13">
        <f t="shared" si="0"/>
        <v>759</v>
      </c>
    </row>
    <row r="4" spans="1:7" ht="15.75" x14ac:dyDescent="0.25">
      <c r="A4">
        <v>3</v>
      </c>
      <c r="B4" s="5" t="s">
        <v>37</v>
      </c>
      <c r="C4" s="8">
        <v>220</v>
      </c>
      <c r="D4" s="8">
        <v>129</v>
      </c>
      <c r="E4" s="8">
        <v>199</v>
      </c>
      <c r="F4" s="8">
        <v>208</v>
      </c>
      <c r="G4" s="13">
        <f t="shared" si="0"/>
        <v>756</v>
      </c>
    </row>
    <row r="5" spans="1:7" ht="15.75" x14ac:dyDescent="0.25">
      <c r="A5">
        <v>4</v>
      </c>
      <c r="B5" s="5" t="s">
        <v>81</v>
      </c>
      <c r="C5" s="8">
        <v>189</v>
      </c>
      <c r="D5" s="8">
        <v>185</v>
      </c>
      <c r="E5" s="8">
        <v>171</v>
      </c>
      <c r="F5" s="8">
        <v>182</v>
      </c>
      <c r="G5" s="13">
        <f t="shared" si="0"/>
        <v>727</v>
      </c>
    </row>
    <row r="6" spans="1:7" ht="15.75" x14ac:dyDescent="0.25">
      <c r="A6">
        <v>5</v>
      </c>
      <c r="B6" s="5" t="s">
        <v>89</v>
      </c>
      <c r="C6" s="8">
        <v>202</v>
      </c>
      <c r="D6" s="8">
        <v>165</v>
      </c>
      <c r="E6" s="8">
        <v>185</v>
      </c>
      <c r="F6" s="8">
        <v>165</v>
      </c>
      <c r="G6" s="13">
        <f t="shared" si="0"/>
        <v>717</v>
      </c>
    </row>
    <row r="7" spans="1:7" ht="15.75" x14ac:dyDescent="0.25">
      <c r="A7">
        <v>6</v>
      </c>
      <c r="B7" s="5" t="s">
        <v>90</v>
      </c>
      <c r="C7" s="8">
        <v>217</v>
      </c>
      <c r="D7" s="8">
        <v>140</v>
      </c>
      <c r="E7" s="8">
        <v>166</v>
      </c>
      <c r="F7" s="8">
        <v>182</v>
      </c>
      <c r="G7" s="13">
        <f t="shared" si="0"/>
        <v>705</v>
      </c>
    </row>
    <row r="8" spans="1:7" ht="15.75" x14ac:dyDescent="0.25">
      <c r="A8">
        <v>7</v>
      </c>
      <c r="B8" s="5" t="s">
        <v>68</v>
      </c>
      <c r="C8" s="8">
        <v>150</v>
      </c>
      <c r="D8" s="8">
        <v>171</v>
      </c>
      <c r="E8" s="8">
        <v>189</v>
      </c>
      <c r="F8" s="8">
        <v>187</v>
      </c>
      <c r="G8" s="13">
        <f t="shared" si="0"/>
        <v>697</v>
      </c>
    </row>
    <row r="9" spans="1:7" ht="15.75" x14ac:dyDescent="0.25">
      <c r="A9">
        <v>8</v>
      </c>
      <c r="B9" s="5" t="s">
        <v>94</v>
      </c>
      <c r="C9" s="8">
        <v>185</v>
      </c>
      <c r="D9" s="8">
        <v>180</v>
      </c>
      <c r="E9" s="8">
        <v>178</v>
      </c>
      <c r="F9" s="8">
        <v>150</v>
      </c>
      <c r="G9" s="13">
        <f t="shared" si="0"/>
        <v>693</v>
      </c>
    </row>
    <row r="10" spans="1:7" ht="15.75" x14ac:dyDescent="0.25">
      <c r="A10">
        <v>9</v>
      </c>
      <c r="B10" s="5" t="s">
        <v>95</v>
      </c>
      <c r="C10" s="8">
        <v>193</v>
      </c>
      <c r="D10" s="8">
        <v>155</v>
      </c>
      <c r="E10" s="8">
        <v>162</v>
      </c>
      <c r="F10" s="8">
        <v>168</v>
      </c>
      <c r="G10" s="13">
        <f t="shared" si="0"/>
        <v>678</v>
      </c>
    </row>
    <row r="11" spans="1:7" ht="15.75" x14ac:dyDescent="0.25">
      <c r="A11">
        <v>10</v>
      </c>
      <c r="B11" s="5" t="s">
        <v>5</v>
      </c>
      <c r="C11" s="8">
        <v>170</v>
      </c>
      <c r="D11" s="8">
        <v>179</v>
      </c>
      <c r="E11" s="8">
        <v>156</v>
      </c>
      <c r="F11" s="8">
        <v>161</v>
      </c>
      <c r="G11" s="13">
        <f t="shared" si="0"/>
        <v>666</v>
      </c>
    </row>
    <row r="12" spans="1:7" ht="15.75" x14ac:dyDescent="0.25">
      <c r="A12">
        <v>11</v>
      </c>
      <c r="B12" s="5" t="s">
        <v>6</v>
      </c>
      <c r="C12" s="8">
        <v>138</v>
      </c>
      <c r="D12" s="8">
        <v>169</v>
      </c>
      <c r="E12" s="8">
        <v>179</v>
      </c>
      <c r="F12" s="8">
        <v>171</v>
      </c>
      <c r="G12" s="13">
        <f t="shared" si="0"/>
        <v>657</v>
      </c>
    </row>
    <row r="13" spans="1:7" ht="15.75" x14ac:dyDescent="0.25">
      <c r="A13">
        <v>12</v>
      </c>
      <c r="B13" s="5" t="s">
        <v>20</v>
      </c>
      <c r="C13" s="8">
        <v>181</v>
      </c>
      <c r="D13" s="8">
        <v>149</v>
      </c>
      <c r="E13" s="8">
        <v>145</v>
      </c>
      <c r="F13" s="8">
        <v>158</v>
      </c>
      <c r="G13" s="13">
        <f t="shared" si="0"/>
        <v>633</v>
      </c>
    </row>
    <row r="14" spans="1:7" ht="15.75" x14ac:dyDescent="0.25">
      <c r="A14">
        <v>13</v>
      </c>
      <c r="B14" s="5" t="s">
        <v>73</v>
      </c>
      <c r="C14" s="8">
        <v>201</v>
      </c>
      <c r="D14" s="8">
        <v>117</v>
      </c>
      <c r="E14" s="8">
        <v>139</v>
      </c>
      <c r="F14" s="8">
        <v>163</v>
      </c>
      <c r="G14" s="13">
        <f t="shared" si="0"/>
        <v>620</v>
      </c>
    </row>
    <row r="15" spans="1:7" ht="15.75" x14ac:dyDescent="0.25">
      <c r="A15">
        <v>14</v>
      </c>
      <c r="B15" s="5" t="s">
        <v>60</v>
      </c>
      <c r="C15" s="8">
        <v>143</v>
      </c>
      <c r="D15" s="8">
        <v>157</v>
      </c>
      <c r="E15" s="8">
        <v>155</v>
      </c>
      <c r="F15" s="8">
        <v>159</v>
      </c>
      <c r="G15" s="13">
        <f t="shared" si="0"/>
        <v>614</v>
      </c>
    </row>
    <row r="16" spans="1:7" ht="15.75" x14ac:dyDescent="0.25">
      <c r="A16">
        <v>15</v>
      </c>
      <c r="B16" s="5" t="s">
        <v>78</v>
      </c>
      <c r="C16" s="8">
        <v>150</v>
      </c>
      <c r="D16" s="8">
        <v>128</v>
      </c>
      <c r="E16" s="8">
        <v>178</v>
      </c>
      <c r="F16" s="8">
        <v>150</v>
      </c>
      <c r="G16" s="13">
        <f t="shared" si="0"/>
        <v>606</v>
      </c>
    </row>
    <row r="17" spans="1:7" ht="15.75" x14ac:dyDescent="0.25">
      <c r="A17">
        <v>16</v>
      </c>
      <c r="B17" s="5" t="s">
        <v>97</v>
      </c>
      <c r="C17" s="8">
        <v>153</v>
      </c>
      <c r="D17" s="8">
        <v>113</v>
      </c>
      <c r="E17" s="8">
        <v>131</v>
      </c>
      <c r="F17" s="8">
        <v>171</v>
      </c>
      <c r="G17" s="13">
        <f t="shared" si="0"/>
        <v>568</v>
      </c>
    </row>
    <row r="18" spans="1:7" x14ac:dyDescent="0.25">
      <c r="C18" s="2"/>
      <c r="G18" s="2">
        <f>SUM(G2:G17)</f>
        <v>10874</v>
      </c>
    </row>
    <row r="19" spans="1:7" x14ac:dyDescent="0.25">
      <c r="C19" s="2"/>
    </row>
    <row r="20" spans="1:7" x14ac:dyDescent="0.25">
      <c r="C20" s="2"/>
      <c r="G20" s="2" t="s">
        <v>33</v>
      </c>
    </row>
    <row r="21" spans="1:7" ht="15.75" x14ac:dyDescent="0.25">
      <c r="A21">
        <v>1</v>
      </c>
      <c r="B21" s="9" t="s">
        <v>12</v>
      </c>
      <c r="C21" s="8">
        <v>235</v>
      </c>
      <c r="D21" s="8">
        <v>177</v>
      </c>
      <c r="E21" s="8">
        <v>149</v>
      </c>
      <c r="F21" s="8">
        <v>177</v>
      </c>
      <c r="G21" s="13">
        <v>738</v>
      </c>
    </row>
    <row r="22" spans="1:7" ht="15.75" x14ac:dyDescent="0.25">
      <c r="A22">
        <v>2</v>
      </c>
      <c r="B22" s="9" t="s">
        <v>77</v>
      </c>
      <c r="C22" s="8">
        <v>173</v>
      </c>
      <c r="D22" s="8">
        <v>172</v>
      </c>
      <c r="E22" s="8">
        <v>139</v>
      </c>
      <c r="F22" s="8">
        <v>171</v>
      </c>
      <c r="G22" s="13">
        <v>655</v>
      </c>
    </row>
    <row r="23" spans="1:7" ht="15.75" x14ac:dyDescent="0.25">
      <c r="A23">
        <v>3</v>
      </c>
      <c r="B23" s="9" t="s">
        <v>71</v>
      </c>
      <c r="C23" s="8">
        <v>126</v>
      </c>
      <c r="D23" s="8">
        <v>169</v>
      </c>
      <c r="E23" s="8">
        <v>133</v>
      </c>
      <c r="F23" s="8">
        <v>206</v>
      </c>
      <c r="G23" s="13">
        <v>634</v>
      </c>
    </row>
    <row r="24" spans="1:7" ht="15.75" x14ac:dyDescent="0.25">
      <c r="A24">
        <v>4</v>
      </c>
      <c r="B24" s="9" t="s">
        <v>91</v>
      </c>
      <c r="C24" s="8">
        <v>182</v>
      </c>
      <c r="D24" s="8">
        <v>154</v>
      </c>
      <c r="E24" s="8">
        <v>164</v>
      </c>
      <c r="F24" s="8">
        <v>124</v>
      </c>
      <c r="G24" s="13">
        <v>624</v>
      </c>
    </row>
    <row r="25" spans="1:7" ht="15.75" x14ac:dyDescent="0.25">
      <c r="A25">
        <v>5</v>
      </c>
      <c r="B25" s="9" t="s">
        <v>96</v>
      </c>
      <c r="C25" s="8">
        <v>130</v>
      </c>
      <c r="D25" s="8">
        <v>135</v>
      </c>
      <c r="E25" s="8">
        <v>160</v>
      </c>
      <c r="F25" s="8">
        <v>177</v>
      </c>
      <c r="G25" s="13">
        <v>602</v>
      </c>
    </row>
    <row r="26" spans="1:7" ht="15.75" x14ac:dyDescent="0.25">
      <c r="A26">
        <v>6</v>
      </c>
      <c r="B26" s="9" t="s">
        <v>11</v>
      </c>
      <c r="C26" s="8">
        <v>115</v>
      </c>
      <c r="D26" s="8">
        <v>144</v>
      </c>
      <c r="E26" s="8">
        <v>161</v>
      </c>
      <c r="F26" s="8">
        <v>146</v>
      </c>
      <c r="G26" s="13">
        <v>566</v>
      </c>
    </row>
    <row r="27" spans="1:7" ht="15.75" x14ac:dyDescent="0.25">
      <c r="A27">
        <v>7</v>
      </c>
      <c r="B27" s="9" t="s">
        <v>92</v>
      </c>
      <c r="C27" s="8">
        <v>128</v>
      </c>
      <c r="D27" s="8">
        <v>125</v>
      </c>
      <c r="E27" s="8">
        <v>147</v>
      </c>
      <c r="F27" s="8">
        <v>131</v>
      </c>
      <c r="G27" s="13">
        <v>531</v>
      </c>
    </row>
    <row r="28" spans="1:7" ht="15.75" x14ac:dyDescent="0.25">
      <c r="A28">
        <v>8</v>
      </c>
      <c r="B28" s="9" t="s">
        <v>98</v>
      </c>
      <c r="C28" s="8">
        <v>112</v>
      </c>
      <c r="D28" s="8">
        <v>115</v>
      </c>
      <c r="E28" s="8">
        <v>149</v>
      </c>
      <c r="F28" s="8">
        <v>147</v>
      </c>
      <c r="G28" s="13">
        <v>523</v>
      </c>
    </row>
    <row r="29" spans="1:7" x14ac:dyDescent="0.25">
      <c r="C29" s="2"/>
      <c r="G29" s="2">
        <f>SUM(G21:G28)</f>
        <v>4873</v>
      </c>
    </row>
    <row r="30" spans="1:7" x14ac:dyDescent="0.25">
      <c r="C30" s="2"/>
    </row>
    <row r="31" spans="1:7" x14ac:dyDescent="0.25">
      <c r="D31" t="s">
        <v>17</v>
      </c>
      <c r="E31"/>
    </row>
    <row r="32" spans="1:7" x14ac:dyDescent="0.25">
      <c r="B32" t="s">
        <v>18</v>
      </c>
      <c r="C32">
        <f>G29+G18</f>
        <v>15747</v>
      </c>
      <c r="D32">
        <f>C32-C33</f>
        <v>1756</v>
      </c>
      <c r="E32"/>
      <c r="F32"/>
    </row>
    <row r="33" spans="2:3" x14ac:dyDescent="0.25">
      <c r="B33" t="s">
        <v>32</v>
      </c>
      <c r="C33">
        <v>13991</v>
      </c>
    </row>
  </sheetData>
  <sortState xmlns:xlrd2="http://schemas.microsoft.com/office/spreadsheetml/2017/richdata2" ref="B21:G28">
    <sortCondition descending="1" ref="G21:G28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7"/>
  <sheetViews>
    <sheetView workbookViewId="0">
      <selection activeCell="B1" sqref="B1"/>
    </sheetView>
  </sheetViews>
  <sheetFormatPr defaultRowHeight="15" x14ac:dyDescent="0.25"/>
  <cols>
    <col min="1" max="1" width="3" bestFit="1" customWidth="1"/>
    <col min="2" max="2" width="22.42578125" bestFit="1" customWidth="1"/>
  </cols>
  <sheetData>
    <row r="1" spans="1:7" x14ac:dyDescent="0.25">
      <c r="B1" s="18" t="s">
        <v>102</v>
      </c>
      <c r="G1" t="s">
        <v>101</v>
      </c>
    </row>
    <row r="2" spans="1:7" ht="15.75" x14ac:dyDescent="0.25">
      <c r="A2">
        <v>1</v>
      </c>
      <c r="B2" s="3" t="s">
        <v>4</v>
      </c>
      <c r="C2" s="8">
        <v>201</v>
      </c>
      <c r="D2" s="8">
        <v>197</v>
      </c>
      <c r="E2" s="8">
        <v>203</v>
      </c>
      <c r="F2" s="8">
        <v>181</v>
      </c>
      <c r="G2" s="13">
        <f t="shared" ref="G2:G17" si="0">SUM(C2:F2)</f>
        <v>782</v>
      </c>
    </row>
    <row r="3" spans="1:7" ht="15.75" x14ac:dyDescent="0.25">
      <c r="A3">
        <v>2</v>
      </c>
      <c r="B3" s="3" t="s">
        <v>70</v>
      </c>
      <c r="C3" s="8">
        <v>166</v>
      </c>
      <c r="D3" s="8">
        <v>226</v>
      </c>
      <c r="E3" s="8">
        <v>178</v>
      </c>
      <c r="F3" s="8">
        <v>193</v>
      </c>
      <c r="G3" s="13">
        <f t="shared" si="0"/>
        <v>763</v>
      </c>
    </row>
    <row r="4" spans="1:7" ht="15.75" x14ac:dyDescent="0.25">
      <c r="A4">
        <v>3</v>
      </c>
      <c r="B4" s="3" t="s">
        <v>61</v>
      </c>
      <c r="C4" s="8">
        <v>174</v>
      </c>
      <c r="D4" s="8">
        <v>199</v>
      </c>
      <c r="E4" s="8">
        <v>209</v>
      </c>
      <c r="F4" s="8">
        <v>178</v>
      </c>
      <c r="G4" s="13">
        <f t="shared" si="0"/>
        <v>760</v>
      </c>
    </row>
    <row r="5" spans="1:7" ht="15.75" x14ac:dyDescent="0.25">
      <c r="A5">
        <v>4</v>
      </c>
      <c r="B5" s="3" t="s">
        <v>7</v>
      </c>
      <c r="C5" s="8">
        <v>169</v>
      </c>
      <c r="D5" s="8">
        <v>182</v>
      </c>
      <c r="E5" s="8">
        <v>173</v>
      </c>
      <c r="F5" s="8">
        <v>235</v>
      </c>
      <c r="G5" s="13">
        <f t="shared" si="0"/>
        <v>759</v>
      </c>
    </row>
    <row r="6" spans="1:7" ht="15.75" x14ac:dyDescent="0.25">
      <c r="A6">
        <v>5</v>
      </c>
      <c r="B6" s="3" t="s">
        <v>37</v>
      </c>
      <c r="C6" s="8">
        <v>149</v>
      </c>
      <c r="D6" s="8">
        <v>212</v>
      </c>
      <c r="E6" s="8">
        <v>208</v>
      </c>
      <c r="F6" s="8">
        <v>169</v>
      </c>
      <c r="G6" s="13">
        <f t="shared" si="0"/>
        <v>738</v>
      </c>
    </row>
    <row r="7" spans="1:7" ht="15.75" x14ac:dyDescent="0.25">
      <c r="A7">
        <v>6</v>
      </c>
      <c r="B7" s="3" t="s">
        <v>28</v>
      </c>
      <c r="C7" s="8">
        <v>201</v>
      </c>
      <c r="D7" s="8">
        <v>194</v>
      </c>
      <c r="E7" s="8">
        <v>176</v>
      </c>
      <c r="F7" s="8">
        <v>151</v>
      </c>
      <c r="G7" s="13">
        <f t="shared" si="0"/>
        <v>722</v>
      </c>
    </row>
    <row r="8" spans="1:7" ht="15.75" x14ac:dyDescent="0.25">
      <c r="A8">
        <v>7</v>
      </c>
      <c r="B8" s="5" t="s">
        <v>87</v>
      </c>
      <c r="C8" s="8">
        <v>177</v>
      </c>
      <c r="D8" s="8">
        <v>165</v>
      </c>
      <c r="E8" s="8">
        <v>180</v>
      </c>
      <c r="F8" s="8">
        <v>198</v>
      </c>
      <c r="G8" s="13">
        <f t="shared" si="0"/>
        <v>720</v>
      </c>
    </row>
    <row r="9" spans="1:7" ht="15.75" x14ac:dyDescent="0.25">
      <c r="A9">
        <v>8</v>
      </c>
      <c r="B9" s="5" t="s">
        <v>93</v>
      </c>
      <c r="C9" s="8">
        <v>175</v>
      </c>
      <c r="D9" s="8">
        <v>157</v>
      </c>
      <c r="E9" s="8">
        <v>185</v>
      </c>
      <c r="F9" s="8">
        <v>185</v>
      </c>
      <c r="G9" s="13">
        <f t="shared" si="0"/>
        <v>702</v>
      </c>
    </row>
    <row r="10" spans="1:7" ht="15.75" x14ac:dyDescent="0.25">
      <c r="A10">
        <v>9</v>
      </c>
      <c r="B10" s="5" t="s">
        <v>81</v>
      </c>
      <c r="C10" s="8">
        <v>192</v>
      </c>
      <c r="D10" s="8">
        <v>184</v>
      </c>
      <c r="E10" s="8">
        <v>130</v>
      </c>
      <c r="F10" s="8">
        <v>183</v>
      </c>
      <c r="G10" s="13">
        <f t="shared" si="0"/>
        <v>689</v>
      </c>
    </row>
    <row r="11" spans="1:7" ht="15.75" x14ac:dyDescent="0.25">
      <c r="A11">
        <v>10</v>
      </c>
      <c r="B11" s="5" t="s">
        <v>100</v>
      </c>
      <c r="C11" s="8">
        <v>242</v>
      </c>
      <c r="D11" s="8">
        <v>148</v>
      </c>
      <c r="E11" s="8">
        <v>137</v>
      </c>
      <c r="F11" s="8">
        <v>156</v>
      </c>
      <c r="G11" s="13">
        <f t="shared" si="0"/>
        <v>683</v>
      </c>
    </row>
    <row r="12" spans="1:7" ht="15.75" x14ac:dyDescent="0.25">
      <c r="A12">
        <v>11</v>
      </c>
      <c r="B12" s="5" t="s">
        <v>90</v>
      </c>
      <c r="C12" s="8">
        <v>173</v>
      </c>
      <c r="D12" s="8">
        <v>162</v>
      </c>
      <c r="E12" s="8">
        <v>183</v>
      </c>
      <c r="F12" s="8">
        <v>156</v>
      </c>
      <c r="G12" s="13">
        <f t="shared" si="0"/>
        <v>674</v>
      </c>
    </row>
    <row r="13" spans="1:7" ht="15.75" x14ac:dyDescent="0.25">
      <c r="A13">
        <v>12</v>
      </c>
      <c r="B13" s="3" t="s">
        <v>60</v>
      </c>
      <c r="C13" s="8">
        <v>168</v>
      </c>
      <c r="D13" s="8">
        <v>182</v>
      </c>
      <c r="E13" s="8">
        <v>156</v>
      </c>
      <c r="F13" s="8">
        <v>161</v>
      </c>
      <c r="G13" s="13">
        <f t="shared" si="0"/>
        <v>667</v>
      </c>
    </row>
    <row r="14" spans="1:7" ht="15.75" x14ac:dyDescent="0.25">
      <c r="A14">
        <v>13</v>
      </c>
      <c r="B14" s="5" t="s">
        <v>97</v>
      </c>
      <c r="C14" s="8">
        <v>177</v>
      </c>
      <c r="D14" s="8">
        <v>154</v>
      </c>
      <c r="E14" s="8">
        <v>137</v>
      </c>
      <c r="F14" s="8">
        <v>175</v>
      </c>
      <c r="G14" s="13">
        <f t="shared" si="0"/>
        <v>643</v>
      </c>
    </row>
    <row r="15" spans="1:7" ht="15.75" x14ac:dyDescent="0.25">
      <c r="A15">
        <v>14</v>
      </c>
      <c r="B15" s="3" t="s">
        <v>64</v>
      </c>
      <c r="C15" s="8">
        <v>116</v>
      </c>
      <c r="D15" s="8">
        <v>141</v>
      </c>
      <c r="E15" s="8">
        <v>161</v>
      </c>
      <c r="F15" s="8">
        <v>190</v>
      </c>
      <c r="G15" s="13">
        <f t="shared" si="0"/>
        <v>608</v>
      </c>
    </row>
    <row r="16" spans="1:7" ht="15.75" x14ac:dyDescent="0.25">
      <c r="A16">
        <v>15</v>
      </c>
      <c r="B16" s="3" t="s">
        <v>10</v>
      </c>
      <c r="C16" s="8">
        <v>148</v>
      </c>
      <c r="D16" s="8">
        <v>152</v>
      </c>
      <c r="E16" s="8">
        <v>154</v>
      </c>
      <c r="F16" s="8">
        <v>139</v>
      </c>
      <c r="G16" s="13">
        <f t="shared" si="0"/>
        <v>593</v>
      </c>
    </row>
    <row r="17" spans="1:7" ht="15.75" x14ac:dyDescent="0.25">
      <c r="A17">
        <v>16</v>
      </c>
      <c r="B17" s="5" t="s">
        <v>95</v>
      </c>
      <c r="C17" s="8">
        <v>145</v>
      </c>
      <c r="D17" s="8">
        <v>142</v>
      </c>
      <c r="E17" s="8">
        <v>146</v>
      </c>
      <c r="F17" s="8">
        <v>153</v>
      </c>
      <c r="G17" s="13">
        <f t="shared" si="0"/>
        <v>586</v>
      </c>
    </row>
    <row r="18" spans="1:7" x14ac:dyDescent="0.25">
      <c r="C18" s="2"/>
      <c r="D18" s="2"/>
      <c r="E18" s="2"/>
      <c r="F18" s="2"/>
      <c r="G18" s="2">
        <f>SUM(G2:G17)</f>
        <v>11089</v>
      </c>
    </row>
    <row r="19" spans="1:7" x14ac:dyDescent="0.25">
      <c r="C19" s="2"/>
      <c r="D19" s="2"/>
      <c r="E19" s="2"/>
      <c r="F19" s="2"/>
      <c r="G19" s="2"/>
    </row>
    <row r="20" spans="1:7" x14ac:dyDescent="0.25">
      <c r="C20" s="2"/>
      <c r="D20" s="2"/>
      <c r="E20" s="2"/>
      <c r="F20" s="2"/>
      <c r="G20" s="2" t="s">
        <v>33</v>
      </c>
    </row>
    <row r="21" spans="1:7" ht="15.75" x14ac:dyDescent="0.25">
      <c r="A21">
        <v>1</v>
      </c>
      <c r="B21" s="11" t="s">
        <v>91</v>
      </c>
      <c r="C21" s="8">
        <v>167</v>
      </c>
      <c r="D21" s="8">
        <v>218</v>
      </c>
      <c r="E21" s="8">
        <v>171</v>
      </c>
      <c r="F21" s="8">
        <v>153</v>
      </c>
      <c r="G21" s="13">
        <f t="shared" ref="G21:G28" si="1">SUM(C21:F21)</f>
        <v>709</v>
      </c>
    </row>
    <row r="22" spans="1:7" ht="15.75" x14ac:dyDescent="0.25">
      <c r="A22">
        <v>2</v>
      </c>
      <c r="B22" s="11" t="s">
        <v>30</v>
      </c>
      <c r="C22" s="8">
        <v>172</v>
      </c>
      <c r="D22" s="8">
        <v>177</v>
      </c>
      <c r="E22" s="8">
        <v>180</v>
      </c>
      <c r="F22" s="8">
        <v>146</v>
      </c>
      <c r="G22" s="13">
        <f t="shared" si="1"/>
        <v>675</v>
      </c>
    </row>
    <row r="23" spans="1:7" ht="15.75" x14ac:dyDescent="0.25">
      <c r="A23">
        <v>3</v>
      </c>
      <c r="B23" s="11" t="s">
        <v>76</v>
      </c>
      <c r="C23" s="8">
        <v>184</v>
      </c>
      <c r="D23" s="8">
        <v>171</v>
      </c>
      <c r="E23" s="8">
        <v>152</v>
      </c>
      <c r="F23" s="8">
        <v>132</v>
      </c>
      <c r="G23" s="13">
        <f t="shared" si="1"/>
        <v>639</v>
      </c>
    </row>
    <row r="24" spans="1:7" ht="15.75" x14ac:dyDescent="0.25">
      <c r="A24">
        <v>4</v>
      </c>
      <c r="B24" s="11" t="s">
        <v>11</v>
      </c>
      <c r="C24" s="8">
        <v>124</v>
      </c>
      <c r="D24" s="8">
        <v>141</v>
      </c>
      <c r="E24" s="8">
        <v>164</v>
      </c>
      <c r="F24" s="8">
        <v>139</v>
      </c>
      <c r="G24" s="13">
        <f t="shared" si="1"/>
        <v>568</v>
      </c>
    </row>
    <row r="25" spans="1:7" ht="15.75" x14ac:dyDescent="0.25">
      <c r="A25">
        <v>5</v>
      </c>
      <c r="B25" s="9" t="s">
        <v>45</v>
      </c>
      <c r="C25" s="8">
        <v>133</v>
      </c>
      <c r="D25" s="8">
        <v>130</v>
      </c>
      <c r="E25" s="8">
        <v>117</v>
      </c>
      <c r="F25" s="8">
        <v>175</v>
      </c>
      <c r="G25" s="13">
        <f t="shared" si="1"/>
        <v>555</v>
      </c>
    </row>
    <row r="26" spans="1:7" ht="15.75" x14ac:dyDescent="0.25">
      <c r="A26">
        <v>6</v>
      </c>
      <c r="B26" s="11" t="s">
        <v>13</v>
      </c>
      <c r="C26" s="8">
        <v>121</v>
      </c>
      <c r="D26" s="8">
        <v>134</v>
      </c>
      <c r="E26" s="8">
        <v>164</v>
      </c>
      <c r="F26" s="8">
        <v>124</v>
      </c>
      <c r="G26" s="13">
        <f t="shared" si="1"/>
        <v>543</v>
      </c>
    </row>
    <row r="27" spans="1:7" ht="15.75" x14ac:dyDescent="0.25">
      <c r="A27">
        <v>7</v>
      </c>
      <c r="B27" s="9" t="s">
        <v>92</v>
      </c>
      <c r="C27" s="8">
        <v>145</v>
      </c>
      <c r="D27" s="8">
        <v>106</v>
      </c>
      <c r="E27" s="8">
        <v>128</v>
      </c>
      <c r="F27" s="8">
        <v>132</v>
      </c>
      <c r="G27" s="13">
        <f t="shared" si="1"/>
        <v>511</v>
      </c>
    </row>
    <row r="28" spans="1:7" ht="15.75" x14ac:dyDescent="0.25">
      <c r="A28">
        <v>8</v>
      </c>
      <c r="B28" s="9" t="s">
        <v>80</v>
      </c>
      <c r="C28" s="8">
        <v>98</v>
      </c>
      <c r="D28" s="8">
        <v>107</v>
      </c>
      <c r="E28" s="8">
        <v>123</v>
      </c>
      <c r="F28" s="8">
        <v>152</v>
      </c>
      <c r="G28" s="13">
        <f t="shared" si="1"/>
        <v>480</v>
      </c>
    </row>
    <row r="29" spans="1:7" x14ac:dyDescent="0.25">
      <c r="C29" s="2"/>
      <c r="D29" s="2"/>
      <c r="E29" s="2"/>
      <c r="F29" s="2"/>
      <c r="G29" s="2">
        <f>SUM(G21:G28)</f>
        <v>4680</v>
      </c>
    </row>
    <row r="30" spans="1:7" x14ac:dyDescent="0.25">
      <c r="C30" s="2"/>
      <c r="D30" s="2"/>
      <c r="E30" s="2"/>
      <c r="F30" s="2"/>
      <c r="G30" s="2"/>
    </row>
    <row r="31" spans="1:7" x14ac:dyDescent="0.25">
      <c r="C31" s="2"/>
      <c r="D31" s="2" t="s">
        <v>17</v>
      </c>
      <c r="E31" s="2"/>
      <c r="F31" s="2"/>
      <c r="G31" s="2"/>
    </row>
    <row r="32" spans="1:7" x14ac:dyDescent="0.25">
      <c r="B32" t="s">
        <v>18</v>
      </c>
      <c r="C32">
        <f>G18+G29</f>
        <v>15769</v>
      </c>
      <c r="D32">
        <f>C32-C33</f>
        <v>711</v>
      </c>
      <c r="F32" s="2"/>
      <c r="G32" s="2"/>
    </row>
    <row r="33" spans="2:7" x14ac:dyDescent="0.25">
      <c r="B33" t="s">
        <v>34</v>
      </c>
      <c r="C33">
        <f>7435+7623</f>
        <v>15058</v>
      </c>
      <c r="G33" s="2"/>
    </row>
    <row r="34" spans="2:7" x14ac:dyDescent="0.25">
      <c r="D34" s="2"/>
      <c r="E34" s="2"/>
      <c r="F34" s="2"/>
      <c r="G34" s="2"/>
    </row>
    <row r="35" spans="2:7" x14ac:dyDescent="0.25">
      <c r="D35" s="2"/>
      <c r="E35" s="2"/>
      <c r="F35" s="2"/>
      <c r="G35" s="2"/>
    </row>
    <row r="36" spans="2:7" x14ac:dyDescent="0.25">
      <c r="D36" s="2"/>
      <c r="E36" s="2"/>
      <c r="F36" s="2"/>
      <c r="G36" s="2"/>
    </row>
    <row r="37" spans="2:7" x14ac:dyDescent="0.25">
      <c r="D37" s="2"/>
      <c r="E37" s="2"/>
      <c r="F37" s="2"/>
      <c r="G37" s="2"/>
    </row>
  </sheetData>
  <sortState xmlns:xlrd2="http://schemas.microsoft.com/office/spreadsheetml/2017/richdata2" ref="B21:G28">
    <sortCondition descending="1" ref="G21:G28"/>
  </sortState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4"/>
  <sheetViews>
    <sheetView workbookViewId="0">
      <selection activeCell="B2" sqref="B2"/>
    </sheetView>
  </sheetViews>
  <sheetFormatPr defaultRowHeight="17.25" x14ac:dyDescent="0.3"/>
  <cols>
    <col min="2" max="2" width="32.140625" style="17" customWidth="1"/>
    <col min="3" max="7" width="8.85546875" style="2"/>
  </cols>
  <sheetData>
    <row r="1" spans="1:7" ht="15" x14ac:dyDescent="0.25">
      <c r="B1" s="18" t="s">
        <v>110</v>
      </c>
      <c r="C1"/>
      <c r="D1"/>
      <c r="E1"/>
      <c r="F1"/>
      <c r="G1" t="s">
        <v>101</v>
      </c>
    </row>
    <row r="2" spans="1:7" ht="15.75" x14ac:dyDescent="0.25">
      <c r="A2">
        <v>1</v>
      </c>
      <c r="B2" s="5" t="s">
        <v>89</v>
      </c>
      <c r="C2" s="8">
        <v>143</v>
      </c>
      <c r="D2" s="8">
        <v>205</v>
      </c>
      <c r="E2" s="8">
        <v>193</v>
      </c>
      <c r="F2" s="8">
        <v>228</v>
      </c>
      <c r="G2" s="34">
        <f t="shared" ref="G2:G17" si="0">SUM(C2:F2)</f>
        <v>769</v>
      </c>
    </row>
    <row r="3" spans="1:7" ht="15.75" x14ac:dyDescent="0.25">
      <c r="A3">
        <v>2</v>
      </c>
      <c r="B3" s="5" t="s">
        <v>87</v>
      </c>
      <c r="C3" s="8">
        <v>146</v>
      </c>
      <c r="D3" s="8">
        <v>227</v>
      </c>
      <c r="E3" s="8">
        <v>215</v>
      </c>
      <c r="F3" s="8">
        <v>180</v>
      </c>
      <c r="G3" s="34">
        <f t="shared" si="0"/>
        <v>768</v>
      </c>
    </row>
    <row r="4" spans="1:7" ht="15.75" x14ac:dyDescent="0.25">
      <c r="A4">
        <v>3</v>
      </c>
      <c r="B4" s="3" t="s">
        <v>4</v>
      </c>
      <c r="C4" s="8">
        <v>235</v>
      </c>
      <c r="D4" s="8">
        <v>159</v>
      </c>
      <c r="E4" s="8">
        <v>180</v>
      </c>
      <c r="F4" s="8">
        <v>175</v>
      </c>
      <c r="G4" s="34">
        <f t="shared" si="0"/>
        <v>749</v>
      </c>
    </row>
    <row r="5" spans="1:7" ht="15.75" x14ac:dyDescent="0.25">
      <c r="A5">
        <v>4</v>
      </c>
      <c r="B5" s="3" t="s">
        <v>69</v>
      </c>
      <c r="C5" s="8">
        <v>202</v>
      </c>
      <c r="D5" s="8">
        <v>213</v>
      </c>
      <c r="E5" s="8">
        <v>147</v>
      </c>
      <c r="F5" s="8">
        <v>174</v>
      </c>
      <c r="G5" s="34">
        <f t="shared" si="0"/>
        <v>736</v>
      </c>
    </row>
    <row r="6" spans="1:7" ht="15.75" x14ac:dyDescent="0.25">
      <c r="A6">
        <v>5</v>
      </c>
      <c r="B6" s="3" t="s">
        <v>67</v>
      </c>
      <c r="C6" s="8">
        <v>171</v>
      </c>
      <c r="D6" s="8">
        <v>133</v>
      </c>
      <c r="E6" s="8">
        <v>202</v>
      </c>
      <c r="F6" s="8">
        <v>204</v>
      </c>
      <c r="G6" s="34">
        <f t="shared" si="0"/>
        <v>710</v>
      </c>
    </row>
    <row r="7" spans="1:7" ht="15.75" x14ac:dyDescent="0.25">
      <c r="A7">
        <v>6</v>
      </c>
      <c r="B7" s="3" t="s">
        <v>61</v>
      </c>
      <c r="C7" s="8">
        <v>184</v>
      </c>
      <c r="D7" s="8">
        <v>179</v>
      </c>
      <c r="E7" s="8">
        <v>164</v>
      </c>
      <c r="F7" s="8">
        <v>180</v>
      </c>
      <c r="G7" s="34">
        <f t="shared" si="0"/>
        <v>707</v>
      </c>
    </row>
    <row r="8" spans="1:7" ht="15.75" x14ac:dyDescent="0.25">
      <c r="A8">
        <v>7</v>
      </c>
      <c r="B8" s="5" t="s">
        <v>79</v>
      </c>
      <c r="C8" s="8">
        <v>223</v>
      </c>
      <c r="D8" s="8">
        <v>165</v>
      </c>
      <c r="E8" s="8">
        <v>143</v>
      </c>
      <c r="F8" s="8">
        <v>169</v>
      </c>
      <c r="G8" s="34">
        <f t="shared" si="0"/>
        <v>700</v>
      </c>
    </row>
    <row r="9" spans="1:7" ht="15.75" x14ac:dyDescent="0.25">
      <c r="A9">
        <v>8</v>
      </c>
      <c r="B9" s="5" t="s">
        <v>82</v>
      </c>
      <c r="C9" s="8">
        <v>162</v>
      </c>
      <c r="D9" s="8">
        <v>191</v>
      </c>
      <c r="E9" s="8">
        <v>162</v>
      </c>
      <c r="F9" s="8">
        <v>179</v>
      </c>
      <c r="G9" s="34">
        <f t="shared" si="0"/>
        <v>694</v>
      </c>
    </row>
    <row r="10" spans="1:7" ht="15.75" x14ac:dyDescent="0.25">
      <c r="A10">
        <v>9</v>
      </c>
      <c r="B10" s="3" t="s">
        <v>60</v>
      </c>
      <c r="C10" s="8">
        <v>164</v>
      </c>
      <c r="D10" s="8">
        <v>186</v>
      </c>
      <c r="E10" s="8">
        <v>158</v>
      </c>
      <c r="F10" s="8">
        <v>183</v>
      </c>
      <c r="G10" s="34">
        <f t="shared" si="0"/>
        <v>691</v>
      </c>
    </row>
    <row r="11" spans="1:7" ht="15.75" x14ac:dyDescent="0.25">
      <c r="A11">
        <v>10</v>
      </c>
      <c r="B11" s="5" t="s">
        <v>75</v>
      </c>
      <c r="C11" s="8">
        <v>169</v>
      </c>
      <c r="D11" s="8">
        <v>180</v>
      </c>
      <c r="E11" s="8">
        <v>161</v>
      </c>
      <c r="F11" s="8">
        <v>161</v>
      </c>
      <c r="G11" s="34">
        <f t="shared" si="0"/>
        <v>671</v>
      </c>
    </row>
    <row r="12" spans="1:7" ht="15.75" x14ac:dyDescent="0.25">
      <c r="A12">
        <v>11</v>
      </c>
      <c r="B12" s="5" t="s">
        <v>103</v>
      </c>
      <c r="C12" s="8">
        <v>151</v>
      </c>
      <c r="D12" s="8">
        <v>191</v>
      </c>
      <c r="E12" s="8">
        <v>166</v>
      </c>
      <c r="F12" s="8">
        <v>159</v>
      </c>
      <c r="G12" s="34">
        <f t="shared" si="0"/>
        <v>667</v>
      </c>
    </row>
    <row r="13" spans="1:7" ht="17.45" customHeight="1" x14ac:dyDescent="0.25">
      <c r="A13">
        <v>12</v>
      </c>
      <c r="B13" s="5" t="s">
        <v>90</v>
      </c>
      <c r="C13" s="8">
        <v>169</v>
      </c>
      <c r="D13" s="8">
        <v>188</v>
      </c>
      <c r="E13" s="8">
        <v>190</v>
      </c>
      <c r="F13" s="8">
        <v>118</v>
      </c>
      <c r="G13" s="34">
        <f t="shared" si="0"/>
        <v>665</v>
      </c>
    </row>
    <row r="14" spans="1:7" ht="15.75" x14ac:dyDescent="0.25">
      <c r="A14">
        <v>13</v>
      </c>
      <c r="B14" s="3" t="s">
        <v>6</v>
      </c>
      <c r="C14" s="8">
        <v>142</v>
      </c>
      <c r="D14" s="8">
        <v>149</v>
      </c>
      <c r="E14" s="8">
        <v>187</v>
      </c>
      <c r="F14" s="8">
        <v>168</v>
      </c>
      <c r="G14" s="34">
        <f t="shared" si="0"/>
        <v>646</v>
      </c>
    </row>
    <row r="15" spans="1:7" ht="15.75" x14ac:dyDescent="0.25">
      <c r="A15">
        <v>14</v>
      </c>
      <c r="B15" s="3" t="s">
        <v>70</v>
      </c>
      <c r="C15" s="8">
        <v>152</v>
      </c>
      <c r="D15" s="8">
        <v>158</v>
      </c>
      <c r="E15" s="8">
        <v>189</v>
      </c>
      <c r="F15" s="8">
        <v>144</v>
      </c>
      <c r="G15" s="34">
        <f t="shared" si="0"/>
        <v>643</v>
      </c>
    </row>
    <row r="16" spans="1:7" ht="15.75" x14ac:dyDescent="0.25">
      <c r="A16">
        <v>15</v>
      </c>
      <c r="B16" s="3" t="s">
        <v>39</v>
      </c>
      <c r="C16" s="8">
        <v>128</v>
      </c>
      <c r="D16" s="8">
        <v>176</v>
      </c>
      <c r="E16" s="8">
        <v>159</v>
      </c>
      <c r="F16" s="8">
        <v>157</v>
      </c>
      <c r="G16" s="34">
        <f t="shared" si="0"/>
        <v>620</v>
      </c>
    </row>
    <row r="17" spans="1:10" ht="17.45" customHeight="1" x14ac:dyDescent="0.25">
      <c r="A17">
        <v>16</v>
      </c>
      <c r="B17" s="3" t="s">
        <v>104</v>
      </c>
      <c r="C17" s="8">
        <v>119</v>
      </c>
      <c r="D17" s="8">
        <v>118</v>
      </c>
      <c r="E17" s="8">
        <v>163</v>
      </c>
      <c r="F17" s="8">
        <v>110</v>
      </c>
      <c r="G17" s="34">
        <f t="shared" si="0"/>
        <v>510</v>
      </c>
    </row>
    <row r="18" spans="1:10" ht="17.45" customHeight="1" x14ac:dyDescent="0.3">
      <c r="G18" s="24">
        <f>SUM(G2:G17)</f>
        <v>10946</v>
      </c>
    </row>
    <row r="19" spans="1:10" ht="17.45" customHeight="1" x14ac:dyDescent="0.3">
      <c r="G19" s="24"/>
    </row>
    <row r="21" spans="1:10" ht="15.75" x14ac:dyDescent="0.25">
      <c r="A21">
        <v>1</v>
      </c>
      <c r="B21" s="9" t="s">
        <v>63</v>
      </c>
      <c r="C21" s="8">
        <v>209</v>
      </c>
      <c r="D21" s="8">
        <v>162</v>
      </c>
      <c r="E21" s="8">
        <v>125</v>
      </c>
      <c r="F21" s="8">
        <v>144</v>
      </c>
      <c r="G21" s="34">
        <f t="shared" ref="G21:G28" si="1">SUM(C21:F21)</f>
        <v>640</v>
      </c>
    </row>
    <row r="22" spans="1:10" ht="15.75" x14ac:dyDescent="0.25">
      <c r="A22">
        <v>2</v>
      </c>
      <c r="B22" s="9" t="s">
        <v>91</v>
      </c>
      <c r="C22" s="8">
        <v>157</v>
      </c>
      <c r="D22" s="8">
        <v>163</v>
      </c>
      <c r="E22" s="8">
        <v>147</v>
      </c>
      <c r="F22" s="8">
        <v>171</v>
      </c>
      <c r="G22" s="34">
        <f t="shared" si="1"/>
        <v>638</v>
      </c>
    </row>
    <row r="23" spans="1:10" ht="15.75" x14ac:dyDescent="0.25">
      <c r="A23">
        <v>3</v>
      </c>
      <c r="B23" s="9" t="s">
        <v>71</v>
      </c>
      <c r="C23" s="8">
        <v>176</v>
      </c>
      <c r="D23" s="8">
        <v>179</v>
      </c>
      <c r="E23" s="8">
        <v>147</v>
      </c>
      <c r="F23" s="8">
        <v>123</v>
      </c>
      <c r="G23" s="34">
        <f t="shared" si="1"/>
        <v>625</v>
      </c>
    </row>
    <row r="24" spans="1:10" ht="15.75" x14ac:dyDescent="0.25">
      <c r="A24">
        <v>4</v>
      </c>
      <c r="B24" s="9" t="s">
        <v>105</v>
      </c>
      <c r="C24" s="8">
        <v>141</v>
      </c>
      <c r="D24" s="8">
        <v>135</v>
      </c>
      <c r="E24" s="8">
        <v>176</v>
      </c>
      <c r="F24" s="8">
        <v>135</v>
      </c>
      <c r="G24" s="34">
        <f t="shared" si="1"/>
        <v>587</v>
      </c>
    </row>
    <row r="25" spans="1:10" ht="17.45" customHeight="1" x14ac:dyDescent="0.25">
      <c r="A25">
        <v>5</v>
      </c>
      <c r="B25" s="9" t="s">
        <v>66</v>
      </c>
      <c r="C25" s="8">
        <v>133</v>
      </c>
      <c r="D25" s="8">
        <v>171</v>
      </c>
      <c r="E25" s="8">
        <v>154</v>
      </c>
      <c r="F25" s="8">
        <v>127</v>
      </c>
      <c r="G25" s="34">
        <f t="shared" si="1"/>
        <v>585</v>
      </c>
    </row>
    <row r="26" spans="1:10" ht="15.75" x14ac:dyDescent="0.25">
      <c r="A26">
        <v>6</v>
      </c>
      <c r="B26" s="9" t="s">
        <v>59</v>
      </c>
      <c r="C26" s="8">
        <v>141</v>
      </c>
      <c r="D26" s="8">
        <v>183</v>
      </c>
      <c r="E26" s="8">
        <v>131</v>
      </c>
      <c r="F26" s="8">
        <v>127</v>
      </c>
      <c r="G26" s="34">
        <f t="shared" si="1"/>
        <v>582</v>
      </c>
      <c r="J26">
        <f>COUNTA(#REF!)</f>
        <v>1</v>
      </c>
    </row>
    <row r="27" spans="1:10" ht="15.75" x14ac:dyDescent="0.25">
      <c r="A27">
        <v>7</v>
      </c>
      <c r="B27" s="9" t="s">
        <v>76</v>
      </c>
      <c r="C27" s="8">
        <v>127</v>
      </c>
      <c r="D27" s="8">
        <v>169</v>
      </c>
      <c r="E27" s="8">
        <v>130</v>
      </c>
      <c r="F27" s="8">
        <v>154</v>
      </c>
      <c r="G27" s="34">
        <f t="shared" si="1"/>
        <v>580</v>
      </c>
    </row>
    <row r="28" spans="1:10" ht="15.75" x14ac:dyDescent="0.25">
      <c r="A28">
        <v>8</v>
      </c>
      <c r="B28" s="9" t="s">
        <v>96</v>
      </c>
      <c r="C28" s="8">
        <v>138</v>
      </c>
      <c r="D28" s="8">
        <v>131</v>
      </c>
      <c r="E28" s="8">
        <v>139</v>
      </c>
      <c r="F28" s="8">
        <v>113</v>
      </c>
      <c r="G28" s="34">
        <f t="shared" si="1"/>
        <v>521</v>
      </c>
    </row>
    <row r="29" spans="1:10" x14ac:dyDescent="0.3">
      <c r="G29" s="24">
        <f>SUM(G21:G28)</f>
        <v>4758</v>
      </c>
    </row>
    <row r="31" spans="1:10" ht="15.6" customHeight="1" x14ac:dyDescent="0.3"/>
    <row r="32" spans="1:10" ht="15" x14ac:dyDescent="0.25">
      <c r="B32"/>
      <c r="D32" s="2" t="s">
        <v>17</v>
      </c>
    </row>
    <row r="33" spans="2:4" ht="15" x14ac:dyDescent="0.25">
      <c r="B33" t="s">
        <v>18</v>
      </c>
      <c r="C33" s="25">
        <f>G18+G29</f>
        <v>15704</v>
      </c>
      <c r="D33" s="25">
        <f>C33-C34</f>
        <v>941</v>
      </c>
    </row>
    <row r="34" spans="2:4" ht="15" x14ac:dyDescent="0.25">
      <c r="B34" t="s">
        <v>34</v>
      </c>
      <c r="C34" s="25">
        <v>14763</v>
      </c>
      <c r="D34" s="25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5"/>
  <sheetViews>
    <sheetView tabSelected="1" workbookViewId="0">
      <selection activeCell="B3" sqref="B3"/>
    </sheetView>
  </sheetViews>
  <sheetFormatPr defaultRowHeight="15" x14ac:dyDescent="0.25"/>
  <cols>
    <col min="2" max="2" width="22.42578125" bestFit="1" customWidth="1"/>
    <col min="3" max="6" width="6.85546875" style="2" customWidth="1"/>
    <col min="7" max="7" width="8.85546875" style="2"/>
  </cols>
  <sheetData>
    <row r="1" spans="1:7" ht="17.25" x14ac:dyDescent="0.3">
      <c r="B1" s="17"/>
    </row>
    <row r="2" spans="1:7" x14ac:dyDescent="0.25">
      <c r="B2" t="s">
        <v>111</v>
      </c>
      <c r="C2" s="16"/>
    </row>
    <row r="3" spans="1:7" ht="15.75" x14ac:dyDescent="0.25">
      <c r="A3">
        <v>1</v>
      </c>
      <c r="B3" s="5" t="s">
        <v>108</v>
      </c>
      <c r="C3" s="8">
        <v>200</v>
      </c>
      <c r="D3" s="8">
        <v>192</v>
      </c>
      <c r="E3" s="8">
        <v>186</v>
      </c>
      <c r="F3" s="8">
        <v>167</v>
      </c>
      <c r="G3" s="13">
        <f t="shared" ref="G3:G16" si="0">SUM(C3:F3)</f>
        <v>745</v>
      </c>
    </row>
    <row r="4" spans="1:7" ht="15.75" x14ac:dyDescent="0.25">
      <c r="A4">
        <v>2</v>
      </c>
      <c r="B4" s="5" t="s">
        <v>72</v>
      </c>
      <c r="C4" s="8">
        <v>203</v>
      </c>
      <c r="D4" s="8">
        <v>170</v>
      </c>
      <c r="E4" s="8">
        <v>180</v>
      </c>
      <c r="F4" s="8">
        <v>183</v>
      </c>
      <c r="G4" s="13">
        <f t="shared" si="0"/>
        <v>736</v>
      </c>
    </row>
    <row r="5" spans="1:7" ht="15.75" x14ac:dyDescent="0.25">
      <c r="A5">
        <v>3</v>
      </c>
      <c r="B5" s="5" t="s">
        <v>67</v>
      </c>
      <c r="C5" s="8">
        <v>171</v>
      </c>
      <c r="D5" s="8">
        <v>162</v>
      </c>
      <c r="E5" s="8">
        <v>182</v>
      </c>
      <c r="F5" s="8">
        <v>203</v>
      </c>
      <c r="G5" s="13">
        <f t="shared" si="0"/>
        <v>718</v>
      </c>
    </row>
    <row r="6" spans="1:7" ht="15.75" x14ac:dyDescent="0.25">
      <c r="A6">
        <v>4</v>
      </c>
      <c r="B6" s="5" t="s">
        <v>89</v>
      </c>
      <c r="C6" s="8">
        <v>203</v>
      </c>
      <c r="D6" s="8">
        <v>180</v>
      </c>
      <c r="E6" s="8">
        <v>193</v>
      </c>
      <c r="F6" s="8">
        <v>139</v>
      </c>
      <c r="G6" s="13">
        <f t="shared" si="0"/>
        <v>715</v>
      </c>
    </row>
    <row r="7" spans="1:7" ht="15.75" x14ac:dyDescent="0.25">
      <c r="A7">
        <v>5</v>
      </c>
      <c r="B7" s="5" t="s">
        <v>103</v>
      </c>
      <c r="C7" s="8">
        <v>180</v>
      </c>
      <c r="D7" s="8">
        <v>166</v>
      </c>
      <c r="E7" s="8">
        <v>193</v>
      </c>
      <c r="F7" s="8">
        <v>169</v>
      </c>
      <c r="G7" s="13">
        <f t="shared" si="0"/>
        <v>708</v>
      </c>
    </row>
    <row r="8" spans="1:7" ht="15.75" x14ac:dyDescent="0.25">
      <c r="A8">
        <v>6</v>
      </c>
      <c r="B8" s="5" t="s">
        <v>68</v>
      </c>
      <c r="C8" s="8">
        <v>203</v>
      </c>
      <c r="D8" s="8">
        <v>192</v>
      </c>
      <c r="E8" s="8">
        <v>141</v>
      </c>
      <c r="F8" s="8">
        <v>162</v>
      </c>
      <c r="G8" s="13">
        <f t="shared" si="0"/>
        <v>698</v>
      </c>
    </row>
    <row r="9" spans="1:7" ht="15.75" x14ac:dyDescent="0.25">
      <c r="A9">
        <v>7</v>
      </c>
      <c r="B9" s="5" t="s">
        <v>65</v>
      </c>
      <c r="C9" s="8">
        <v>167</v>
      </c>
      <c r="D9" s="8">
        <v>156</v>
      </c>
      <c r="E9" s="8">
        <v>191</v>
      </c>
      <c r="F9" s="8">
        <v>153</v>
      </c>
      <c r="G9" s="13">
        <f t="shared" si="0"/>
        <v>667</v>
      </c>
    </row>
    <row r="10" spans="1:7" ht="15.75" x14ac:dyDescent="0.25">
      <c r="A10">
        <v>8</v>
      </c>
      <c r="B10" s="5" t="s">
        <v>93</v>
      </c>
      <c r="C10" s="8">
        <v>187</v>
      </c>
      <c r="D10" s="8">
        <v>162</v>
      </c>
      <c r="E10" s="8">
        <v>157</v>
      </c>
      <c r="F10" s="8">
        <v>153</v>
      </c>
      <c r="G10" s="13">
        <f t="shared" si="0"/>
        <v>659</v>
      </c>
    </row>
    <row r="11" spans="1:7" ht="15.75" x14ac:dyDescent="0.25">
      <c r="A11">
        <v>9</v>
      </c>
      <c r="B11" s="5" t="s">
        <v>100</v>
      </c>
      <c r="C11" s="8">
        <v>137</v>
      </c>
      <c r="D11" s="8">
        <v>160</v>
      </c>
      <c r="E11" s="8">
        <v>170</v>
      </c>
      <c r="F11" s="8">
        <v>141</v>
      </c>
      <c r="G11" s="13">
        <f t="shared" si="0"/>
        <v>608</v>
      </c>
    </row>
    <row r="12" spans="1:7" ht="15.75" x14ac:dyDescent="0.25">
      <c r="A12">
        <v>10</v>
      </c>
      <c r="B12" s="5" t="s">
        <v>86</v>
      </c>
      <c r="C12" s="8">
        <v>125</v>
      </c>
      <c r="D12" s="8">
        <v>184</v>
      </c>
      <c r="E12" s="8">
        <v>137</v>
      </c>
      <c r="F12" s="8">
        <v>156</v>
      </c>
      <c r="G12" s="13">
        <f t="shared" si="0"/>
        <v>602</v>
      </c>
    </row>
    <row r="13" spans="1:7" ht="15.75" x14ac:dyDescent="0.25">
      <c r="A13">
        <v>11</v>
      </c>
      <c r="B13" s="5" t="s">
        <v>78</v>
      </c>
      <c r="C13" s="8">
        <v>140</v>
      </c>
      <c r="D13" s="8">
        <v>156</v>
      </c>
      <c r="E13" s="8">
        <v>154</v>
      </c>
      <c r="F13" s="8">
        <v>128</v>
      </c>
      <c r="G13" s="13">
        <f t="shared" si="0"/>
        <v>578</v>
      </c>
    </row>
    <row r="14" spans="1:7" ht="15.75" x14ac:dyDescent="0.25">
      <c r="A14">
        <v>12</v>
      </c>
      <c r="B14" s="5" t="s">
        <v>10</v>
      </c>
      <c r="C14" s="8">
        <v>132</v>
      </c>
      <c r="D14" s="8">
        <v>123</v>
      </c>
      <c r="E14" s="8">
        <v>123</v>
      </c>
      <c r="F14" s="8">
        <v>164</v>
      </c>
      <c r="G14" s="13">
        <f t="shared" si="0"/>
        <v>542</v>
      </c>
    </row>
    <row r="15" spans="1:7" ht="15.75" x14ac:dyDescent="0.25">
      <c r="A15">
        <v>13</v>
      </c>
      <c r="B15" s="5" t="s">
        <v>73</v>
      </c>
      <c r="C15" s="8">
        <v>129</v>
      </c>
      <c r="D15" s="8">
        <v>144</v>
      </c>
      <c r="E15" s="8">
        <v>109</v>
      </c>
      <c r="F15" s="8">
        <v>138</v>
      </c>
      <c r="G15" s="13">
        <f t="shared" si="0"/>
        <v>520</v>
      </c>
    </row>
    <row r="16" spans="1:7" ht="15.75" x14ac:dyDescent="0.25">
      <c r="A16">
        <v>14</v>
      </c>
      <c r="B16" s="5" t="s">
        <v>83</v>
      </c>
      <c r="C16" s="8">
        <v>101</v>
      </c>
      <c r="D16" s="8">
        <v>123</v>
      </c>
      <c r="E16" s="8">
        <v>125</v>
      </c>
      <c r="F16" s="8">
        <v>139</v>
      </c>
      <c r="G16" s="13">
        <f t="shared" si="0"/>
        <v>488</v>
      </c>
    </row>
    <row r="17" spans="1:7" x14ac:dyDescent="0.25">
      <c r="C17"/>
      <c r="D17"/>
      <c r="E17"/>
      <c r="F17"/>
      <c r="G17" s="28">
        <f>SUM(G3:G16)</f>
        <v>8984</v>
      </c>
    </row>
    <row r="19" spans="1:7" x14ac:dyDescent="0.25">
      <c r="G19" s="16"/>
    </row>
    <row r="20" spans="1:7" x14ac:dyDescent="0.25">
      <c r="G20" s="16"/>
    </row>
    <row r="21" spans="1:7" ht="15.75" x14ac:dyDescent="0.25">
      <c r="A21">
        <v>1</v>
      </c>
      <c r="B21" s="9" t="s">
        <v>77</v>
      </c>
      <c r="C21" s="8">
        <v>147</v>
      </c>
      <c r="D21" s="8">
        <v>166</v>
      </c>
      <c r="E21" s="8">
        <v>148</v>
      </c>
      <c r="F21" s="8">
        <v>163</v>
      </c>
      <c r="G21" s="13">
        <f t="shared" ref="G21:G28" si="1">SUM(C21:F21)</f>
        <v>624</v>
      </c>
    </row>
    <row r="22" spans="1:7" ht="15.75" x14ac:dyDescent="0.25">
      <c r="A22">
        <v>2</v>
      </c>
      <c r="B22" s="9" t="s">
        <v>91</v>
      </c>
      <c r="C22" s="8">
        <v>128</v>
      </c>
      <c r="D22" s="8">
        <v>150</v>
      </c>
      <c r="E22" s="8">
        <v>190</v>
      </c>
      <c r="F22" s="8">
        <v>142</v>
      </c>
      <c r="G22" s="13">
        <f t="shared" si="1"/>
        <v>610</v>
      </c>
    </row>
    <row r="23" spans="1:7" ht="15.75" x14ac:dyDescent="0.25">
      <c r="A23">
        <v>3</v>
      </c>
      <c r="B23" s="9" t="s">
        <v>71</v>
      </c>
      <c r="C23" s="8">
        <v>133</v>
      </c>
      <c r="D23" s="8">
        <v>144</v>
      </c>
      <c r="E23" s="8">
        <v>153</v>
      </c>
      <c r="F23" s="8">
        <v>140</v>
      </c>
      <c r="G23" s="13">
        <f t="shared" si="1"/>
        <v>570</v>
      </c>
    </row>
    <row r="24" spans="1:7" ht="15.75" x14ac:dyDescent="0.25">
      <c r="A24">
        <v>4</v>
      </c>
      <c r="B24" s="9" t="s">
        <v>106</v>
      </c>
      <c r="C24" s="8">
        <v>130</v>
      </c>
      <c r="D24" s="8">
        <v>159</v>
      </c>
      <c r="E24" s="8">
        <v>119</v>
      </c>
      <c r="F24" s="8">
        <v>155</v>
      </c>
      <c r="G24" s="13">
        <f t="shared" si="1"/>
        <v>563</v>
      </c>
    </row>
    <row r="25" spans="1:7" ht="15.75" x14ac:dyDescent="0.25">
      <c r="A25">
        <v>5</v>
      </c>
      <c r="B25" s="9" t="s">
        <v>107</v>
      </c>
      <c r="C25" s="8">
        <v>154</v>
      </c>
      <c r="D25" s="8">
        <v>127</v>
      </c>
      <c r="E25" s="8">
        <v>156</v>
      </c>
      <c r="F25" s="8">
        <v>116</v>
      </c>
      <c r="G25" s="13">
        <f t="shared" si="1"/>
        <v>553</v>
      </c>
    </row>
    <row r="26" spans="1:7" ht="15.75" x14ac:dyDescent="0.25">
      <c r="A26">
        <v>6</v>
      </c>
      <c r="B26" s="9" t="s">
        <v>105</v>
      </c>
      <c r="C26" s="8">
        <v>112</v>
      </c>
      <c r="D26" s="8">
        <v>130</v>
      </c>
      <c r="E26" s="8">
        <v>144</v>
      </c>
      <c r="F26" s="8">
        <v>163</v>
      </c>
      <c r="G26" s="13">
        <f t="shared" si="1"/>
        <v>549</v>
      </c>
    </row>
    <row r="27" spans="1:7" ht="15.75" x14ac:dyDescent="0.25">
      <c r="A27">
        <v>7</v>
      </c>
      <c r="B27" s="9" t="s">
        <v>40</v>
      </c>
      <c r="C27" s="8">
        <v>133</v>
      </c>
      <c r="D27" s="8">
        <v>169</v>
      </c>
      <c r="E27" s="8">
        <v>117</v>
      </c>
      <c r="F27" s="8">
        <v>125</v>
      </c>
      <c r="G27" s="13">
        <f t="shared" si="1"/>
        <v>544</v>
      </c>
    </row>
    <row r="28" spans="1:7" ht="15.75" x14ac:dyDescent="0.25">
      <c r="A28">
        <v>8</v>
      </c>
      <c r="B28" s="9" t="s">
        <v>96</v>
      </c>
      <c r="C28" s="8">
        <v>180</v>
      </c>
      <c r="D28" s="8">
        <v>123</v>
      </c>
      <c r="E28" s="8">
        <v>94</v>
      </c>
      <c r="F28" s="8">
        <v>143</v>
      </c>
      <c r="G28" s="13">
        <f t="shared" si="1"/>
        <v>540</v>
      </c>
    </row>
    <row r="29" spans="1:7" x14ac:dyDescent="0.25">
      <c r="G29" s="28">
        <f>SUM(G21:G28)</f>
        <v>4553</v>
      </c>
    </row>
    <row r="31" spans="1:7" x14ac:dyDescent="0.25">
      <c r="D31" s="2" t="s">
        <v>17</v>
      </c>
    </row>
    <row r="32" spans="1:7" x14ac:dyDescent="0.25">
      <c r="B32" t="s">
        <v>18</v>
      </c>
      <c r="C32" s="25">
        <f>G17+G29</f>
        <v>13537</v>
      </c>
      <c r="D32" s="25">
        <f>C32-C33</f>
        <v>1165</v>
      </c>
    </row>
    <row r="33" spans="2:4" x14ac:dyDescent="0.25">
      <c r="B33" t="s">
        <v>31</v>
      </c>
      <c r="C33" s="25">
        <v>12372</v>
      </c>
      <c r="D33" s="25"/>
    </row>
    <row r="35" spans="2:4" x14ac:dyDescent="0.25">
      <c r="C35"/>
    </row>
  </sheetData>
  <sortState xmlns:xlrd2="http://schemas.microsoft.com/office/spreadsheetml/2017/richdata2" ref="B21:G28">
    <sortCondition descending="1" ref="G21:G2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12</vt:i4>
      </vt:variant>
      <vt:variant>
        <vt:lpstr>Namngivna områden</vt:lpstr>
      </vt:variant>
      <vt:variant>
        <vt:i4>6</vt:i4>
      </vt:variant>
    </vt:vector>
  </HeadingPairs>
  <TitlesOfParts>
    <vt:vector size="18" baseType="lpstr">
      <vt:lpstr>Herrar</vt:lpstr>
      <vt:lpstr>Damer</vt:lpstr>
      <vt:lpstr>Kiruna H</vt:lpstr>
      <vt:lpstr>Malmb H</vt:lpstr>
      <vt:lpstr>Älvsbyn B</vt:lpstr>
      <vt:lpstr>Kalix H</vt:lpstr>
      <vt:lpstr>Luleå B</vt:lpstr>
      <vt:lpstr>Luleå H</vt:lpstr>
      <vt:lpstr>Ä-byn H</vt:lpstr>
      <vt:lpstr>Kalix B</vt:lpstr>
      <vt:lpstr>Kiruna B</vt:lpstr>
      <vt:lpstr>Malmb B</vt:lpstr>
      <vt:lpstr>Damer!Utskriftsområde</vt:lpstr>
      <vt:lpstr>Herrar!Utskriftsområde</vt:lpstr>
      <vt:lpstr>'Luleå B'!Utskriftsområde</vt:lpstr>
      <vt:lpstr>'Luleå H'!Utskriftsområde</vt:lpstr>
      <vt:lpstr>Damer!Utskriftsrubriker</vt:lpstr>
      <vt:lpstr>Herrar!Utskriftsrubriker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Per-Arne Öhman</cp:lastModifiedBy>
  <cp:lastPrinted>2026-02-04T20:45:49Z</cp:lastPrinted>
  <dcterms:created xsi:type="dcterms:W3CDTF">2023-07-21T15:15:48Z</dcterms:created>
  <dcterms:modified xsi:type="dcterms:W3CDTF">2026-02-04T20:49:19Z</dcterms:modified>
</cp:coreProperties>
</file>