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trapak-my.sharepoint.com/personal/seloklevh_tetrapak_com/Documents/Private/"/>
    </mc:Choice>
  </mc:AlternateContent>
  <xr:revisionPtr revIDLastSave="923" documentId="8_{76188A37-6A3A-4FBC-806A-B5FB4236C943}" xr6:coauthVersionLast="47" xr6:coauthVersionMax="47" xr10:uidLastSave="{1BFB0C04-D7E1-4627-AAEA-60E9C281A94E}"/>
  <bookViews>
    <workbookView xWindow="-108" yWindow="-108" windowWidth="23256" windowHeight="12576" xr2:uid="{448E3F8C-9BE0-4E2E-81C5-7636D4D1EDD1}"/>
  </bookViews>
  <sheets>
    <sheet name="Charlo 2 plan" sheetId="2" r:id="rId1"/>
    <sheet name="Charlo 3 Plan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  <c r="G6" i="3" l="1"/>
  <c r="T12" i="3"/>
  <c r="T11" i="3"/>
  <c r="T10" i="3"/>
  <c r="T9" i="3"/>
  <c r="T8" i="3"/>
  <c r="T7" i="3"/>
  <c r="T6" i="3"/>
  <c r="T5" i="3"/>
  <c r="Q12" i="3"/>
  <c r="Q11" i="3"/>
  <c r="Q10" i="3"/>
  <c r="Q9" i="3"/>
  <c r="Q8" i="3"/>
  <c r="Q7" i="3"/>
  <c r="Q6" i="3"/>
  <c r="Q5" i="3"/>
  <c r="M12" i="3"/>
  <c r="M11" i="3"/>
  <c r="M10" i="3"/>
  <c r="M9" i="3"/>
  <c r="M8" i="3"/>
  <c r="M7" i="3"/>
  <c r="M6" i="3"/>
  <c r="M5" i="3"/>
  <c r="J12" i="3"/>
  <c r="J11" i="3"/>
  <c r="J10" i="3"/>
  <c r="J9" i="3"/>
  <c r="J8" i="3"/>
  <c r="J7" i="3"/>
  <c r="J6" i="3"/>
  <c r="J5" i="3"/>
  <c r="F12" i="3"/>
  <c r="F11" i="3"/>
  <c r="F10" i="3"/>
  <c r="F9" i="3"/>
  <c r="F8" i="3"/>
  <c r="F7" i="3"/>
  <c r="F6" i="3"/>
  <c r="F5" i="3"/>
  <c r="C6" i="3"/>
  <c r="C7" i="3"/>
  <c r="C8" i="3"/>
  <c r="C9" i="3"/>
  <c r="C10" i="3"/>
  <c r="C11" i="3"/>
  <c r="C12" i="3"/>
  <c r="C5" i="3"/>
  <c r="F13" i="2"/>
  <c r="M5" i="2"/>
  <c r="M6" i="2"/>
  <c r="M9" i="2"/>
  <c r="M10" i="2"/>
  <c r="M11" i="2"/>
  <c r="M12" i="2"/>
  <c r="M13" i="2"/>
  <c r="J5" i="2"/>
  <c r="J6" i="2"/>
  <c r="J7" i="2"/>
  <c r="J9" i="2"/>
  <c r="J10" i="2"/>
  <c r="J11" i="2"/>
  <c r="J12" i="2"/>
  <c r="J13" i="2"/>
  <c r="F5" i="2"/>
  <c r="F6" i="2"/>
  <c r="F7" i="2"/>
  <c r="F9" i="2"/>
  <c r="F10" i="2"/>
  <c r="F11" i="2"/>
  <c r="F12" i="2"/>
  <c r="C5" i="2"/>
  <c r="C6" i="2"/>
  <c r="C7" i="2"/>
  <c r="C9" i="2"/>
  <c r="C10" i="2"/>
  <c r="C11" i="2"/>
  <c r="C12" i="2"/>
  <c r="C13" i="2"/>
  <c r="M4" i="2"/>
  <c r="J4" i="2"/>
  <c r="F4" i="2"/>
  <c r="C4" i="2"/>
  <c r="D19" i="3" l="1"/>
  <c r="D21" i="3"/>
  <c r="D20" i="3"/>
  <c r="G7" i="3"/>
  <c r="N10" i="3"/>
  <c r="U5" i="3"/>
  <c r="G5" i="3"/>
  <c r="N5" i="3"/>
  <c r="U6" i="3"/>
  <c r="N6" i="3"/>
  <c r="U7" i="3"/>
  <c r="U8" i="3"/>
  <c r="G8" i="3"/>
  <c r="N8" i="3"/>
  <c r="U9" i="3"/>
  <c r="G10" i="3"/>
  <c r="G11" i="3"/>
  <c r="N7" i="3"/>
  <c r="U10" i="3"/>
  <c r="G9" i="3"/>
  <c r="N9" i="3"/>
  <c r="G12" i="3"/>
  <c r="N11" i="3"/>
  <c r="U11" i="3"/>
  <c r="T4" i="2"/>
  <c r="D28" i="3" l="1"/>
  <c r="D23" i="3"/>
  <c r="D27" i="3"/>
  <c r="D22" i="3"/>
  <c r="D24" i="3"/>
  <c r="D26" i="3"/>
  <c r="D25" i="3"/>
  <c r="D29" i="3"/>
  <c r="T11" i="2"/>
  <c r="T6" i="2"/>
  <c r="T12" i="2"/>
  <c r="T5" i="2"/>
  <c r="T9" i="2"/>
  <c r="T7" i="2"/>
  <c r="T8" i="2"/>
  <c r="T10" i="2"/>
</calcChain>
</file>

<file path=xl/sharedStrings.xml><?xml version="1.0" encoding="utf-8"?>
<sst xmlns="http://schemas.openxmlformats.org/spreadsheetml/2006/main" count="172" uniqueCount="46">
  <si>
    <t>Plan A</t>
  </si>
  <si>
    <t>Plan B</t>
  </si>
  <si>
    <t>10 00</t>
  </si>
  <si>
    <t>10 15</t>
  </si>
  <si>
    <t>10 30</t>
  </si>
  <si>
    <t>10 45</t>
  </si>
  <si>
    <t>11 00</t>
  </si>
  <si>
    <t>11 15</t>
  </si>
  <si>
    <t>11 30</t>
  </si>
  <si>
    <t>11 45</t>
  </si>
  <si>
    <t>12 00</t>
  </si>
  <si>
    <t>Kivik/Sankt Olof 1</t>
  </si>
  <si>
    <t>Kivik/Sankt Olof 2</t>
  </si>
  <si>
    <t>SoGK Charlo 2</t>
  </si>
  <si>
    <t>SoGK Charlo 1</t>
  </si>
  <si>
    <t>Köpingebro IF  1</t>
  </si>
  <si>
    <t>Köpingebro IF  2</t>
  </si>
  <si>
    <t>Köpingebro IF  3</t>
  </si>
  <si>
    <t>Borrby/Hammenhög 1</t>
  </si>
  <si>
    <t>Borrby/Hammenhög 2</t>
  </si>
  <si>
    <t>Tomelilla IF Blå</t>
  </si>
  <si>
    <t>Tomelilla IF Vit</t>
  </si>
  <si>
    <t>10 20</t>
  </si>
  <si>
    <t>11 20</t>
  </si>
  <si>
    <t>12 20</t>
  </si>
  <si>
    <t>10 40</t>
  </si>
  <si>
    <t>11 40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</si>
  <si>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</si>
  <si>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</si>
  <si>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</si>
  <si>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</si>
  <si>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</si>
  <si>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</si>
  <si>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</si>
  <si>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</si>
  <si>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</si>
  <si>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</si>
  <si>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</si>
  <si>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Lag 1</t>
  </si>
  <si>
    <t>vs</t>
  </si>
  <si>
    <t>Lag 2</t>
  </si>
  <si>
    <t>Spelschema 11 Juni Charlo IP</t>
  </si>
  <si>
    <t>Plan C</t>
  </si>
  <si>
    <t># Matcher</t>
  </si>
  <si>
    <t>Lag</t>
  </si>
  <si>
    <t>15 min paus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</si>
</sst>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/>
    <xf numFmtId="0" fontId="0" fillId="0" borderId="0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/>
    <xf numFmtId="0" fontId="0" fillId="0" borderId="2" xfId="0" applyBorder="1" applyAlignment="1">
      <alignment horizontal="center"/>
    </xf>
  </cellXfs>
  <cellStyles count="2">
    <cellStyle name="Normal" xfId="0" builtinId="0"/>
    <cellStyle name="Normal 2" xfId="1" xr:uid="{25E5C0F0-287B-4468-AE6C-01E6CC93431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2F32C-E7A2-4D35-8E85-821D1DCC915A}">
  <dimension ref="A1:T30"/>
  <sheetViews>
    <sheetView tabSelected="1" workbookViewId="0">
      <selection activeCell="M15" sqref="M15"/>
    </sheetView>
  </sheetViews>
  <sheetFormatPr defaultRowHeight="14.4" x14ac:dyDescent="0.3"/>
  <cols>
    <col min="2" max="2" width="2.77734375" hidden="1" customWidth="1"/>
    <col min="3" max="3" width="19.21875" bestFit="1" customWidth="1"/>
    <col min="4" max="4" width="2.88671875" customWidth="1"/>
    <col min="5" max="5" width="2.88671875" hidden="1" customWidth="1"/>
    <col min="6" max="6" width="19.21875" bestFit="1" customWidth="1"/>
    <col min="7" max="7" width="2.21875" customWidth="1"/>
    <col min="8" max="8" width="5.77734375" style="5" customWidth="1"/>
    <col min="9" max="9" width="2.21875" hidden="1" customWidth="1"/>
    <col min="10" max="10" width="19.21875" bestFit="1" customWidth="1"/>
    <col min="11" max="11" width="2.6640625" bestFit="1" customWidth="1"/>
    <col min="12" max="12" width="2.109375" hidden="1" customWidth="1"/>
    <col min="13" max="13" width="19.21875" bestFit="1" customWidth="1"/>
    <col min="14" max="14" width="3.44140625" customWidth="1"/>
    <col min="15" max="17" width="4.109375" customWidth="1"/>
    <col min="18" max="18" width="2.21875" bestFit="1" customWidth="1"/>
    <col min="19" max="19" width="19.21875" customWidth="1"/>
    <col min="20" max="20" width="8.88671875" customWidth="1"/>
  </cols>
  <sheetData>
    <row r="1" spans="1:20" x14ac:dyDescent="0.3">
      <c r="A1" t="s">
        <v>41</v>
      </c>
    </row>
    <row r="2" spans="1:20" x14ac:dyDescent="0.3">
      <c r="A2" s="11" t="s">
        <v>0</v>
      </c>
      <c r="B2" s="11"/>
      <c r="C2" s="11"/>
      <c r="D2" s="11"/>
      <c r="E2" s="11"/>
      <c r="F2" s="11"/>
      <c r="G2" s="2"/>
      <c r="H2" s="11" t="s">
        <v>1</v>
      </c>
      <c r="I2" s="11"/>
      <c r="J2" s="11"/>
      <c r="K2" s="11"/>
      <c r="L2" s="11"/>
      <c r="M2" s="11"/>
    </row>
    <row r="3" spans="1:20" x14ac:dyDescent="0.3">
      <c r="A3" s="7"/>
      <c r="B3" s="7"/>
      <c r="C3" s="7" t="s">
        <v>38</v>
      </c>
      <c r="D3" s="7" t="s">
        <v>39</v>
      </c>
      <c r="E3" s="8"/>
      <c r="F3" s="7" t="s">
        <v>40</v>
      </c>
      <c r="G3" s="7"/>
      <c r="H3" s="7"/>
      <c r="I3" s="7"/>
      <c r="J3" s="7" t="s">
        <v>38</v>
      </c>
      <c r="K3" s="7" t="s">
        <v>39</v>
      </c>
      <c r="L3" s="8"/>
      <c r="M3" s="7" t="s">
        <v>40</v>
      </c>
      <c r="N3" s="4"/>
      <c r="O3" s="4"/>
      <c r="P3" s="4"/>
      <c r="Q3" s="4"/>
      <c r="T3" t="s">
        <v>43</v>
      </c>
    </row>
    <row r="4" spans="1:20" x14ac:dyDescent="0.3">
      <c r="A4" s="9" t="s">
        <v>2</v>
      </c>
      <c r="B4" s="9" t="s">
        <v>27</v>
      </c>
      <c r="C4" s="9" t="str">
        <f>_xlfn.XLOOKUP(B4,$R$4:$R$13,$S$4:$S$13,0,0)</f>
        <v>Kivik/Sankt Olof 1</v>
      </c>
      <c r="D4" s="9"/>
      <c r="E4" s="9" t="s">
        <v>29</v>
      </c>
      <c r="F4" s="9" t="str">
        <f>_xlfn.XLOOKUP(E4,$R$4:$R$13,$S$4:$S$13,0,0)</f>
        <v>Köpingebro IF  1</v>
      </c>
      <c r="G4" s="9"/>
      <c r="H4" s="9" t="s">
        <v>2</v>
      </c>
      <c r="I4" s="9" t="s">
        <v>28</v>
      </c>
      <c r="J4" s="9" t="str">
        <f>_xlfn.XLOOKUP(I4,$R$4:$R$13,$S$4:$S$13,0,0)</f>
        <v>Kivik/Sankt Olof 2</v>
      </c>
      <c r="K4" s="9"/>
      <c r="L4" s="9" t="s">
        <v>30</v>
      </c>
      <c r="M4" s="9" t="str">
        <f>_xlfn.XLOOKUP(L4,$R$4:$R$13,$S$4:$S$13,0,0)</f>
        <v>Köpingebro IF  2</v>
      </c>
      <c r="N4" s="6"/>
      <c r="O4" s="6"/>
      <c r="P4" s="6"/>
      <c r="Q4" s="6"/>
      <c r="R4" t="s">
        <v>27</v>
      </c>
      <c r="S4" t="s">
        <v>11</v>
      </c>
      <c r="T4">
        <f>COUNTIF($C$4:$M$13,S4)</f>
        <v>4</v>
      </c>
    </row>
    <row r="5" spans="1:20" x14ac:dyDescent="0.3">
      <c r="A5" s="9" t="s">
        <v>3</v>
      </c>
      <c r="B5" s="9" t="s">
        <v>31</v>
      </c>
      <c r="C5" s="9" t="str">
        <f>_xlfn.XLOOKUP(B5,$R$4:$R$13,$S$4:$S$13,0,0)</f>
        <v>Köpingebro IF  3</v>
      </c>
      <c r="D5" s="9"/>
      <c r="E5" s="9" t="s">
        <v>32</v>
      </c>
      <c r="F5" s="9" t="str">
        <f>_xlfn.XLOOKUP(E5,$R$4:$R$13,$S$4:$S$13,0,0)</f>
        <v>Tomelilla IF Blå</v>
      </c>
      <c r="G5" s="9"/>
      <c r="H5" s="9" t="s">
        <v>3</v>
      </c>
      <c r="I5" s="9" t="s">
        <v>33</v>
      </c>
      <c r="J5" s="9" t="str">
        <f>_xlfn.XLOOKUP(I5,$R$4:$R$13,$S$4:$S$13,0,0)</f>
        <v>Tomelilla IF Vit</v>
      </c>
      <c r="K5" s="9"/>
      <c r="L5" s="9" t="s">
        <v>35</v>
      </c>
      <c r="M5" s="9" t="str">
        <f>_xlfn.XLOOKUP(L5,$R$4:$R$13,$S$4:$S$13,0,0)</f>
        <v>SoGK Charlo 2</v>
      </c>
      <c r="N5" s="6"/>
      <c r="O5" s="6"/>
      <c r="P5" s="6"/>
      <c r="Q5" s="6"/>
      <c r="R5" t="s">
        <v>28</v>
      </c>
      <c r="S5" t="s">
        <v>12</v>
      </c>
      <c r="T5">
        <f>COUNTIF($C$4:$M$13,S5)</f>
        <v>4</v>
      </c>
    </row>
    <row r="6" spans="1:20" x14ac:dyDescent="0.3">
      <c r="A6" s="9" t="s">
        <v>4</v>
      </c>
      <c r="B6" s="9" t="s">
        <v>34</v>
      </c>
      <c r="C6" s="9" t="str">
        <f>_xlfn.XLOOKUP(B6,$R$4:$R$13,$S$4:$S$13,0,0)</f>
        <v>SoGK Charlo 1</v>
      </c>
      <c r="D6" s="9"/>
      <c r="E6" s="9" t="s">
        <v>27</v>
      </c>
      <c r="F6" s="9" t="str">
        <f>_xlfn.XLOOKUP(E6,$R$4:$R$13,$S$4:$S$13,0,0)</f>
        <v>Kivik/Sankt Olof 1</v>
      </c>
      <c r="G6" s="9"/>
      <c r="H6" s="9" t="s">
        <v>4</v>
      </c>
      <c r="I6" s="9" t="s">
        <v>30</v>
      </c>
      <c r="J6" s="9" t="str">
        <f>_xlfn.XLOOKUP(I6,$R$4:$R$13,$S$4:$S$13,0,0)</f>
        <v>Köpingebro IF  2</v>
      </c>
      <c r="K6" s="9"/>
      <c r="L6" s="9" t="s">
        <v>28</v>
      </c>
      <c r="M6" s="9" t="str">
        <f>_xlfn.XLOOKUP(L6,$R$4:$R$13,$S$4:$S$13,0,0)</f>
        <v>Kivik/Sankt Olof 2</v>
      </c>
      <c r="N6" s="6"/>
      <c r="O6" s="6"/>
      <c r="P6" s="6"/>
      <c r="Q6" s="6"/>
      <c r="R6" t="s">
        <v>29</v>
      </c>
      <c r="S6" t="s">
        <v>15</v>
      </c>
      <c r="T6">
        <f>COUNTIF($C$4:$M$13,S6)</f>
        <v>4</v>
      </c>
    </row>
    <row r="7" spans="1:20" ht="13.8" customHeight="1" x14ac:dyDescent="0.3">
      <c r="A7" s="9" t="s">
        <v>5</v>
      </c>
      <c r="B7" s="9" t="s">
        <v>32</v>
      </c>
      <c r="C7" s="9" t="str">
        <f>_xlfn.XLOOKUP(B7,$R$4:$R$13,$S$4:$S$13,0,0)</f>
        <v>Tomelilla IF Blå</v>
      </c>
      <c r="D7" s="9"/>
      <c r="E7" s="9" t="s">
        <v>35</v>
      </c>
      <c r="F7" s="9" t="str">
        <f>_xlfn.XLOOKUP(E7,$R$4:$R$13,$S$4:$S$13,0,0)</f>
        <v>SoGK Charlo 2</v>
      </c>
      <c r="G7" s="9"/>
      <c r="H7" s="9" t="s">
        <v>5</v>
      </c>
      <c r="I7" s="9" t="s">
        <v>33</v>
      </c>
      <c r="J7" s="9" t="str">
        <f>_xlfn.XLOOKUP(I7,$R$4:$R$13,$S$4:$S$13,0,0)</f>
        <v>Tomelilla IF Vit</v>
      </c>
      <c r="K7" s="9"/>
      <c r="L7" s="9" t="s">
        <v>29</v>
      </c>
      <c r="M7" s="9" t="str">
        <f>_xlfn.XLOOKUP(L7,$R$4:$R$13,$S$4:$S$13,0,0)</f>
        <v>Köpingebro IF  1</v>
      </c>
      <c r="N7" s="6"/>
      <c r="O7" s="6"/>
      <c r="P7" s="6"/>
      <c r="Q7" s="6"/>
      <c r="R7" t="s">
        <v>30</v>
      </c>
      <c r="S7" t="s">
        <v>16</v>
      </c>
      <c r="T7">
        <f>COUNTIF($C$4:$M$13,S7)</f>
        <v>4</v>
      </c>
    </row>
    <row r="8" spans="1:20" x14ac:dyDescent="0.3">
      <c r="A8" s="10" t="s">
        <v>45</v>
      </c>
      <c r="B8" s="9"/>
      <c r="C8" s="9"/>
      <c r="D8" s="9"/>
      <c r="E8" s="9"/>
      <c r="F8" s="9"/>
      <c r="G8" s="9"/>
      <c r="H8" s="10" t="s">
        <v>45</v>
      </c>
      <c r="I8" s="9"/>
      <c r="J8" s="9"/>
      <c r="K8" s="9"/>
      <c r="L8" s="9"/>
      <c r="M8" s="9"/>
      <c r="N8" s="6"/>
      <c r="O8" s="6"/>
      <c r="P8" s="6"/>
      <c r="Q8" s="6"/>
      <c r="R8" t="s">
        <v>31</v>
      </c>
      <c r="S8" t="s">
        <v>17</v>
      </c>
      <c r="T8">
        <f>COUNTIF($C$4:$M$13,S8)</f>
        <v>4</v>
      </c>
    </row>
    <row r="9" spans="1:20" x14ac:dyDescent="0.3">
      <c r="A9" s="9" t="s">
        <v>6</v>
      </c>
      <c r="B9" s="9" t="s">
        <v>31</v>
      </c>
      <c r="C9" s="9" t="str">
        <f>_xlfn.XLOOKUP(B9,$R$4:$R$13,$S$4:$S$13,0,0)</f>
        <v>Köpingebro IF  3</v>
      </c>
      <c r="D9" s="9"/>
      <c r="E9" s="9" t="s">
        <v>34</v>
      </c>
      <c r="F9" s="9" t="str">
        <f>_xlfn.XLOOKUP(E9,$R$4:$R$13,$S$4:$S$13,0,0)</f>
        <v>SoGK Charlo 1</v>
      </c>
      <c r="G9" s="9"/>
      <c r="H9" s="9" t="s">
        <v>6</v>
      </c>
      <c r="I9" s="9" t="s">
        <v>27</v>
      </c>
      <c r="J9" s="9" t="str">
        <f>_xlfn.XLOOKUP(I9,$R$4:$R$13,$S$4:$S$13,0,0)</f>
        <v>Kivik/Sankt Olof 1</v>
      </c>
      <c r="K9" s="9"/>
      <c r="L9" s="9" t="s">
        <v>32</v>
      </c>
      <c r="M9" s="9" t="str">
        <f>_xlfn.XLOOKUP(L9,$R$4:$R$13,$S$4:$S$13,0,0)</f>
        <v>Tomelilla IF Blå</v>
      </c>
      <c r="N9" s="6"/>
      <c r="O9" s="6"/>
      <c r="P9" s="6"/>
      <c r="Q9" s="6"/>
      <c r="R9" t="s">
        <v>32</v>
      </c>
      <c r="S9" t="s">
        <v>20</v>
      </c>
      <c r="T9">
        <f>COUNTIF($C$4:$M$13,S9)</f>
        <v>4</v>
      </c>
    </row>
    <row r="10" spans="1:20" x14ac:dyDescent="0.3">
      <c r="A10" s="9" t="s">
        <v>7</v>
      </c>
      <c r="B10" s="9" t="s">
        <v>33</v>
      </c>
      <c r="C10" s="9" t="str">
        <f>_xlfn.XLOOKUP(B10,$R$4:$R$13,$S$4:$S$13,0,0)</f>
        <v>Tomelilla IF Vit</v>
      </c>
      <c r="D10" s="9"/>
      <c r="E10" s="9" t="s">
        <v>30</v>
      </c>
      <c r="F10" s="9" t="str">
        <f>_xlfn.XLOOKUP(E10,$R$4:$R$13,$S$4:$S$13,0,0)</f>
        <v>Köpingebro IF  2</v>
      </c>
      <c r="G10" s="9"/>
      <c r="H10" s="9" t="s">
        <v>7</v>
      </c>
      <c r="I10" s="9" t="s">
        <v>28</v>
      </c>
      <c r="J10" s="9" t="str">
        <f>_xlfn.XLOOKUP(I10,$R$4:$R$13,$S$4:$S$13,0,0)</f>
        <v>Kivik/Sankt Olof 2</v>
      </c>
      <c r="K10" s="9"/>
      <c r="L10" s="9" t="s">
        <v>35</v>
      </c>
      <c r="M10" s="9" t="str">
        <f>_xlfn.XLOOKUP(L10,$R$4:$R$13,$S$4:$S$13,0,0)</f>
        <v>SoGK Charlo 2</v>
      </c>
      <c r="N10" s="6"/>
      <c r="O10" s="6"/>
      <c r="P10" s="6"/>
      <c r="Q10" s="6"/>
      <c r="R10" t="s">
        <v>33</v>
      </c>
      <c r="S10" t="s">
        <v>21</v>
      </c>
      <c r="T10">
        <f>COUNTIF($C$4:$M$13,S10)</f>
        <v>4</v>
      </c>
    </row>
    <row r="11" spans="1:20" ht="13.8" customHeight="1" x14ac:dyDescent="0.3">
      <c r="A11" s="9" t="s">
        <v>8</v>
      </c>
      <c r="B11" s="9" t="s">
        <v>34</v>
      </c>
      <c r="C11" s="9" t="str">
        <f>_xlfn.XLOOKUP(B11,$R$4:$R$13,$S$4:$S$13,0,0)</f>
        <v>SoGK Charlo 1</v>
      </c>
      <c r="D11" s="9"/>
      <c r="E11" s="9" t="s">
        <v>31</v>
      </c>
      <c r="F11" s="9" t="str">
        <f>_xlfn.XLOOKUP(E11,$R$4:$R$13,$S$4:$S$13,0,0)</f>
        <v>Köpingebro IF  3</v>
      </c>
      <c r="G11" s="9"/>
      <c r="H11" s="9" t="s">
        <v>8</v>
      </c>
      <c r="I11" s="9" t="s">
        <v>29</v>
      </c>
      <c r="J11" s="9" t="str">
        <f>_xlfn.XLOOKUP(I11,$R$4:$R$13,$S$4:$S$13,0,0)</f>
        <v>Köpingebro IF  1</v>
      </c>
      <c r="K11" s="9"/>
      <c r="L11" s="9" t="s">
        <v>32</v>
      </c>
      <c r="M11" s="9" t="str">
        <f>_xlfn.XLOOKUP(L11,$R$4:$R$13,$S$4:$S$13,0,0)</f>
        <v>Tomelilla IF Blå</v>
      </c>
      <c r="N11" s="6"/>
      <c r="O11" s="6"/>
      <c r="P11" s="6"/>
      <c r="Q11" s="6"/>
      <c r="R11" t="s">
        <v>34</v>
      </c>
      <c r="S11" t="s">
        <v>14</v>
      </c>
      <c r="T11">
        <f>COUNTIF($C$4:$M$13,S11)</f>
        <v>4</v>
      </c>
    </row>
    <row r="12" spans="1:20" x14ac:dyDescent="0.3">
      <c r="A12" s="9" t="s">
        <v>9</v>
      </c>
      <c r="B12" s="9" t="s">
        <v>35</v>
      </c>
      <c r="C12" s="9" t="str">
        <f>_xlfn.XLOOKUP(B12,$R$4:$R$13,$S$4:$S$13,0,0)</f>
        <v>SoGK Charlo 2</v>
      </c>
      <c r="D12" s="9"/>
      <c r="E12" s="9" t="s">
        <v>28</v>
      </c>
      <c r="F12" s="9" t="str">
        <f>_xlfn.XLOOKUP(E12,$R$4:$R$13,$S$4:$S$13,0,0)</f>
        <v>Kivik/Sankt Olof 2</v>
      </c>
      <c r="G12" s="9"/>
      <c r="H12" s="9" t="s">
        <v>9</v>
      </c>
      <c r="I12" s="9" t="s">
        <v>27</v>
      </c>
      <c r="J12" s="9" t="str">
        <f>_xlfn.XLOOKUP(I12,$R$4:$R$13,$S$4:$S$13,0,0)</f>
        <v>Kivik/Sankt Olof 1</v>
      </c>
      <c r="K12" s="9"/>
      <c r="L12" s="9" t="s">
        <v>30</v>
      </c>
      <c r="M12" s="9" t="str">
        <f>_xlfn.XLOOKUP(L12,$R$4:$R$13,$S$4:$S$13,0,0)</f>
        <v>Köpingebro IF  2</v>
      </c>
      <c r="N12" s="6"/>
      <c r="O12" s="6"/>
      <c r="P12" s="6"/>
      <c r="Q12" s="6"/>
      <c r="R12" t="s">
        <v>35</v>
      </c>
      <c r="S12" t="s">
        <v>13</v>
      </c>
      <c r="T12">
        <f>COUNTIF($C$4:$M$13,S12)</f>
        <v>4</v>
      </c>
    </row>
    <row r="13" spans="1:20" x14ac:dyDescent="0.3">
      <c r="A13" s="9" t="s">
        <v>10</v>
      </c>
      <c r="B13" s="9" t="s">
        <v>31</v>
      </c>
      <c r="C13" s="9" t="str">
        <f>_xlfn.XLOOKUP(B13,$R$4:$R$13,$S$4:$S$13,0,0)</f>
        <v>Köpingebro IF  3</v>
      </c>
      <c r="D13" s="9"/>
      <c r="E13" s="9" t="s">
        <v>33</v>
      </c>
      <c r="F13" s="9" t="str">
        <f>_xlfn.XLOOKUP(E13,$R$4:$R$13,$S$4:$S$13,0,0)</f>
        <v>Tomelilla IF Vit</v>
      </c>
      <c r="G13" s="9"/>
      <c r="H13" s="9" t="s">
        <v>10</v>
      </c>
      <c r="I13" s="9" t="s">
        <v>29</v>
      </c>
      <c r="J13" s="9" t="str">
        <f>_xlfn.XLOOKUP(I13,$R$4:$R$13,$S$4:$S$13,0,0)</f>
        <v>Köpingebro IF  1</v>
      </c>
      <c r="K13" s="9"/>
      <c r="L13" s="9" t="s">
        <v>34</v>
      </c>
      <c r="M13" s="9" t="str">
        <f>_xlfn.XLOOKUP(L13,$R$4:$R$13,$S$4:$S$13,0,0)</f>
        <v>SoGK Charlo 1</v>
      </c>
      <c r="N13" s="6"/>
      <c r="O13" s="6"/>
      <c r="P13" s="6"/>
      <c r="Q13" s="6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8" spans="1:1" x14ac:dyDescent="0.3">
      <c r="A28" s="1"/>
    </row>
    <row r="29" spans="1:1" x14ac:dyDescent="0.3">
      <c r="A29" s="1"/>
    </row>
    <row r="30" spans="1:1" x14ac:dyDescent="0.3">
      <c r="A30" s="1"/>
    </row>
  </sheetData>
  <mergeCells count="2">
    <mergeCell ref="A2:F2"/>
    <mergeCell ref="H2:M2"/>
  </mergeCells>
  <phoneticPr fontId="2" type="noConversion"/>
  <conditionalFormatting sqref="N4:Q13">
    <cfRule type="duplicateValues" dxfId="2" priority="14"/>
  </conditionalFormatting>
  <conditionalFormatting sqref="G4:G7 G9:G13 N4:Q13">
    <cfRule type="duplicateValues" dxfId="1" priority="16"/>
  </conditionalFormatting>
  <pageMargins left="0.7" right="0.7" top="0.75" bottom="0.75" header="0.3" footer="0.3"/>
  <pageSetup paperSize="9" orientation="portrait" r:id="rId1"/>
  <headerFooter>
    <oddFooter>&amp;R_x000D_&amp;1#&amp;"Calibri"&amp;8&amp;K737373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6E62-1309-4F72-944A-82C6C048ECD0}">
  <dimension ref="A3:U29"/>
  <sheetViews>
    <sheetView workbookViewId="0">
      <selection activeCell="H22" sqref="H22"/>
    </sheetView>
  </sheetViews>
  <sheetFormatPr defaultRowHeight="14.4" x14ac:dyDescent="0.3"/>
  <cols>
    <col min="1" max="1" width="9.6640625" bestFit="1" customWidth="1"/>
    <col min="2" max="2" width="2.21875" bestFit="1" customWidth="1"/>
    <col min="3" max="3" width="19.21875" bestFit="1" customWidth="1"/>
    <col min="4" max="4" width="2.6640625" bestFit="1" customWidth="1"/>
    <col min="5" max="5" width="2.21875" bestFit="1" customWidth="1"/>
    <col min="6" max="6" width="19.21875" bestFit="1" customWidth="1"/>
    <col min="7" max="7" width="3.109375" style="5" customWidth="1"/>
    <col min="8" max="8" width="9.6640625" bestFit="1" customWidth="1"/>
    <col min="9" max="9" width="2.21875" bestFit="1" customWidth="1"/>
    <col min="10" max="10" width="19.21875" bestFit="1" customWidth="1"/>
    <col min="11" max="11" width="2.6640625" bestFit="1" customWidth="1"/>
    <col min="12" max="12" width="2.21875" bestFit="1" customWidth="1"/>
    <col min="13" max="13" width="19.21875" bestFit="1" customWidth="1"/>
    <col min="14" max="14" width="2.5546875" style="5" customWidth="1"/>
    <col min="16" max="16" width="2.88671875" customWidth="1"/>
    <col min="17" max="17" width="19.21875" bestFit="1" customWidth="1"/>
    <col min="18" max="18" width="2.6640625" bestFit="1" customWidth="1"/>
    <col min="19" max="19" width="2.21875" bestFit="1" customWidth="1"/>
    <col min="20" max="20" width="19.21875" bestFit="1" customWidth="1"/>
    <col min="21" max="21" width="2.5546875" style="5" customWidth="1"/>
    <col min="23" max="23" width="19.21875" bestFit="1" customWidth="1"/>
  </cols>
  <sheetData>
    <row r="3" spans="1:21" x14ac:dyDescent="0.3">
      <c r="A3" s="3" t="s">
        <v>0</v>
      </c>
      <c r="B3" s="3"/>
      <c r="C3" s="3"/>
      <c r="D3" s="3"/>
      <c r="E3" s="3"/>
      <c r="F3" s="3"/>
      <c r="H3" s="3" t="s">
        <v>1</v>
      </c>
      <c r="I3" s="3"/>
      <c r="J3" s="3"/>
      <c r="K3" s="3"/>
      <c r="L3" s="3"/>
      <c r="M3" s="3"/>
      <c r="O3" s="3" t="s">
        <v>42</v>
      </c>
      <c r="P3" s="3"/>
      <c r="Q3" s="3"/>
      <c r="R3" s="3"/>
      <c r="S3" s="3"/>
      <c r="T3" s="3"/>
    </row>
    <row r="4" spans="1:21" x14ac:dyDescent="0.3">
      <c r="C4" t="s">
        <v>38</v>
      </c>
      <c r="D4" t="s">
        <v>39</v>
      </c>
      <c r="F4" t="s">
        <v>40</v>
      </c>
      <c r="J4" t="s">
        <v>38</v>
      </c>
      <c r="K4" t="s">
        <v>39</v>
      </c>
      <c r="M4" t="s">
        <v>40</v>
      </c>
      <c r="Q4" t="s">
        <v>38</v>
      </c>
      <c r="R4" t="s">
        <v>39</v>
      </c>
      <c r="T4" t="s">
        <v>40</v>
      </c>
    </row>
    <row r="5" spans="1:21" x14ac:dyDescent="0.3">
      <c r="A5" t="s">
        <v>2</v>
      </c>
      <c r="B5" t="s">
        <v>27</v>
      </c>
      <c r="C5" s="6" t="str">
        <f>_xlfn.XLOOKUP(B5,$B$19:$B$29,$C$19:$C$29,"",0)</f>
        <v>Kivik/Sankt Olof 1</v>
      </c>
      <c r="E5" t="s">
        <v>29</v>
      </c>
      <c r="F5" s="6" t="str">
        <f>_xlfn.XLOOKUP(E5,$B$19:$B$29,$C$19:$C$29,"",0)</f>
        <v>Borrby/Hammenhög 1</v>
      </c>
      <c r="G5" s="5" t="str">
        <f>C5&amp;F5</f>
        <v>Kivik/Sankt Olof 1Borrby/Hammenhög 1</v>
      </c>
      <c r="H5" t="s">
        <v>2</v>
      </c>
      <c r="I5" t="s">
        <v>28</v>
      </c>
      <c r="J5" s="6" t="str">
        <f>_xlfn.XLOOKUP(I5,$B$19:$B$29,$C$19:$C$29,"",0)</f>
        <v>Kivik/Sankt Olof 2</v>
      </c>
      <c r="L5" t="s">
        <v>30</v>
      </c>
      <c r="M5" s="6" t="str">
        <f>_xlfn.XLOOKUP(L5,$B$19:$B$29,$C$19:$C$29,"",0)</f>
        <v>Borrby/Hammenhög 2</v>
      </c>
      <c r="N5" s="5" t="str">
        <f>J5&amp;M5</f>
        <v>Kivik/Sankt Olof 2Borrby/Hammenhög 2</v>
      </c>
      <c r="O5" t="s">
        <v>2</v>
      </c>
      <c r="P5" t="s">
        <v>31</v>
      </c>
      <c r="Q5" s="6" t="str">
        <f>_xlfn.XLOOKUP(P5,$B$19:$B$29,$C$19:$C$29,"",0)</f>
        <v>Köpingebro IF  1</v>
      </c>
      <c r="S5" t="s">
        <v>34</v>
      </c>
      <c r="T5" s="6" t="str">
        <f>_xlfn.XLOOKUP(S5,$B$19:$B$29,$C$19:$C$29,"",0)</f>
        <v>Tomelilla IF Blå</v>
      </c>
      <c r="U5" s="5" t="str">
        <f>Q5&amp;T5</f>
        <v>Köpingebro IF  1Tomelilla IF Blå</v>
      </c>
    </row>
    <row r="6" spans="1:21" x14ac:dyDescent="0.3">
      <c r="A6" t="s">
        <v>22</v>
      </c>
      <c r="B6" t="s">
        <v>35</v>
      </c>
      <c r="C6" s="6" t="str">
        <f t="shared" ref="C6:C12" si="0">_xlfn.XLOOKUP(B6,$B$19:$B$29,$C$19:$C$29,"",0)</f>
        <v>Tomelilla IF Vit</v>
      </c>
      <c r="E6" t="s">
        <v>32</v>
      </c>
      <c r="F6" s="6" t="str">
        <f t="shared" ref="F6:F12" si="1">_xlfn.XLOOKUP(E6,$B$19:$B$29,$C$19:$C$29,"",0)</f>
        <v>Köpingebro IF  2</v>
      </c>
      <c r="G6" s="5" t="str">
        <f>C6&amp;F6</f>
        <v>Tomelilla IF VitKöpingebro IF  2</v>
      </c>
      <c r="H6" t="s">
        <v>22</v>
      </c>
      <c r="I6" t="s">
        <v>33</v>
      </c>
      <c r="J6" s="6" t="str">
        <f t="shared" ref="J6:J12" si="2">_xlfn.XLOOKUP(I6,$B$19:$B$29,$C$19:$C$29,"",0)</f>
        <v>Köpingebro IF  3</v>
      </c>
      <c r="L6" t="s">
        <v>36</v>
      </c>
      <c r="M6" s="6" t="str">
        <f t="shared" ref="M6:M12" si="3">_xlfn.XLOOKUP(L6,$B$19:$B$29,$C$19:$C$29,"",0)</f>
        <v>SoGK Charlo 1</v>
      </c>
      <c r="N6" s="5" t="str">
        <f t="shared" ref="N6:N11" si="4">J6&amp;M6</f>
        <v>Köpingebro IF  3SoGK Charlo 1</v>
      </c>
      <c r="O6" t="s">
        <v>22</v>
      </c>
      <c r="Q6" s="6" t="str">
        <f t="shared" ref="Q6:Q12" si="5">_xlfn.XLOOKUP(P6,$B$19:$B$29,$C$19:$C$29,"",0)</f>
        <v/>
      </c>
      <c r="T6" s="6" t="str">
        <f t="shared" ref="T6:T12" si="6">_xlfn.XLOOKUP(S6,$B$19:$B$29,$C$19:$C$29,"",0)</f>
        <v/>
      </c>
      <c r="U6" s="5" t="str">
        <f t="shared" ref="U6:U11" si="7">Q6&amp;T6</f>
        <v/>
      </c>
    </row>
    <row r="7" spans="1:21" x14ac:dyDescent="0.3">
      <c r="A7" t="s">
        <v>25</v>
      </c>
      <c r="B7" t="s">
        <v>37</v>
      </c>
      <c r="C7" s="6" t="str">
        <f t="shared" si="0"/>
        <v>SoGK Charlo 2</v>
      </c>
      <c r="E7" t="s">
        <v>27</v>
      </c>
      <c r="F7" s="6" t="str">
        <f t="shared" si="1"/>
        <v>Kivik/Sankt Olof 1</v>
      </c>
      <c r="G7" s="5" t="str">
        <f>C7&amp;F7</f>
        <v>SoGK Charlo 2Kivik/Sankt Olof 1</v>
      </c>
      <c r="H7" t="s">
        <v>25</v>
      </c>
      <c r="I7" t="s">
        <v>29</v>
      </c>
      <c r="J7" s="6" t="str">
        <f t="shared" si="2"/>
        <v>Borrby/Hammenhög 1</v>
      </c>
      <c r="L7" t="s">
        <v>34</v>
      </c>
      <c r="M7" s="6" t="str">
        <f t="shared" si="3"/>
        <v>Tomelilla IF Blå</v>
      </c>
      <c r="N7" s="5" t="str">
        <f t="shared" si="4"/>
        <v>Borrby/Hammenhög 1Tomelilla IF Blå</v>
      </c>
      <c r="O7" t="s">
        <v>25</v>
      </c>
      <c r="P7" t="s">
        <v>31</v>
      </c>
      <c r="Q7" s="6" t="str">
        <f t="shared" si="5"/>
        <v>Köpingebro IF  1</v>
      </c>
      <c r="S7" t="s">
        <v>28</v>
      </c>
      <c r="T7" s="6" t="str">
        <f t="shared" si="6"/>
        <v>Kivik/Sankt Olof 2</v>
      </c>
      <c r="U7" s="5" t="str">
        <f t="shared" si="7"/>
        <v>Köpingebro IF  1Kivik/Sankt Olof 2</v>
      </c>
    </row>
    <row r="8" spans="1:21" x14ac:dyDescent="0.3">
      <c r="A8" t="s">
        <v>6</v>
      </c>
      <c r="B8" t="s">
        <v>30</v>
      </c>
      <c r="C8" s="6" t="str">
        <f t="shared" si="0"/>
        <v>Borrby/Hammenhög 2</v>
      </c>
      <c r="E8" t="s">
        <v>36</v>
      </c>
      <c r="F8" s="6" t="str">
        <f t="shared" si="1"/>
        <v>SoGK Charlo 1</v>
      </c>
      <c r="G8" s="5" t="str">
        <f t="shared" ref="G6:G12" si="8">C8&amp;F8</f>
        <v>Borrby/Hammenhög 2SoGK Charlo 1</v>
      </c>
      <c r="H8" t="s">
        <v>6</v>
      </c>
      <c r="I8" t="s">
        <v>35</v>
      </c>
      <c r="J8" s="6" t="str">
        <f t="shared" si="2"/>
        <v>Tomelilla IF Vit</v>
      </c>
      <c r="L8" t="s">
        <v>33</v>
      </c>
      <c r="M8" s="6" t="str">
        <f t="shared" si="3"/>
        <v>Köpingebro IF  3</v>
      </c>
      <c r="N8" s="5" t="str">
        <f t="shared" si="4"/>
        <v>Tomelilla IF VitKöpingebro IF  3</v>
      </c>
      <c r="O8" t="s">
        <v>6</v>
      </c>
      <c r="Q8" s="6" t="str">
        <f t="shared" si="5"/>
        <v/>
      </c>
      <c r="T8" s="6" t="str">
        <f t="shared" si="6"/>
        <v/>
      </c>
      <c r="U8" s="5" t="str">
        <f t="shared" si="7"/>
        <v/>
      </c>
    </row>
    <row r="9" spans="1:21" x14ac:dyDescent="0.3">
      <c r="A9" t="s">
        <v>23</v>
      </c>
      <c r="B9" t="s">
        <v>27</v>
      </c>
      <c r="C9" s="6" t="str">
        <f t="shared" si="0"/>
        <v>Kivik/Sankt Olof 1</v>
      </c>
      <c r="E9" t="s">
        <v>34</v>
      </c>
      <c r="F9" s="6" t="str">
        <f t="shared" si="1"/>
        <v>Tomelilla IF Blå</v>
      </c>
      <c r="G9" s="5" t="str">
        <f t="shared" si="8"/>
        <v>Kivik/Sankt Olof 1Tomelilla IF Blå</v>
      </c>
      <c r="H9" t="s">
        <v>23</v>
      </c>
      <c r="I9" t="s">
        <v>28</v>
      </c>
      <c r="J9" s="6" t="str">
        <f t="shared" si="2"/>
        <v>Kivik/Sankt Olof 2</v>
      </c>
      <c r="L9" t="s">
        <v>37</v>
      </c>
      <c r="M9" s="6" t="str">
        <f t="shared" si="3"/>
        <v>SoGK Charlo 2</v>
      </c>
      <c r="N9" s="5" t="str">
        <f t="shared" si="4"/>
        <v>Kivik/Sankt Olof 2SoGK Charlo 2</v>
      </c>
      <c r="O9" t="s">
        <v>23</v>
      </c>
      <c r="P9" t="s">
        <v>29</v>
      </c>
      <c r="Q9" s="6" t="str">
        <f t="shared" si="5"/>
        <v>Borrby/Hammenhög 1</v>
      </c>
      <c r="S9" t="s">
        <v>31</v>
      </c>
      <c r="T9" s="6" t="str">
        <f t="shared" si="6"/>
        <v>Köpingebro IF  1</v>
      </c>
      <c r="U9" s="5" t="str">
        <f t="shared" si="7"/>
        <v>Borrby/Hammenhög 1Köpingebro IF  1</v>
      </c>
    </row>
    <row r="10" spans="1:21" x14ac:dyDescent="0.3">
      <c r="A10" t="s">
        <v>26</v>
      </c>
      <c r="B10" t="s">
        <v>32</v>
      </c>
      <c r="C10" s="6" t="str">
        <f t="shared" si="0"/>
        <v>Köpingebro IF  2</v>
      </c>
      <c r="E10" t="s">
        <v>35</v>
      </c>
      <c r="F10" s="6" t="str">
        <f t="shared" si="1"/>
        <v>Tomelilla IF Vit</v>
      </c>
      <c r="G10" s="5" t="str">
        <f t="shared" si="8"/>
        <v>Köpingebro IF  2Tomelilla IF Vit</v>
      </c>
      <c r="H10" t="s">
        <v>26</v>
      </c>
      <c r="I10" t="s">
        <v>32</v>
      </c>
      <c r="J10" s="6" t="str">
        <f t="shared" si="2"/>
        <v>Köpingebro IF  2</v>
      </c>
      <c r="L10" t="s">
        <v>36</v>
      </c>
      <c r="M10" s="6" t="str">
        <f t="shared" si="3"/>
        <v>SoGK Charlo 1</v>
      </c>
      <c r="N10" s="5" t="str">
        <f t="shared" si="4"/>
        <v>Köpingebro IF  2SoGK Charlo 1</v>
      </c>
      <c r="O10" t="s">
        <v>26</v>
      </c>
      <c r="Q10" s="6" t="str">
        <f t="shared" si="5"/>
        <v/>
      </c>
      <c r="T10" s="6" t="str">
        <f t="shared" si="6"/>
        <v/>
      </c>
      <c r="U10" s="5" t="str">
        <f t="shared" si="7"/>
        <v/>
      </c>
    </row>
    <row r="11" spans="1:21" x14ac:dyDescent="0.3">
      <c r="A11" t="s">
        <v>10</v>
      </c>
      <c r="C11" s="6" t="str">
        <f t="shared" si="0"/>
        <v/>
      </c>
      <c r="F11" s="6" t="str">
        <f t="shared" si="1"/>
        <v/>
      </c>
      <c r="G11" s="5" t="str">
        <f t="shared" si="8"/>
        <v/>
      </c>
      <c r="J11" s="6" t="str">
        <f t="shared" si="2"/>
        <v/>
      </c>
      <c r="M11" s="6" t="str">
        <f t="shared" si="3"/>
        <v/>
      </c>
      <c r="N11" s="5" t="str">
        <f t="shared" si="4"/>
        <v/>
      </c>
      <c r="P11" t="s">
        <v>30</v>
      </c>
      <c r="Q11" s="6" t="str">
        <f t="shared" si="5"/>
        <v>Borrby/Hammenhög 2</v>
      </c>
      <c r="S11" t="s">
        <v>37</v>
      </c>
      <c r="T11" s="6" t="str">
        <f t="shared" si="6"/>
        <v>SoGK Charlo 2</v>
      </c>
      <c r="U11" s="5" t="str">
        <f t="shared" si="7"/>
        <v>Borrby/Hammenhög 2SoGK Charlo 2</v>
      </c>
    </row>
    <row r="12" spans="1:21" x14ac:dyDescent="0.3">
      <c r="A12" t="s">
        <v>24</v>
      </c>
      <c r="C12" s="6" t="str">
        <f t="shared" si="0"/>
        <v/>
      </c>
      <c r="F12" s="6" t="str">
        <f t="shared" si="1"/>
        <v/>
      </c>
      <c r="G12" s="5" t="str">
        <f t="shared" si="8"/>
        <v/>
      </c>
      <c r="J12" s="6" t="str">
        <f t="shared" si="2"/>
        <v/>
      </c>
      <c r="M12" s="6" t="str">
        <f t="shared" si="3"/>
        <v/>
      </c>
      <c r="Q12" s="6" t="str">
        <f t="shared" si="5"/>
        <v/>
      </c>
      <c r="T12" s="6" t="str">
        <f t="shared" si="6"/>
        <v/>
      </c>
    </row>
    <row r="13" spans="1:21" x14ac:dyDescent="0.3">
      <c r="C13" s="6"/>
      <c r="F13" s="6"/>
      <c r="J13" s="6"/>
      <c r="M13" s="6"/>
      <c r="Q13" s="6"/>
      <c r="T13" s="6"/>
    </row>
    <row r="14" spans="1:21" x14ac:dyDescent="0.3">
      <c r="C14" s="6"/>
      <c r="F14" s="6"/>
      <c r="J14" s="6"/>
      <c r="M14" s="6"/>
      <c r="Q14" s="6"/>
      <c r="T14" s="6"/>
    </row>
    <row r="15" spans="1:21" x14ac:dyDescent="0.3">
      <c r="C15" s="6"/>
      <c r="F15" s="6"/>
      <c r="J15" s="6"/>
      <c r="M15" s="6"/>
      <c r="Q15" s="6"/>
      <c r="T15" s="6"/>
    </row>
    <row r="16" spans="1:21" x14ac:dyDescent="0.3">
      <c r="C16" s="6"/>
      <c r="F16" s="6"/>
      <c r="J16" s="6"/>
      <c r="M16" s="6"/>
      <c r="Q16" s="6"/>
      <c r="T16" s="6"/>
    </row>
    <row r="18" spans="2:4" x14ac:dyDescent="0.3">
      <c r="C18" t="s">
        <v>44</v>
      </c>
      <c r="D18" t="s">
        <v>43</v>
      </c>
    </row>
    <row r="19" spans="2:4" x14ac:dyDescent="0.3">
      <c r="B19" t="s">
        <v>27</v>
      </c>
      <c r="C19" t="s">
        <v>11</v>
      </c>
      <c r="D19">
        <f>COUNTIF($C$5:$T$16,C19)</f>
        <v>3</v>
      </c>
    </row>
    <row r="20" spans="2:4" x14ac:dyDescent="0.3">
      <c r="B20" t="s">
        <v>28</v>
      </c>
      <c r="C20" t="s">
        <v>12</v>
      </c>
      <c r="D20">
        <f>COUNTIF($C$5:$T$16,C20)</f>
        <v>3</v>
      </c>
    </row>
    <row r="21" spans="2:4" x14ac:dyDescent="0.3">
      <c r="B21" t="s">
        <v>29</v>
      </c>
      <c r="C21" t="s">
        <v>18</v>
      </c>
      <c r="D21">
        <f>COUNTIF($C$5:$T$16,C21)</f>
        <v>3</v>
      </c>
    </row>
    <row r="22" spans="2:4" x14ac:dyDescent="0.3">
      <c r="B22" t="s">
        <v>30</v>
      </c>
      <c r="C22" t="s">
        <v>19</v>
      </c>
      <c r="D22">
        <f>COUNTIF($C$5:$T$16,C22)</f>
        <v>3</v>
      </c>
    </row>
    <row r="23" spans="2:4" x14ac:dyDescent="0.3">
      <c r="B23" t="s">
        <v>31</v>
      </c>
      <c r="C23" t="s">
        <v>15</v>
      </c>
      <c r="D23">
        <f>COUNTIF($C$5:$T$16,C23)</f>
        <v>3</v>
      </c>
    </row>
    <row r="24" spans="2:4" x14ac:dyDescent="0.3">
      <c r="B24" t="s">
        <v>32</v>
      </c>
      <c r="C24" t="s">
        <v>16</v>
      </c>
      <c r="D24">
        <f>COUNTIF($C$5:$T$16,C24)</f>
        <v>3</v>
      </c>
    </row>
    <row r="25" spans="2:4" x14ac:dyDescent="0.3">
      <c r="B25" t="s">
        <v>33</v>
      </c>
      <c r="C25" t="s">
        <v>17</v>
      </c>
      <c r="D25">
        <f>COUNTIF($C$5:$T$16,C25)</f>
        <v>2</v>
      </c>
    </row>
    <row r="26" spans="2:4" x14ac:dyDescent="0.3">
      <c r="B26" t="s">
        <v>34</v>
      </c>
      <c r="C26" t="s">
        <v>20</v>
      </c>
      <c r="D26">
        <f>COUNTIF($C$5:$T$16,C26)</f>
        <v>3</v>
      </c>
    </row>
    <row r="27" spans="2:4" x14ac:dyDescent="0.3">
      <c r="B27" t="s">
        <v>35</v>
      </c>
      <c r="C27" t="s">
        <v>21</v>
      </c>
      <c r="D27">
        <f>COUNTIF($C$5:$T$16,C27)</f>
        <v>3</v>
      </c>
    </row>
    <row r="28" spans="2:4" x14ac:dyDescent="0.3">
      <c r="B28" t="s">
        <v>36</v>
      </c>
      <c r="C28" t="s">
        <v>14</v>
      </c>
      <c r="D28">
        <f>COUNTIF($C$5:$T$16,C28)</f>
        <v>3</v>
      </c>
    </row>
    <row r="29" spans="2:4" x14ac:dyDescent="0.3">
      <c r="B29" t="s">
        <v>37</v>
      </c>
      <c r="C29" t="s">
        <v>13</v>
      </c>
      <c r="D29">
        <f>COUNTIF($C$5:$T$16,C29)</f>
        <v>3</v>
      </c>
    </row>
  </sheetData>
  <mergeCells count="3">
    <mergeCell ref="A3:F3"/>
    <mergeCell ref="H3:M3"/>
    <mergeCell ref="O3:T3"/>
  </mergeCells>
  <conditionalFormatting sqref="G5:G16 N5:N16 U13:V16 U5:U12 V6:V1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Charlo 2 plan</vt:lpstr>
      <vt:lpstr>Charlo 3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Joakim Svensson</dc:creator>
  <cp:lastModifiedBy>Loklev Hakan</cp:lastModifiedBy>
  <dcterms:created xsi:type="dcterms:W3CDTF">2020-09-14T20:22:45Z</dcterms:created>
  <dcterms:modified xsi:type="dcterms:W3CDTF">2023-06-07T16:47:23Z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5b55a0c-bcf3-45fe-8d6b-e30a646beadd_Enabled">
    <vt:lpwstr>true</vt:lpwstr>
  </property>
  <property fmtid="{D5CDD505-2E9C-101B-9397-08002B2CF9AE}" pid="3" name="MSIP_Label_25b55a0c-bcf3-45fe-8d6b-e30a646beadd_SetDate">
    <vt:lpwstr>2023-06-06T19:43:44Z</vt:lpwstr>
  </property>
  <property fmtid="{D5CDD505-2E9C-101B-9397-08002B2CF9AE}" pid="4" name="MSIP_Label_25b55a0c-bcf3-45fe-8d6b-e30a646beadd_Method">
    <vt:lpwstr>Privileged</vt:lpwstr>
  </property>
  <property fmtid="{D5CDD505-2E9C-101B-9397-08002B2CF9AE}" pid="5" name="MSIP_Label_25b55a0c-bcf3-45fe-8d6b-e30a646beadd_Name">
    <vt:lpwstr>Internal</vt:lpwstr>
  </property>
  <property fmtid="{D5CDD505-2E9C-101B-9397-08002B2CF9AE}" pid="6" name="MSIP_Label_25b55a0c-bcf3-45fe-8d6b-e30a646beadd_SiteId">
    <vt:lpwstr>d2d2794a-61cc-4823-9690-8e288fd554cc</vt:lpwstr>
  </property>
  <property fmtid="{D5CDD505-2E9C-101B-9397-08002B2CF9AE}" pid="7" name="MSIP_Label_25b55a0c-bcf3-45fe-8d6b-e30a646beadd_ActionId">
    <vt:lpwstr>d2e6c0bd-7dd2-4cab-9e04-48e83c514437</vt:lpwstr>
  </property>
  <property fmtid="{D5CDD505-2E9C-101B-9397-08002B2CF9AE}" pid="8" name="MSIP_Label_25b55a0c-bcf3-45fe-8d6b-e30a646beadd_ContentBits">
    <vt:lpwstr>2</vt:lpwstr>
  </property>
</Properties>
</file>