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100V051\KI17083$\Skrivbord\Skrivbordet\Privat\Team Gävle\"/>
    </mc:Choice>
  </mc:AlternateContent>
  <bookViews>
    <workbookView xWindow="0" yWindow="0" windowWidth="28800" windowHeight="12300"/>
  </bookViews>
  <sheets>
    <sheet name="Uppesittar lotter jul o nyår 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" l="1"/>
  <c r="F35" i="3"/>
  <c r="E35" i="3"/>
  <c r="C35" i="3"/>
  <c r="N6" i="3"/>
  <c r="F18" i="3"/>
  <c r="E18" i="3"/>
  <c r="B18" i="3"/>
  <c r="C18" i="3"/>
  <c r="D18" i="3"/>
  <c r="K2" i="3"/>
  <c r="L2" i="3"/>
  <c r="K3" i="3"/>
  <c r="L3" i="3"/>
  <c r="L18" i="3" s="1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J18" i="3"/>
  <c r="K18" i="3"/>
  <c r="M18" i="3"/>
  <c r="P18" i="3" l="1"/>
  <c r="O18" i="3"/>
  <c r="C20" i="3" s="1"/>
  <c r="I18" i="3" l="1"/>
  <c r="H3" i="3"/>
  <c r="H4" i="3"/>
  <c r="H18" i="3" s="1"/>
  <c r="H5" i="3"/>
  <c r="H6" i="3"/>
  <c r="H7" i="3"/>
  <c r="H8" i="3"/>
  <c r="H9" i="3"/>
  <c r="H10" i="3"/>
  <c r="H11" i="3"/>
  <c r="H12" i="3"/>
  <c r="H13" i="3"/>
  <c r="H14" i="3"/>
  <c r="H15" i="3"/>
  <c r="H16" i="3"/>
  <c r="G3" i="3"/>
  <c r="G4" i="3"/>
  <c r="G18" i="3" s="1"/>
  <c r="G5" i="3"/>
  <c r="G6" i="3"/>
  <c r="G7" i="3"/>
  <c r="G8" i="3"/>
  <c r="G9" i="3"/>
  <c r="G10" i="3"/>
  <c r="G11" i="3"/>
  <c r="G12" i="3"/>
  <c r="G13" i="3"/>
  <c r="G14" i="3"/>
  <c r="G15" i="3"/>
  <c r="G16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H2" i="3"/>
  <c r="G2" i="3"/>
  <c r="D2" i="3"/>
  <c r="C2" i="3"/>
  <c r="N9" i="3" l="1"/>
  <c r="N16" i="3"/>
  <c r="N8" i="3"/>
  <c r="N12" i="3"/>
  <c r="N5" i="3"/>
  <c r="N4" i="3"/>
  <c r="N13" i="3"/>
  <c r="N2" i="3"/>
  <c r="N15" i="3"/>
  <c r="N7" i="3"/>
  <c r="N11" i="3"/>
  <c r="N14" i="3"/>
  <c r="N10" i="3"/>
  <c r="N3" i="3"/>
  <c r="N18" i="3" l="1"/>
  <c r="C21" i="3"/>
  <c r="D21" i="3" s="1"/>
  <c r="C22" i="3"/>
  <c r="C23" i="3" l="1"/>
</calcChain>
</file>

<file path=xl/sharedStrings.xml><?xml version="1.0" encoding="utf-8"?>
<sst xmlns="http://schemas.openxmlformats.org/spreadsheetml/2006/main" count="68" uniqueCount="42">
  <si>
    <t>Alex Halldén</t>
  </si>
  <si>
    <t>Kid Andersson</t>
  </si>
  <si>
    <t>Kim Westby</t>
  </si>
  <si>
    <t>Malte Hug</t>
  </si>
  <si>
    <t>Rasmus Björk</t>
  </si>
  <si>
    <t>Robin Qvarnström</t>
  </si>
  <si>
    <t>William Eklöf</t>
  </si>
  <si>
    <t>Summa</t>
  </si>
  <si>
    <t xml:space="preserve">Betalas </t>
  </si>
  <si>
    <t xml:space="preserve">Till Håik          80 kr per lott </t>
  </si>
  <si>
    <t>Till lagkassan 20 kr per lott</t>
  </si>
  <si>
    <t xml:space="preserve">Till lagkassan  40 kr per lott </t>
  </si>
  <si>
    <t xml:space="preserve">Till Håik  160 kr per lott </t>
  </si>
  <si>
    <t>Fabian Isacson</t>
  </si>
  <si>
    <t>Gustav Andersson</t>
  </si>
  <si>
    <t>Hampus Westlund</t>
  </si>
  <si>
    <t>Lucas Pöllä Lowes</t>
  </si>
  <si>
    <t>Rasmus Ljunggren</t>
  </si>
  <si>
    <t>Ture Lingblom</t>
  </si>
  <si>
    <t>Enkel lotter retur till Håik</t>
  </si>
  <si>
    <t xml:space="preserve">Dubbel lotter retur till Håik </t>
  </si>
  <si>
    <t xml:space="preserve">Till lagkassan  60 kr per lott </t>
  </si>
  <si>
    <t xml:space="preserve">Till Håik  160 kr per lott 240 kr per lott </t>
  </si>
  <si>
    <t xml:space="preserve">Antal sålda enkellott    a 100 kr </t>
  </si>
  <si>
    <t xml:space="preserve">Antal sålda dubbellott          a 200 kr </t>
  </si>
  <si>
    <t xml:space="preserve">Antal sålda trippellott          a 300 kr </t>
  </si>
  <si>
    <r>
      <t xml:space="preserve">Paket innehållande;                                        x st enkel lotter  a 100 kr =                     x st dubbel lotter a 200 kr =                   x st trippel lotter a 300 kr =    </t>
    </r>
    <r>
      <rPr>
        <b/>
        <sz val="11"/>
        <color rgb="FFFF0000"/>
        <rFont val="Calibri"/>
        <family val="2"/>
        <scheme val="minor"/>
      </rPr>
      <t>Redovisas 20/12</t>
    </r>
    <r>
      <rPr>
        <b/>
        <sz val="11"/>
        <color theme="1"/>
        <rFont val="Calibri"/>
        <family val="2"/>
        <scheme val="minor"/>
      </rPr>
      <t xml:space="preserve">                            </t>
    </r>
  </si>
  <si>
    <t xml:space="preserve">Summa </t>
  </si>
  <si>
    <t>Om alla lotter sålda</t>
  </si>
  <si>
    <t>Adrian Geimar</t>
  </si>
  <si>
    <t xml:space="preserve">Köpa sig fri 500 kr per spelare </t>
  </si>
  <si>
    <t xml:space="preserve">Betalt och klart  </t>
  </si>
  <si>
    <t>Till lagkassa</t>
  </si>
  <si>
    <t xml:space="preserve">Till lagkassan sålda lotter </t>
  </si>
  <si>
    <t xml:space="preserve">Till Håik - betalas via swish </t>
  </si>
  <si>
    <t>Klart</t>
  </si>
  <si>
    <t>Kalender</t>
  </si>
  <si>
    <t>Isak Skoglund</t>
  </si>
  <si>
    <t>Betalt</t>
  </si>
  <si>
    <t>HÅIK</t>
  </si>
  <si>
    <t>Laget</t>
  </si>
  <si>
    <t>KLart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</si>
</sst>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r&quot;;[Red]\-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0" fillId="0" borderId="1" xfId="0" applyBorder="1"/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vertical="top"/>
    </xf>
    <xf numFmtId="0" fontId="2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6" fontId="0" fillId="2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3" fillId="5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7" borderId="1" xfId="0" applyFont="1" applyFill="1" applyBorder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/>
    <xf numFmtId="0" fontId="2" fillId="3" borderId="1" xfId="0" applyFont="1" applyFill="1" applyBorder="1"/>
    <xf numFmtId="0" fontId="0" fillId="7" borderId="1" xfId="0" applyNumberFormat="1" applyFont="1" applyFill="1" applyBorder="1" applyAlignment="1">
      <alignment wrapText="1"/>
    </xf>
    <xf numFmtId="0" fontId="0" fillId="8" borderId="1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  <xf numFmtId="0" fontId="0" fillId="8" borderId="1" xfId="0" applyFill="1" applyBorder="1"/>
    <xf numFmtId="0" fontId="2" fillId="8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/>
    </xf>
    <xf numFmtId="0" fontId="0" fillId="2" borderId="0" xfId="0" applyFill="1"/>
    <xf numFmtId="0" fontId="3" fillId="7" borderId="1" xfId="0" applyFont="1" applyFill="1" applyBorder="1"/>
    <xf numFmtId="0" fontId="2" fillId="0" borderId="1" xfId="0" applyNumberFormat="1" applyFont="1" applyFill="1" applyBorder="1" applyAlignment="1">
      <alignment wrapText="1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/>
    <xf numFmtId="0" fontId="0" fillId="0" borderId="1" xfId="0" applyNumberForma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pane ySplit="1" topLeftCell="A2" activePane="bottomLeft" state="frozen"/>
      <selection pane="bottomLeft" activeCell="A2" sqref="A2:A18"/>
    </sheetView>
  </sheetViews>
  <sheetFormatPr defaultRowHeight="15" x14ac:dyDescent="0.25"/>
  <cols>
    <col min="1" max="1" width="32.42578125" style="24" customWidth="1"/>
    <col min="2" max="2" width="10.5703125" customWidth="1"/>
    <col min="3" max="3" width="12.7109375" style="5" customWidth="1"/>
    <col min="4" max="5" width="10.5703125" style="5" customWidth="1"/>
    <col min="6" max="8" width="10.5703125" customWidth="1"/>
    <col min="9" max="13" width="10.85546875" style="6" customWidth="1"/>
    <col min="14" max="15" width="17.140625" style="12" customWidth="1"/>
    <col min="16" max="16" width="14.140625" bestFit="1" customWidth="1"/>
    <col min="17" max="17" width="11.7109375" bestFit="1" customWidth="1"/>
  </cols>
  <sheetData>
    <row r="1" spans="1:16" s="9" customFormat="1" ht="75.599999999999994" customHeight="1" x14ac:dyDescent="0.25">
      <c r="A1" s="3" t="s">
        <v>26</v>
      </c>
      <c r="B1" s="19" t="s">
        <v>23</v>
      </c>
      <c r="C1" s="19" t="s">
        <v>10</v>
      </c>
      <c r="D1" s="19" t="s">
        <v>9</v>
      </c>
      <c r="E1" s="19" t="s">
        <v>19</v>
      </c>
      <c r="F1" s="25" t="s">
        <v>24</v>
      </c>
      <c r="G1" s="25" t="s">
        <v>11</v>
      </c>
      <c r="H1" s="25" t="s">
        <v>12</v>
      </c>
      <c r="I1" s="26" t="s">
        <v>20</v>
      </c>
      <c r="J1" s="27" t="s">
        <v>25</v>
      </c>
      <c r="K1" s="27" t="s">
        <v>21</v>
      </c>
      <c r="L1" s="27" t="s">
        <v>22</v>
      </c>
      <c r="M1" s="28" t="s">
        <v>20</v>
      </c>
      <c r="N1" s="29" t="s">
        <v>8</v>
      </c>
      <c r="O1" s="29" t="s">
        <v>30</v>
      </c>
      <c r="P1" s="4" t="s">
        <v>31</v>
      </c>
    </row>
    <row r="2" spans="1:16" s="1" customFormat="1" x14ac:dyDescent="0.25">
      <c r="A2" s="43" t="s">
        <v>29</v>
      </c>
      <c r="B2" s="44">
        <v>11</v>
      </c>
      <c r="C2" s="45">
        <f>SUM(B2*20)</f>
        <v>220</v>
      </c>
      <c r="D2" s="45">
        <f>SUM(B2*80)</f>
        <v>880</v>
      </c>
      <c r="E2" s="45">
        <v>9</v>
      </c>
      <c r="F2" s="44">
        <v>0</v>
      </c>
      <c r="G2" s="44">
        <f>SUM(F2*40)</f>
        <v>0</v>
      </c>
      <c r="H2" s="44">
        <f>SUM(F2*160)</f>
        <v>0</v>
      </c>
      <c r="I2" s="47">
        <v>5</v>
      </c>
      <c r="J2" s="47"/>
      <c r="K2" s="47">
        <f>SUM(J2*60)</f>
        <v>0</v>
      </c>
      <c r="L2" s="47">
        <f>SUM(J2*240)</f>
        <v>0</v>
      </c>
      <c r="M2" s="47"/>
      <c r="N2" s="48">
        <f>SUM(C2+D2+G2+H2)</f>
        <v>1100</v>
      </c>
      <c r="O2" s="48"/>
      <c r="P2" s="44" t="s">
        <v>41</v>
      </c>
    </row>
    <row r="3" spans="1:16" x14ac:dyDescent="0.25">
      <c r="A3" s="20" t="s">
        <v>0</v>
      </c>
      <c r="B3" s="14">
        <v>20</v>
      </c>
      <c r="C3" s="10">
        <f t="shared" ref="C3:C16" si="0">SUM(B3*20)</f>
        <v>400</v>
      </c>
      <c r="D3" s="10">
        <f t="shared" ref="D3:D16" si="1">SUM(B3*80)</f>
        <v>1600</v>
      </c>
      <c r="E3" s="10"/>
      <c r="F3" s="13">
        <v>5</v>
      </c>
      <c r="G3" s="14">
        <f t="shared" ref="G3:G16" si="2">SUM(F3*40)</f>
        <v>200</v>
      </c>
      <c r="H3" s="14">
        <f t="shared" ref="H3:H16" si="3">SUM(F3*160)</f>
        <v>800</v>
      </c>
      <c r="I3" s="15"/>
      <c r="J3" s="15"/>
      <c r="K3" s="15">
        <f t="shared" ref="K3:K16" si="4">SUM(J3*60)</f>
        <v>0</v>
      </c>
      <c r="L3" s="15">
        <f t="shared" ref="L3:L16" si="5">SUM(J3*240)</f>
        <v>0</v>
      </c>
      <c r="M3" s="15"/>
      <c r="N3" s="18">
        <f t="shared" ref="N3:N16" si="6">SUM(C3+D3+G3+H3+K3+L3)</f>
        <v>3000</v>
      </c>
      <c r="O3" s="18"/>
      <c r="P3" s="13" t="s">
        <v>35</v>
      </c>
    </row>
    <row r="4" spans="1:16" x14ac:dyDescent="0.25">
      <c r="A4" s="20" t="s">
        <v>13</v>
      </c>
      <c r="B4" s="14">
        <v>15</v>
      </c>
      <c r="C4" s="10">
        <f t="shared" si="0"/>
        <v>300</v>
      </c>
      <c r="D4" s="10">
        <f t="shared" si="1"/>
        <v>1200</v>
      </c>
      <c r="E4" s="10">
        <v>5</v>
      </c>
      <c r="F4" s="13">
        <v>9</v>
      </c>
      <c r="G4" s="14">
        <f t="shared" si="2"/>
        <v>360</v>
      </c>
      <c r="H4" s="14">
        <f t="shared" si="3"/>
        <v>1440</v>
      </c>
      <c r="I4" s="15"/>
      <c r="J4" s="15"/>
      <c r="K4" s="15">
        <f t="shared" si="4"/>
        <v>0</v>
      </c>
      <c r="L4" s="15">
        <f t="shared" si="5"/>
        <v>0</v>
      </c>
      <c r="M4" s="15"/>
      <c r="N4" s="18">
        <f t="shared" si="6"/>
        <v>3300</v>
      </c>
      <c r="O4" s="18"/>
      <c r="P4" s="13" t="s">
        <v>35</v>
      </c>
    </row>
    <row r="5" spans="1:16" x14ac:dyDescent="0.25">
      <c r="A5" s="43" t="s">
        <v>14</v>
      </c>
      <c r="B5" s="44">
        <v>20</v>
      </c>
      <c r="C5" s="45">
        <f t="shared" si="0"/>
        <v>400</v>
      </c>
      <c r="D5" s="45">
        <f t="shared" si="1"/>
        <v>1600</v>
      </c>
      <c r="E5" s="45"/>
      <c r="F5" s="46">
        <v>6</v>
      </c>
      <c r="G5" s="44">
        <f t="shared" si="2"/>
        <v>240</v>
      </c>
      <c r="H5" s="44">
        <f t="shared" si="3"/>
        <v>960</v>
      </c>
      <c r="I5" s="47"/>
      <c r="J5" s="47"/>
      <c r="K5" s="47">
        <f t="shared" si="4"/>
        <v>0</v>
      </c>
      <c r="L5" s="47">
        <f t="shared" si="5"/>
        <v>0</v>
      </c>
      <c r="M5" s="47"/>
      <c r="N5" s="48">
        <f t="shared" si="6"/>
        <v>3200</v>
      </c>
      <c r="O5" s="48"/>
      <c r="P5" s="46" t="s">
        <v>35</v>
      </c>
    </row>
    <row r="6" spans="1:16" x14ac:dyDescent="0.25">
      <c r="A6" s="43" t="s">
        <v>15</v>
      </c>
      <c r="B6" s="44">
        <v>14</v>
      </c>
      <c r="C6" s="45">
        <f t="shared" si="0"/>
        <v>280</v>
      </c>
      <c r="D6" s="45">
        <f t="shared" si="1"/>
        <v>1120</v>
      </c>
      <c r="E6" s="45">
        <v>6</v>
      </c>
      <c r="F6" s="46">
        <v>5</v>
      </c>
      <c r="G6" s="44">
        <f t="shared" si="2"/>
        <v>200</v>
      </c>
      <c r="H6" s="44">
        <f t="shared" si="3"/>
        <v>800</v>
      </c>
      <c r="I6" s="47"/>
      <c r="J6" s="47"/>
      <c r="K6" s="47">
        <f t="shared" si="4"/>
        <v>0</v>
      </c>
      <c r="L6" s="47">
        <f t="shared" si="5"/>
        <v>0</v>
      </c>
      <c r="M6" s="47"/>
      <c r="N6" s="48">
        <f t="shared" si="6"/>
        <v>2400</v>
      </c>
      <c r="O6" s="48"/>
      <c r="P6" s="46" t="s">
        <v>41</v>
      </c>
    </row>
    <row r="7" spans="1:16" x14ac:dyDescent="0.25">
      <c r="A7" s="20" t="s">
        <v>1</v>
      </c>
      <c r="B7" s="14">
        <v>4</v>
      </c>
      <c r="C7" s="10">
        <f t="shared" si="0"/>
        <v>80</v>
      </c>
      <c r="D7" s="10">
        <f t="shared" si="1"/>
        <v>320</v>
      </c>
      <c r="E7" s="10">
        <v>16</v>
      </c>
      <c r="F7" s="13">
        <v>1</v>
      </c>
      <c r="G7" s="14">
        <f t="shared" si="2"/>
        <v>40</v>
      </c>
      <c r="H7" s="14">
        <f t="shared" si="3"/>
        <v>160</v>
      </c>
      <c r="I7" s="15">
        <v>4</v>
      </c>
      <c r="J7" s="15"/>
      <c r="K7" s="15">
        <f t="shared" si="4"/>
        <v>0</v>
      </c>
      <c r="L7" s="15">
        <f t="shared" si="5"/>
        <v>0</v>
      </c>
      <c r="M7" s="15"/>
      <c r="N7" s="18">
        <f t="shared" si="6"/>
        <v>600</v>
      </c>
      <c r="O7" s="18"/>
      <c r="P7" s="13" t="s">
        <v>35</v>
      </c>
    </row>
    <row r="8" spans="1:16" x14ac:dyDescent="0.25">
      <c r="A8" s="20" t="s">
        <v>2</v>
      </c>
      <c r="B8" s="14">
        <v>18</v>
      </c>
      <c r="C8" s="10">
        <f t="shared" si="0"/>
        <v>360</v>
      </c>
      <c r="D8" s="10">
        <f t="shared" si="1"/>
        <v>1440</v>
      </c>
      <c r="E8" s="10">
        <v>2</v>
      </c>
      <c r="F8" s="13">
        <v>2</v>
      </c>
      <c r="G8" s="14">
        <f t="shared" si="2"/>
        <v>80</v>
      </c>
      <c r="H8" s="14">
        <f t="shared" si="3"/>
        <v>320</v>
      </c>
      <c r="I8" s="15">
        <v>1</v>
      </c>
      <c r="J8" s="15"/>
      <c r="K8" s="15">
        <f t="shared" si="4"/>
        <v>0</v>
      </c>
      <c r="L8" s="15">
        <f t="shared" si="5"/>
        <v>0</v>
      </c>
      <c r="M8" s="15"/>
      <c r="N8" s="18">
        <f t="shared" si="6"/>
        <v>2200</v>
      </c>
      <c r="O8" s="18"/>
      <c r="P8" s="13" t="s">
        <v>35</v>
      </c>
    </row>
    <row r="9" spans="1:16" x14ac:dyDescent="0.25">
      <c r="A9" s="20" t="s">
        <v>16</v>
      </c>
      <c r="B9" s="14">
        <v>20</v>
      </c>
      <c r="C9" s="10">
        <f t="shared" si="0"/>
        <v>400</v>
      </c>
      <c r="D9" s="10">
        <f t="shared" si="1"/>
        <v>1600</v>
      </c>
      <c r="E9" s="10"/>
      <c r="F9" s="13">
        <v>5</v>
      </c>
      <c r="G9" s="14">
        <f t="shared" si="2"/>
        <v>200</v>
      </c>
      <c r="H9" s="14">
        <f t="shared" si="3"/>
        <v>800</v>
      </c>
      <c r="I9" s="15"/>
      <c r="J9" s="15"/>
      <c r="K9" s="15">
        <f t="shared" si="4"/>
        <v>0</v>
      </c>
      <c r="L9" s="15">
        <f t="shared" si="5"/>
        <v>0</v>
      </c>
      <c r="M9" s="15"/>
      <c r="N9" s="18">
        <f t="shared" si="6"/>
        <v>3000</v>
      </c>
      <c r="O9" s="18"/>
      <c r="P9" s="13" t="s">
        <v>35</v>
      </c>
    </row>
    <row r="10" spans="1:16" x14ac:dyDescent="0.25">
      <c r="A10" s="20" t="s">
        <v>3</v>
      </c>
      <c r="B10" s="14">
        <v>3</v>
      </c>
      <c r="C10" s="10">
        <f t="shared" si="0"/>
        <v>60</v>
      </c>
      <c r="D10" s="10">
        <f t="shared" si="1"/>
        <v>240</v>
      </c>
      <c r="E10" s="8">
        <v>17</v>
      </c>
      <c r="F10" s="2">
        <v>2</v>
      </c>
      <c r="G10" s="14">
        <f t="shared" si="2"/>
        <v>80</v>
      </c>
      <c r="H10" s="14">
        <f t="shared" si="3"/>
        <v>320</v>
      </c>
      <c r="I10" s="7">
        <v>3</v>
      </c>
      <c r="J10" s="7"/>
      <c r="K10" s="15">
        <f t="shared" si="4"/>
        <v>0</v>
      </c>
      <c r="L10" s="15">
        <f t="shared" si="5"/>
        <v>0</v>
      </c>
      <c r="M10" s="7"/>
      <c r="N10" s="18">
        <f t="shared" si="6"/>
        <v>700</v>
      </c>
      <c r="O10" s="18"/>
      <c r="P10" s="2" t="s">
        <v>35</v>
      </c>
    </row>
    <row r="11" spans="1:16" x14ac:dyDescent="0.25">
      <c r="A11" s="20" t="s">
        <v>4</v>
      </c>
      <c r="B11" s="14">
        <v>20</v>
      </c>
      <c r="C11" s="10">
        <f t="shared" si="0"/>
        <v>400</v>
      </c>
      <c r="D11" s="10">
        <f t="shared" si="1"/>
        <v>1600</v>
      </c>
      <c r="E11" s="8"/>
      <c r="F11" s="2">
        <v>5</v>
      </c>
      <c r="G11" s="14">
        <f t="shared" si="2"/>
        <v>200</v>
      </c>
      <c r="H11" s="14">
        <f t="shared" si="3"/>
        <v>800</v>
      </c>
      <c r="I11" s="7"/>
      <c r="J11" s="7"/>
      <c r="K11" s="15">
        <f t="shared" si="4"/>
        <v>0</v>
      </c>
      <c r="L11" s="15">
        <f t="shared" si="5"/>
        <v>0</v>
      </c>
      <c r="M11" s="7"/>
      <c r="N11" s="18">
        <f t="shared" si="6"/>
        <v>3000</v>
      </c>
      <c r="O11" s="18"/>
      <c r="P11" s="2" t="s">
        <v>35</v>
      </c>
    </row>
    <row r="12" spans="1:16" x14ac:dyDescent="0.25">
      <c r="A12" s="43" t="s">
        <v>17</v>
      </c>
      <c r="B12" s="44">
        <v>14</v>
      </c>
      <c r="C12" s="45">
        <f t="shared" si="0"/>
        <v>280</v>
      </c>
      <c r="D12" s="45">
        <f t="shared" si="1"/>
        <v>1120</v>
      </c>
      <c r="E12" s="45">
        <v>6</v>
      </c>
      <c r="F12" s="46">
        <v>5</v>
      </c>
      <c r="G12" s="44">
        <f t="shared" si="2"/>
        <v>200</v>
      </c>
      <c r="H12" s="44">
        <f t="shared" si="3"/>
        <v>800</v>
      </c>
      <c r="I12" s="47"/>
      <c r="J12" s="47"/>
      <c r="K12" s="47">
        <f t="shared" si="4"/>
        <v>0</v>
      </c>
      <c r="L12" s="47">
        <f t="shared" si="5"/>
        <v>0</v>
      </c>
      <c r="M12" s="47"/>
      <c r="N12" s="48">
        <f t="shared" si="6"/>
        <v>2400</v>
      </c>
      <c r="O12" s="48"/>
      <c r="P12" s="46" t="s">
        <v>35</v>
      </c>
    </row>
    <row r="13" spans="1:16" x14ac:dyDescent="0.25">
      <c r="A13" s="20" t="s">
        <v>5</v>
      </c>
      <c r="B13" s="14">
        <v>40</v>
      </c>
      <c r="C13" s="10">
        <f t="shared" si="0"/>
        <v>800</v>
      </c>
      <c r="D13" s="10">
        <f t="shared" si="1"/>
        <v>3200</v>
      </c>
      <c r="E13" s="10"/>
      <c r="F13" s="13">
        <v>7</v>
      </c>
      <c r="G13" s="14">
        <f t="shared" si="2"/>
        <v>280</v>
      </c>
      <c r="H13" s="14">
        <f t="shared" si="3"/>
        <v>1120</v>
      </c>
      <c r="I13" s="15"/>
      <c r="J13" s="15"/>
      <c r="K13" s="15">
        <f t="shared" si="4"/>
        <v>0</v>
      </c>
      <c r="L13" s="15">
        <f t="shared" si="5"/>
        <v>0</v>
      </c>
      <c r="M13" s="15"/>
      <c r="N13" s="18">
        <f t="shared" si="6"/>
        <v>5400</v>
      </c>
      <c r="O13" s="18"/>
      <c r="P13" s="13" t="s">
        <v>35</v>
      </c>
    </row>
    <row r="14" spans="1:16" x14ac:dyDescent="0.25">
      <c r="A14" s="20" t="s">
        <v>18</v>
      </c>
      <c r="B14" s="14">
        <v>20</v>
      </c>
      <c r="C14" s="10">
        <f t="shared" si="0"/>
        <v>400</v>
      </c>
      <c r="D14" s="10">
        <f t="shared" si="1"/>
        <v>1600</v>
      </c>
      <c r="E14" s="10"/>
      <c r="F14" s="13">
        <v>5</v>
      </c>
      <c r="G14" s="14">
        <f t="shared" si="2"/>
        <v>200</v>
      </c>
      <c r="H14" s="14">
        <f t="shared" si="3"/>
        <v>800</v>
      </c>
      <c r="I14" s="15"/>
      <c r="J14" s="15"/>
      <c r="K14" s="15">
        <f t="shared" si="4"/>
        <v>0</v>
      </c>
      <c r="L14" s="15">
        <f t="shared" si="5"/>
        <v>0</v>
      </c>
      <c r="M14" s="15"/>
      <c r="N14" s="18">
        <f t="shared" si="6"/>
        <v>3000</v>
      </c>
      <c r="O14" s="18"/>
      <c r="P14" s="13" t="s">
        <v>35</v>
      </c>
    </row>
    <row r="15" spans="1:16" x14ac:dyDescent="0.25">
      <c r="A15" s="20" t="s">
        <v>6</v>
      </c>
      <c r="B15" s="14">
        <v>14</v>
      </c>
      <c r="C15" s="10">
        <f t="shared" si="0"/>
        <v>280</v>
      </c>
      <c r="D15" s="10">
        <f t="shared" si="1"/>
        <v>1120</v>
      </c>
      <c r="E15" s="10">
        <v>6</v>
      </c>
      <c r="F15" s="13">
        <v>0</v>
      </c>
      <c r="G15" s="14">
        <f t="shared" si="2"/>
        <v>0</v>
      </c>
      <c r="H15" s="14">
        <f t="shared" si="3"/>
        <v>0</v>
      </c>
      <c r="I15" s="15">
        <v>5</v>
      </c>
      <c r="J15" s="15"/>
      <c r="K15" s="15">
        <f t="shared" si="4"/>
        <v>0</v>
      </c>
      <c r="L15" s="15">
        <f t="shared" si="5"/>
        <v>0</v>
      </c>
      <c r="M15" s="15"/>
      <c r="N15" s="18">
        <f t="shared" si="6"/>
        <v>1400</v>
      </c>
      <c r="O15" s="18"/>
      <c r="P15" s="13" t="s">
        <v>35</v>
      </c>
    </row>
    <row r="16" spans="1:16" x14ac:dyDescent="0.25">
      <c r="A16" s="50" t="s">
        <v>37</v>
      </c>
      <c r="B16" s="44">
        <v>15</v>
      </c>
      <c r="C16" s="45">
        <f t="shared" si="0"/>
        <v>300</v>
      </c>
      <c r="D16" s="45">
        <f t="shared" si="1"/>
        <v>1200</v>
      </c>
      <c r="E16" s="45">
        <v>5</v>
      </c>
      <c r="F16" s="46">
        <v>2</v>
      </c>
      <c r="G16" s="44">
        <f t="shared" si="2"/>
        <v>80</v>
      </c>
      <c r="H16" s="44">
        <f t="shared" si="3"/>
        <v>320</v>
      </c>
      <c r="I16" s="47">
        <v>3</v>
      </c>
      <c r="J16" s="47"/>
      <c r="K16" s="47">
        <f t="shared" si="4"/>
        <v>0</v>
      </c>
      <c r="L16" s="47">
        <f t="shared" si="5"/>
        <v>0</v>
      </c>
      <c r="M16" s="47"/>
      <c r="N16" s="48">
        <f t="shared" si="6"/>
        <v>1900</v>
      </c>
      <c r="O16" s="48"/>
      <c r="P16" s="46"/>
    </row>
    <row r="17" spans="1:16" x14ac:dyDescent="0.25">
      <c r="A17" s="21"/>
      <c r="B17" s="14"/>
      <c r="C17" s="10"/>
      <c r="D17" s="10"/>
      <c r="E17" s="10"/>
      <c r="F17" s="13"/>
      <c r="G17" s="14"/>
      <c r="H17" s="14"/>
      <c r="I17" s="15"/>
      <c r="J17" s="15"/>
      <c r="K17" s="15"/>
      <c r="L17" s="15"/>
      <c r="M17" s="15"/>
      <c r="N17" s="18"/>
      <c r="O17" s="18"/>
      <c r="P17" s="13"/>
    </row>
    <row r="18" spans="1:16" x14ac:dyDescent="0.25">
      <c r="A18" s="22" t="s">
        <v>7</v>
      </c>
      <c r="B18" s="14">
        <f t="shared" ref="B18:H18" si="7">SUM(B2:B17)</f>
        <v>248</v>
      </c>
      <c r="C18" s="30">
        <f t="shared" si="7"/>
        <v>4960</v>
      </c>
      <c r="D18" s="33">
        <f t="shared" si="7"/>
        <v>19840</v>
      </c>
      <c r="E18" s="10">
        <f t="shared" si="7"/>
        <v>72</v>
      </c>
      <c r="F18" s="13">
        <f t="shared" si="7"/>
        <v>59</v>
      </c>
      <c r="G18" s="31">
        <f t="shared" si="7"/>
        <v>2360</v>
      </c>
      <c r="H18" s="38">
        <f t="shared" si="7"/>
        <v>9440</v>
      </c>
      <c r="I18" s="15">
        <f t="shared" ref="I18:M18" si="8">SUM(I2:I16)</f>
        <v>21</v>
      </c>
      <c r="J18" s="15">
        <f t="shared" si="8"/>
        <v>0</v>
      </c>
      <c r="K18" s="32">
        <f t="shared" si="8"/>
        <v>0</v>
      </c>
      <c r="L18" s="39">
        <f t="shared" si="8"/>
        <v>0</v>
      </c>
      <c r="M18" s="15">
        <f t="shared" si="8"/>
        <v>0</v>
      </c>
      <c r="N18" s="40">
        <f>SUM(C18+D18+G18+H18+K18+L18)</f>
        <v>36600</v>
      </c>
      <c r="O18" s="40">
        <f>SUM(O2:O15)</f>
        <v>0</v>
      </c>
      <c r="P18" s="13">
        <f>SUM(P2:P16)</f>
        <v>0</v>
      </c>
    </row>
    <row r="19" spans="1:16" s="41" customFormat="1" x14ac:dyDescent="0.25">
      <c r="A19" s="22"/>
      <c r="B19" s="14"/>
      <c r="C19" s="10"/>
      <c r="D19" s="10"/>
      <c r="E19" s="10"/>
      <c r="F19" s="13"/>
      <c r="G19" s="13"/>
      <c r="H19" s="13"/>
      <c r="I19" s="15"/>
      <c r="J19" s="15"/>
      <c r="K19" s="15"/>
      <c r="L19" s="15"/>
      <c r="M19" s="15"/>
      <c r="N19" s="18"/>
      <c r="O19" s="18"/>
      <c r="P19" s="13"/>
    </row>
    <row r="20" spans="1:16" x14ac:dyDescent="0.25">
      <c r="A20" s="35" t="s">
        <v>30</v>
      </c>
      <c r="B20" s="2"/>
      <c r="C20" s="30">
        <f>SUM(O18)</f>
        <v>0</v>
      </c>
      <c r="D20" s="42" t="s">
        <v>32</v>
      </c>
      <c r="E20" s="8"/>
      <c r="F20" s="2"/>
      <c r="G20" s="2"/>
      <c r="H20" s="2"/>
      <c r="I20" s="7"/>
      <c r="J20" s="7"/>
      <c r="K20" s="7"/>
      <c r="L20" s="7"/>
      <c r="M20" s="7"/>
      <c r="N20" s="11"/>
      <c r="O20" s="11"/>
      <c r="P20" s="2"/>
    </row>
    <row r="21" spans="1:16" x14ac:dyDescent="0.25">
      <c r="A21" s="35" t="s">
        <v>33</v>
      </c>
      <c r="B21" s="13"/>
      <c r="C21" s="30">
        <f>SUM(C18+G18+K18)</f>
        <v>7320</v>
      </c>
      <c r="D21" s="42">
        <f>SUM(C20+C21)</f>
        <v>7320</v>
      </c>
      <c r="E21" s="8"/>
      <c r="F21" s="13"/>
      <c r="G21" s="13"/>
      <c r="H21" s="13"/>
      <c r="I21" s="15"/>
      <c r="J21" s="15"/>
      <c r="K21" s="15"/>
      <c r="L21" s="15"/>
      <c r="M21" s="15"/>
      <c r="N21" s="16"/>
      <c r="O21" s="16"/>
      <c r="P21" s="13"/>
    </row>
    <row r="22" spans="1:16" x14ac:dyDescent="0.25">
      <c r="A22" s="36" t="s">
        <v>34</v>
      </c>
      <c r="B22" s="13"/>
      <c r="C22" s="33">
        <f>SUM(D18+H18+L18)</f>
        <v>29280</v>
      </c>
      <c r="D22" s="10"/>
      <c r="E22" s="8"/>
      <c r="F22" s="13"/>
      <c r="G22" s="13"/>
      <c r="H22" s="13"/>
      <c r="I22" s="15"/>
      <c r="J22" s="15"/>
      <c r="K22" s="15"/>
      <c r="L22" s="15"/>
      <c r="M22" s="15"/>
      <c r="N22" s="17"/>
      <c r="O22" s="17"/>
      <c r="P22" s="13"/>
    </row>
    <row r="23" spans="1:16" x14ac:dyDescent="0.25">
      <c r="A23" s="37" t="s">
        <v>27</v>
      </c>
      <c r="B23" s="13"/>
      <c r="C23" s="34">
        <f>SUM(C21:C22)</f>
        <v>36600</v>
      </c>
      <c r="D23" s="10"/>
      <c r="E23" s="8"/>
      <c r="F23" s="2"/>
      <c r="G23" s="2"/>
      <c r="H23" s="2"/>
      <c r="I23" s="7"/>
      <c r="J23" s="7"/>
      <c r="K23" s="7"/>
      <c r="L23" s="7"/>
      <c r="M23" s="15"/>
      <c r="N23" s="16"/>
      <c r="O23" s="16"/>
      <c r="P23" s="13"/>
    </row>
    <row r="24" spans="1:16" x14ac:dyDescent="0.25">
      <c r="A24" s="23"/>
      <c r="B24" s="2"/>
      <c r="C24" s="8"/>
      <c r="D24" s="8"/>
      <c r="E24" s="8"/>
      <c r="F24" s="2"/>
      <c r="G24" s="2"/>
      <c r="H24" s="2"/>
      <c r="I24" s="7"/>
      <c r="J24" s="7"/>
      <c r="K24" s="7"/>
      <c r="L24" s="7"/>
      <c r="M24" s="7"/>
      <c r="N24" s="11"/>
      <c r="O24" s="11"/>
      <c r="P24" s="2"/>
    </row>
    <row r="25" spans="1:16" x14ac:dyDescent="0.25">
      <c r="A25" s="24" t="s">
        <v>28</v>
      </c>
    </row>
    <row r="28" spans="1:16" x14ac:dyDescent="0.25">
      <c r="A28" s="24" t="s">
        <v>36</v>
      </c>
      <c r="D28" s="5" t="s">
        <v>38</v>
      </c>
      <c r="E28" s="5" t="s">
        <v>39</v>
      </c>
      <c r="F28" s="5" t="s">
        <v>40</v>
      </c>
    </row>
    <row r="29" spans="1:16" x14ac:dyDescent="0.25">
      <c r="A29" s="20" t="s">
        <v>16</v>
      </c>
      <c r="B29">
        <v>5</v>
      </c>
      <c r="C29" s="5">
        <v>500</v>
      </c>
      <c r="D29" s="5" t="s">
        <v>35</v>
      </c>
      <c r="E29" s="5">
        <v>350</v>
      </c>
      <c r="F29" s="51">
        <v>150</v>
      </c>
    </row>
    <row r="30" spans="1:16" x14ac:dyDescent="0.25">
      <c r="A30" s="20" t="s">
        <v>4</v>
      </c>
      <c r="B30">
        <v>5</v>
      </c>
      <c r="C30" s="5">
        <v>500</v>
      </c>
      <c r="D30" s="5" t="s">
        <v>35</v>
      </c>
      <c r="E30" s="5">
        <v>350</v>
      </c>
      <c r="F30" s="51">
        <v>150</v>
      </c>
    </row>
    <row r="31" spans="1:16" x14ac:dyDescent="0.25">
      <c r="A31" s="20" t="s">
        <v>29</v>
      </c>
      <c r="B31">
        <v>5</v>
      </c>
      <c r="C31" s="5">
        <v>500</v>
      </c>
      <c r="D31" s="49" t="s">
        <v>35</v>
      </c>
      <c r="E31" s="5">
        <v>350</v>
      </c>
      <c r="F31" s="51">
        <v>150</v>
      </c>
    </row>
    <row r="32" spans="1:16" x14ac:dyDescent="0.25">
      <c r="A32" s="20" t="s">
        <v>17</v>
      </c>
      <c r="B32">
        <v>5</v>
      </c>
      <c r="C32" s="5">
        <v>500</v>
      </c>
      <c r="D32" s="5" t="s">
        <v>35</v>
      </c>
      <c r="E32" s="5">
        <v>350</v>
      </c>
      <c r="F32" s="51">
        <v>150</v>
      </c>
    </row>
    <row r="33" spans="1:7" x14ac:dyDescent="0.25">
      <c r="A33" s="20" t="s">
        <v>18</v>
      </c>
      <c r="B33">
        <v>5</v>
      </c>
      <c r="C33" s="5">
        <v>500</v>
      </c>
      <c r="D33" s="5" t="s">
        <v>35</v>
      </c>
      <c r="E33" s="5">
        <v>350</v>
      </c>
      <c r="F33" s="51">
        <v>150</v>
      </c>
    </row>
    <row r="34" spans="1:7" x14ac:dyDescent="0.25">
      <c r="A34" s="21" t="s">
        <v>37</v>
      </c>
      <c r="B34">
        <v>4</v>
      </c>
      <c r="C34" s="5">
        <v>400</v>
      </c>
      <c r="D34" s="49" t="s">
        <v>35</v>
      </c>
      <c r="E34" s="5">
        <v>280</v>
      </c>
      <c r="F34" s="51">
        <v>120</v>
      </c>
    </row>
    <row r="35" spans="1:7" x14ac:dyDescent="0.25">
      <c r="B35">
        <f>SUM(B29:B34)</f>
        <v>29</v>
      </c>
      <c r="C35" s="52">
        <f>SUM(C29:C34)</f>
        <v>2900</v>
      </c>
      <c r="D35" s="52"/>
      <c r="E35" s="52">
        <f>SUM(E29:E34)</f>
        <v>2030</v>
      </c>
      <c r="F35" s="53">
        <f>SUM(F29:F34)</f>
        <v>870</v>
      </c>
      <c r="G35" s="5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Uppesittar lotter jul o nyår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Kicki Engvall</dc:creator>
  <cp:lastModifiedBy>Isacson Kristina - KS - Projektavdelning</cp:lastModifiedBy>
  <cp:lastPrinted>2021-11-06T11:54:35Z</cp:lastPrinted>
  <dcterms:created xsi:type="dcterms:W3CDTF">2021-09-29T07:39:32Z</dcterms:created>
  <dcterms:modified xsi:type="dcterms:W3CDTF">2023-02-01T14:16:02Z</dcterms:modified>
</cp:coreProperties>
</file>