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AF4B1AC-91F9-4CE8-A3CC-B790EFD3C6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pelare" sheetId="12" r:id="rId1"/>
    <sheet name="Tjänstgöringslistor 2025" sheetId="7" r:id="rId2"/>
    <sheet name="Förklaringar 2023" sheetId="10" state="hidden" r:id="rId3"/>
    <sheet name="Summa 2025" sheetId="8" state="hidden" r:id="rId4"/>
    <sheet name="Tim per lag 2025" sheetId="11" state="hidden" r:id="rId5"/>
    <sheet name="Förklaringar - OBS! 2022!" sheetId="9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2" l="1"/>
  <c r="E3" i="12"/>
  <c r="E21" i="12"/>
  <c r="E18" i="12"/>
  <c r="E16" i="12"/>
  <c r="E20" i="12"/>
  <c r="E14" i="12"/>
  <c r="E8" i="12"/>
  <c r="E11" i="12"/>
  <c r="E5" i="12"/>
  <c r="E6" i="12"/>
  <c r="E7" i="12"/>
  <c r="E9" i="12"/>
  <c r="E15" i="12"/>
  <c r="E13" i="12"/>
  <c r="E12" i="12"/>
  <c r="E10" i="12"/>
  <c r="B6" i="11"/>
  <c r="B7" i="11"/>
  <c r="B8" i="11"/>
  <c r="B9" i="11"/>
  <c r="B10" i="11"/>
  <c r="B11" i="11"/>
  <c r="B12" i="11"/>
  <c r="B13" i="11"/>
  <c r="A15" i="11"/>
  <c r="O17" i="11"/>
  <c r="E15" i="11"/>
  <c r="F15" i="11"/>
  <c r="G15" i="11"/>
  <c r="H15" i="11"/>
  <c r="I15" i="11"/>
  <c r="J15" i="11"/>
  <c r="K15" i="11"/>
  <c r="L15" i="11"/>
  <c r="M15" i="11"/>
  <c r="D52" i="8"/>
  <c r="C61" i="8"/>
  <c r="B61" i="8"/>
  <c r="C57" i="8"/>
  <c r="C58" i="8"/>
  <c r="C59" i="8"/>
  <c r="D59" i="8" s="1"/>
  <c r="C56" i="8"/>
  <c r="C55" i="8"/>
  <c r="C54" i="8"/>
  <c r="C53" i="8"/>
  <c r="C52" i="8"/>
  <c r="G33" i="8"/>
  <c r="A86" i="8"/>
  <c r="A85" i="8"/>
  <c r="A84" i="8"/>
  <c r="E61" i="8"/>
  <c r="L33" i="8"/>
  <c r="N3" i="8"/>
  <c r="P11" i="8" s="1"/>
  <c r="B15" i="11" l="1"/>
  <c r="O15" i="11"/>
  <c r="R11" i="8"/>
  <c r="B78" i="8" l="1"/>
  <c r="F68" i="8"/>
  <c r="F69" i="8"/>
  <c r="F71" i="8"/>
  <c r="F72" i="8"/>
  <c r="F73" i="8"/>
  <c r="F74" i="8"/>
  <c r="F75" i="8"/>
  <c r="F76" i="8"/>
  <c r="F70" i="8"/>
  <c r="N34" i="8"/>
  <c r="C33" i="8"/>
  <c r="D33" i="8"/>
  <c r="E33" i="8"/>
  <c r="F33" i="8"/>
  <c r="H33" i="8"/>
  <c r="I33" i="8"/>
  <c r="J33" i="8"/>
  <c r="B33" i="8"/>
  <c r="N33" i="8" l="1"/>
  <c r="F78" i="8"/>
  <c r="D55" i="8"/>
  <c r="D54" i="8"/>
  <c r="D53" i="8"/>
  <c r="D58" i="8"/>
  <c r="D57" i="8"/>
  <c r="D56" i="8"/>
  <c r="D61" i="8" l="1"/>
  <c r="F55" i="8"/>
  <c r="F56" i="8"/>
  <c r="F57" i="8"/>
  <c r="F54" i="8"/>
  <c r="F58" i="8"/>
  <c r="F59" i="8"/>
  <c r="F52" i="8"/>
  <c r="F61" i="8" l="1"/>
  <c r="F53" i="8"/>
</calcChain>
</file>

<file path=xl/sharedStrings.xml><?xml version="1.0" encoding="utf-8"?>
<sst xmlns="http://schemas.openxmlformats.org/spreadsheetml/2006/main" count="657" uniqueCount="218">
  <si>
    <t>FREDAG</t>
  </si>
  <si>
    <t>Namn</t>
  </si>
  <si>
    <t>Tel</t>
  </si>
  <si>
    <t>LÖRDAG</t>
  </si>
  <si>
    <t>SÖNDAG</t>
  </si>
  <si>
    <t>TORSDAG</t>
  </si>
  <si>
    <t>FUNKTIONÄR</t>
  </si>
  <si>
    <t>18.00</t>
  </si>
  <si>
    <t>-</t>
  </si>
  <si>
    <t>10.00</t>
  </si>
  <si>
    <t>15.00</t>
  </si>
  <si>
    <t>11.00</t>
  </si>
  <si>
    <t>16.00</t>
  </si>
  <si>
    <t>12.00</t>
  </si>
  <si>
    <t>12.30</t>
  </si>
  <si>
    <t>7.00</t>
  </si>
  <si>
    <t>13.00</t>
  </si>
  <si>
    <t>18.30</t>
  </si>
  <si>
    <t>PLANFUNKT.</t>
  </si>
  <si>
    <t>P-vakt</t>
  </si>
  <si>
    <t>AGNEBERGSHALLEN</t>
  </si>
  <si>
    <t>14.00</t>
  </si>
  <si>
    <t>MARGRETEGÄRDE</t>
  </si>
  <si>
    <t>VÄSTER</t>
  </si>
  <si>
    <t>FÖRSÄLJNING BODELE</t>
  </si>
  <si>
    <r>
      <rPr>
        <i/>
        <sz val="12"/>
        <color rgb="FF002060"/>
        <rFont val="Haettenschweiler"/>
        <family val="2"/>
      </rPr>
      <t xml:space="preserve">        </t>
    </r>
    <r>
      <rPr>
        <i/>
        <sz val="72"/>
        <color rgb="FF002060"/>
        <rFont val="Haettenschweiler"/>
        <family val="2"/>
      </rPr>
      <t>Oddebollen</t>
    </r>
  </si>
  <si>
    <t>Agn-h</t>
  </si>
  <si>
    <t>Marg</t>
  </si>
  <si>
    <t>Förs</t>
  </si>
  <si>
    <t>PARKERINGSVAKTER BODELE</t>
  </si>
  <si>
    <t>U 17</t>
  </si>
  <si>
    <t>FUNKTIONÄR BODELE 2</t>
  </si>
  <si>
    <t>FUNKTIONÄR THORDÉNGÅRDEN</t>
  </si>
  <si>
    <t>Pl.funk</t>
  </si>
  <si>
    <t>Summa</t>
  </si>
  <si>
    <t>AGNEBERG</t>
  </si>
  <si>
    <t>Vid problem - kontakta ansvarig på Agneberg.</t>
  </si>
  <si>
    <t>Städningen görs enligt ansvisning från ansvarig på Agneberg.</t>
  </si>
  <si>
    <t>Bemanna kiosken.</t>
  </si>
  <si>
    <t>Städningen görs enligt ansvisning från ansvarig på Margretegärde.</t>
  </si>
  <si>
    <t>Vara behjälplig i bespisningen enligt husmors instruktioner.</t>
  </si>
  <si>
    <t>Vara behjälplig vid servering av hamburgare.</t>
  </si>
  <si>
    <t>Städningen görs enligt ansvisning från ansvarig på Väster.</t>
  </si>
  <si>
    <t>Hans Bäckström, 070-349 70 79</t>
  </si>
  <si>
    <t>Gunnar Andreasson, 070-481 56 95</t>
  </si>
  <si>
    <t>Förläggningsansvariga</t>
  </si>
  <si>
    <t>Förläggningsansvarig</t>
  </si>
  <si>
    <t>Städning</t>
  </si>
  <si>
    <t>Städa samtliga toaletter samt plocka upp skräp i trapphus och korridorer.</t>
  </si>
  <si>
    <t>Slutstädning</t>
  </si>
  <si>
    <t>Värd</t>
  </si>
  <si>
    <t>frågor och önskemål samt hänvisa städpersonalen till duscharna.</t>
  </si>
  <si>
    <t>Städa i samtliga duschrum och toaletter samt plocka upp skräp i trapphus och korridor.</t>
  </si>
  <si>
    <t>Kiosk</t>
  </si>
  <si>
    <t>Kvällsmat</t>
  </si>
  <si>
    <t>Frukost, lunch och middag</t>
  </si>
  <si>
    <t>Funktionär</t>
  </si>
  <si>
    <t>Städa samtliga toaletter och duschar samt plocka upp skräp i trapphus och korridorer.</t>
  </si>
  <si>
    <t>Leif Mattsson, 070-223 39 65</t>
  </si>
  <si>
    <t>Kicki Broberg, 070-213 78 44</t>
  </si>
  <si>
    <t>Elisabeth Scott, 070-726 60 30</t>
  </si>
  <si>
    <t>Försäljningsansvariga</t>
  </si>
  <si>
    <t>Leif Lindvärn, 070-523 86 36</t>
  </si>
  <si>
    <t>Planfunktionärsansvarig</t>
  </si>
  <si>
    <t>Planfunktionär</t>
  </si>
  <si>
    <t>Tillhandahålla bollar till domarna och vid behov västar till lagen.</t>
  </si>
  <si>
    <t>Städa omklädningsrummen och toaletterna regelbundet.</t>
  </si>
  <si>
    <t>Tar in resultat från domarna och ringer in dessa till resultatservice.</t>
  </si>
  <si>
    <t>Tar in resultat från resultathämtare och ringer in dessa till resultatservice.</t>
  </si>
  <si>
    <t>Parkeringsvaktansvarig</t>
  </si>
  <si>
    <t>Kalle Gustafsson, 070-559 11 62</t>
  </si>
  <si>
    <t>Parkeringsvakt</t>
  </si>
  <si>
    <t>Ser till så att gällande parkeringsregler efterföljs.</t>
  </si>
  <si>
    <t>Sälja över disk i försäljningstältet samt förberedande arbete av varor.</t>
  </si>
  <si>
    <t>Agn</t>
  </si>
  <si>
    <t>U 15</t>
  </si>
  <si>
    <t>P 10</t>
  </si>
  <si>
    <t>Lag</t>
  </si>
  <si>
    <t>Spelare</t>
  </si>
  <si>
    <t>Söndag eftermiddag: plocka bort allt i tältet samt städning på fältet.</t>
  </si>
  <si>
    <t>Äsp</t>
  </si>
  <si>
    <t>Ansvarig på skolan inkl städning.</t>
  </si>
  <si>
    <t>ÖSTRABO YRKES</t>
  </si>
  <si>
    <t>Städningen görs enligt ansvisning från ansvarig på Östrabo Yrkes.</t>
  </si>
  <si>
    <t>ÄSPERÖD</t>
  </si>
  <si>
    <t>Öst Y</t>
  </si>
  <si>
    <t>Erhåller pärm, bollar plus ??????</t>
  </si>
  <si>
    <t>Förslag till text: Information - se baksidan (rödmarkerat)</t>
  </si>
  <si>
    <t>På baksidan lägger man då in utförlig information.</t>
  </si>
  <si>
    <t>P 11</t>
  </si>
  <si>
    <t>P 12</t>
  </si>
  <si>
    <t>P 13</t>
  </si>
  <si>
    <t>Tim*</t>
  </si>
  <si>
    <t>*=antal timmar per lag om varje spelares föräldrar gör följande antal timmar:</t>
  </si>
  <si>
    <t>Tilldel.</t>
  </si>
  <si>
    <t>tim</t>
  </si>
  <si>
    <t>+/-</t>
  </si>
  <si>
    <t xml:space="preserve"> </t>
  </si>
  <si>
    <t>Tg</t>
  </si>
  <si>
    <t>Försäljningstältet</t>
  </si>
  <si>
    <t>Bodele 2</t>
  </si>
  <si>
    <t>Erhåller pärm, bollar, västar plus ??????</t>
  </si>
  <si>
    <t>Fridhem</t>
  </si>
  <si>
    <t>Parkeringsvakter</t>
  </si>
  <si>
    <t>Ansvarig: Daniel Wilhelmsson</t>
  </si>
  <si>
    <t>När passet börjar: anmälan sker till Daniel i informationsboden vid infarten till landbadet, som ger all information gällande uppdraget.</t>
  </si>
  <si>
    <t>Sälja över disk i försäljningstältet samt förberedande arbete av varor. Söndag eftermiddag: plocka bort allt i tältet samt städning på fältet.</t>
  </si>
  <si>
    <t>Ram</t>
  </si>
  <si>
    <t xml:space="preserve">   15 spelare</t>
  </si>
  <si>
    <t xml:space="preserve">   13 spelare</t>
  </si>
  <si>
    <t xml:space="preserve">   11 mot 11</t>
  </si>
  <si>
    <t xml:space="preserve">     9 mot 9</t>
  </si>
  <si>
    <t xml:space="preserve">     7 mot 7</t>
  </si>
  <si>
    <t xml:space="preserve">   11 spelare</t>
  </si>
  <si>
    <t>P 14</t>
  </si>
  <si>
    <t>RAMNERÖD</t>
  </si>
  <si>
    <t xml:space="preserve">          Årgång 36</t>
  </si>
  <si>
    <t xml:space="preserve">       2023</t>
  </si>
  <si>
    <t>P-vakter 1 = vid Hasslebäcks parkering</t>
  </si>
  <si>
    <t>P-vakter 2 = vid omklädningsrummen</t>
  </si>
  <si>
    <t>P-vakter 3 = vid gamla grusfotbollsplanen</t>
  </si>
  <si>
    <t>Peter Bjurström</t>
  </si>
  <si>
    <t>Sitta vid ingången och kontrollera så att bara personer med turneringsband släpps in,</t>
  </si>
  <si>
    <t>hjälpa våra gäster vid. Ingången låses kl 21.30. Nyckeln lämnas till ansvarig på Agneberg.</t>
  </si>
  <si>
    <t>Hans-Jürgen Käding, 070-769 33 04</t>
  </si>
  <si>
    <t>Frukost</t>
  </si>
  <si>
    <t>Städningen görs enligt ansvisning från ansvarig på Äsperöd.</t>
  </si>
  <si>
    <t>Städningen görs enligt ansvisning från ansvarig på Ramneröd.</t>
  </si>
  <si>
    <t>Lars Tång, 072-732 71 01</t>
  </si>
  <si>
    <t>PLANFUNKTIONÄRER</t>
  </si>
  <si>
    <t>Ej klart ännu.</t>
  </si>
  <si>
    <t>P17</t>
  </si>
  <si>
    <t>P15</t>
  </si>
  <si>
    <t>P2010</t>
  </si>
  <si>
    <t>P2011</t>
  </si>
  <si>
    <t>P2012</t>
  </si>
  <si>
    <t>P2013</t>
  </si>
  <si>
    <t>P2014</t>
  </si>
  <si>
    <t>P2015</t>
  </si>
  <si>
    <t>P19</t>
  </si>
  <si>
    <t>Väst</t>
  </si>
  <si>
    <t>Öst 1</t>
  </si>
  <si>
    <t>Lunch</t>
  </si>
  <si>
    <t>Middag</t>
  </si>
  <si>
    <t>Slutstäd</t>
  </si>
  <si>
    <t>P-VAKTER</t>
  </si>
  <si>
    <t>Daniel Wilhelmsson, 070-601 81 90</t>
  </si>
  <si>
    <t>P-vakter 1 &amp; 2 = vid omklädningsrummen</t>
  </si>
  <si>
    <t>P-vakter 3 &amp; 4 = vid Hasslebäcks parkering</t>
  </si>
  <si>
    <t>P-vakter 5 &amp; 6 = vid gamla grusfotbollsplanen</t>
  </si>
  <si>
    <t xml:space="preserve"> st per pass</t>
  </si>
  <si>
    <t xml:space="preserve"> tim per person under hela turneringen</t>
  </si>
  <si>
    <t xml:space="preserve"> kronor i ersättning per timma</t>
  </si>
  <si>
    <t>OBS! Gäller ej P19.</t>
  </si>
  <si>
    <t xml:space="preserve">    =</t>
  </si>
  <si>
    <t>plats 15 min innan avspark.</t>
  </si>
  <si>
    <t>* Tar in resultat från domarna och rapporterar in dessa till resultatservice.</t>
  </si>
  <si>
    <t>* Tillhandahålla bollar till domarna och vid behov västar till lagen.</t>
  </si>
  <si>
    <t>* Städa omklädningsrummen och toaletterna regelbundet.</t>
  </si>
  <si>
    <t>* Meddela domaransvarig Martin Hesselroth om domare inte finns på</t>
  </si>
  <si>
    <t xml:space="preserve">          Årgång 38</t>
  </si>
  <si>
    <t xml:space="preserve">       2025</t>
  </si>
  <si>
    <t>Frida</t>
  </si>
  <si>
    <r>
      <rPr>
        <i/>
        <sz val="12"/>
        <color rgb="FF0070C0"/>
        <rFont val="Haettenschweiler"/>
        <family val="2"/>
      </rPr>
      <t xml:space="preserve">   </t>
    </r>
    <r>
      <rPr>
        <i/>
        <sz val="72"/>
        <color rgb="FF0070C0"/>
        <rFont val="Haettenschweiler"/>
        <family val="2"/>
      </rPr>
      <t>Oddebollen  2025</t>
    </r>
  </si>
  <si>
    <t>-----</t>
  </si>
  <si>
    <t>P2016</t>
  </si>
  <si>
    <t>Antal tim</t>
  </si>
  <si>
    <t>Antal spel</t>
  </si>
  <si>
    <t>Tim/</t>
  </si>
  <si>
    <t>spel</t>
  </si>
  <si>
    <t>8.00</t>
  </si>
  <si>
    <t>Petra Johansson, 070-969 58 57</t>
  </si>
  <si>
    <t>År 2024</t>
  </si>
  <si>
    <t xml:space="preserve">   9 spelare</t>
  </si>
  <si>
    <t>Planf</t>
  </si>
  <si>
    <t>Dessa lag</t>
  </si>
  <si>
    <t>hade 2024</t>
  </si>
  <si>
    <t>Skall ha</t>
  </si>
  <si>
    <t>Har fått</t>
  </si>
  <si>
    <t>Spelare P17 Oddebollen</t>
  </si>
  <si>
    <t>Malte</t>
  </si>
  <si>
    <t>Hugo F</t>
  </si>
  <si>
    <t>Hugo N</t>
  </si>
  <si>
    <t>Melvin</t>
  </si>
  <si>
    <t>Hugo BB</t>
  </si>
  <si>
    <t>William</t>
  </si>
  <si>
    <t>Seth</t>
  </si>
  <si>
    <t>Emil</t>
  </si>
  <si>
    <t>Noah</t>
  </si>
  <si>
    <t>Oliver</t>
  </si>
  <si>
    <t>Gustav B</t>
  </si>
  <si>
    <t>Gustav E</t>
  </si>
  <si>
    <t>Nils</t>
  </si>
  <si>
    <t>Elio</t>
  </si>
  <si>
    <t>Erik</t>
  </si>
  <si>
    <t>Fredag</t>
  </si>
  <si>
    <t xml:space="preserve">Lördag </t>
  </si>
  <si>
    <t>Söndag</t>
  </si>
  <si>
    <t>Leo</t>
  </si>
  <si>
    <t>Totalt 16 st</t>
  </si>
  <si>
    <t>Kiosk 8-14</t>
  </si>
  <si>
    <t>Kiosk 12-18</t>
  </si>
  <si>
    <t>Antal timmar</t>
  </si>
  <si>
    <t>Kiosk = Bodele</t>
  </si>
  <si>
    <t>Kiosk 7-13</t>
  </si>
  <si>
    <t>Kiosk 12:30-18:30</t>
  </si>
  <si>
    <t xml:space="preserve">Planfunkt 11-15 </t>
  </si>
  <si>
    <t>Planfunktionär Bodele</t>
  </si>
  <si>
    <t xml:space="preserve">Planfunkt 7-11 </t>
  </si>
  <si>
    <t xml:space="preserve">Planfunkt 15-18 </t>
  </si>
  <si>
    <t>Theo</t>
  </si>
  <si>
    <t>Planfunktionär Thordén</t>
  </si>
  <si>
    <t>Gusav E</t>
  </si>
  <si>
    <t>P-vakt Bodele</t>
  </si>
  <si>
    <t>P-vakt 7:00-10:00</t>
  </si>
  <si>
    <r>
      <t>Theo (</t>
    </r>
    <r>
      <rPr>
        <sz val="11"/>
        <color theme="5"/>
        <rFont val="Calibri"/>
        <family val="2"/>
        <scheme val="minor"/>
      </rPr>
      <t>obs! två pass på fredag</t>
    </r>
    <r>
      <rPr>
        <sz val="11"/>
        <color theme="1"/>
        <rFont val="Calibri"/>
        <family val="2"/>
        <scheme val="minor"/>
      </rPr>
      <t>)</t>
    </r>
  </si>
  <si>
    <r>
      <t>Oliver  (</t>
    </r>
    <r>
      <rPr>
        <sz val="11"/>
        <color theme="5"/>
        <rFont val="Calibri"/>
        <family val="2"/>
        <scheme val="minor"/>
      </rPr>
      <t>obs! två pass på fredag</t>
    </r>
    <r>
      <rPr>
        <sz val="11"/>
        <color theme="1"/>
        <rFont val="Calibri"/>
        <family val="2"/>
        <scheme val="minor"/>
      </rPr>
      <t>)</t>
    </r>
  </si>
  <si>
    <t>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</si>
</sst>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u/>
      <sz val="30"/>
      <name val="Arial"/>
      <family val="2"/>
    </font>
    <font>
      <u/>
      <sz val="3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u/>
      <sz val="12"/>
      <name val="Arial"/>
      <family val="2"/>
    </font>
    <font>
      <u/>
      <sz val="12"/>
      <name val="Arial"/>
      <family val="2"/>
    </font>
    <font>
      <i/>
      <sz val="12"/>
      <name val="Haettenschweiler"/>
      <family val="2"/>
    </font>
    <font>
      <sz val="10"/>
      <name val="Arial"/>
      <family val="2"/>
    </font>
    <font>
      <i/>
      <sz val="19"/>
      <color rgb="FF002060"/>
      <name val="Haettenschweiler"/>
      <family val="2"/>
    </font>
    <font>
      <i/>
      <sz val="72"/>
      <color rgb="FF002060"/>
      <name val="Haettenschweiler"/>
      <family val="2"/>
    </font>
    <font>
      <i/>
      <sz val="12"/>
      <color rgb="FF002060"/>
      <name val="Haettenschweiler"/>
      <family val="2"/>
    </font>
    <font>
      <sz val="72"/>
      <color rgb="FF002060"/>
      <name val="Haettenschweiler"/>
      <family val="2"/>
    </font>
    <font>
      <sz val="19"/>
      <color rgb="FF002060"/>
      <name val="Arial"/>
      <family val="2"/>
    </font>
    <font>
      <sz val="4"/>
      <name val="Times New Roman"/>
      <family val="1"/>
    </font>
    <font>
      <b/>
      <u/>
      <sz val="12"/>
      <name val="Times New Roman"/>
      <family val="1"/>
    </font>
    <font>
      <b/>
      <sz val="8"/>
      <name val="Arial"/>
      <family val="2"/>
    </font>
    <font>
      <sz val="6"/>
      <name val="Times New Roman"/>
      <family val="1"/>
    </font>
    <font>
      <sz val="6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sz val="18"/>
      <name val="Times New Roman"/>
      <family val="1"/>
    </font>
    <font>
      <u/>
      <sz val="8"/>
      <name val="Arial"/>
      <family val="2"/>
    </font>
    <font>
      <i/>
      <sz val="72"/>
      <color rgb="FF0070C0"/>
      <name val="Haettenschweiler"/>
      <family val="2"/>
    </font>
    <font>
      <i/>
      <sz val="12"/>
      <color rgb="FF0070C0"/>
      <name val="Haettenschweiler"/>
      <family val="2"/>
    </font>
    <font>
      <b/>
      <sz val="6"/>
      <name val="Arial"/>
      <family val="2"/>
    </font>
    <font>
      <b/>
      <sz val="12"/>
      <name val="Times New Roman"/>
      <family val="1"/>
    </font>
    <font>
      <b/>
      <u/>
      <sz val="11"/>
      <name val="Times New Roman"/>
      <family val="1"/>
    </font>
    <font>
      <b/>
      <u/>
      <sz val="20"/>
      <name val="Arial"/>
      <family val="2"/>
    </font>
    <font>
      <u/>
      <sz val="20"/>
      <name val="Arial"/>
      <family val="2"/>
    </font>
    <font>
      <u/>
      <sz val="12"/>
      <name val="Times New Roman"/>
      <family val="1"/>
    </font>
    <font>
      <sz val="8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/>
      <right style="thick">
        <color rgb="FF002060"/>
      </right>
      <top/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 style="thin">
        <color rgb="FF002060"/>
      </left>
      <right/>
      <top style="thick">
        <color rgb="FF002060"/>
      </top>
      <bottom/>
      <diagonal/>
    </border>
    <border>
      <left/>
      <right style="thin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223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15" fillId="0" borderId="0" xfId="0" applyFont="1"/>
    <xf numFmtId="0" fontId="13" fillId="0" borderId="0" xfId="0" applyFont="1"/>
    <xf numFmtId="0" fontId="14" fillId="0" borderId="0" xfId="0" applyFont="1"/>
    <xf numFmtId="0" fontId="8" fillId="0" borderId="1" xfId="0" applyFont="1" applyBorder="1"/>
    <xf numFmtId="0" fontId="17" fillId="0" borderId="0" xfId="0" applyFont="1"/>
    <xf numFmtId="14" fontId="16" fillId="0" borderId="0" xfId="0" applyNumberFormat="1" applyFont="1"/>
    <xf numFmtId="0" fontId="10" fillId="0" borderId="0" xfId="0" applyFont="1"/>
    <xf numFmtId="0" fontId="12" fillId="0" borderId="0" xfId="0" applyFont="1"/>
    <xf numFmtId="0" fontId="11" fillId="0" borderId="0" xfId="0" applyFont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2" xfId="0" applyFont="1" applyBorder="1"/>
    <xf numFmtId="49" fontId="14" fillId="0" borderId="0" xfId="0" applyNumberFormat="1" applyFont="1" applyAlignment="1">
      <alignment horizontal="center"/>
    </xf>
    <xf numFmtId="0" fontId="8" fillId="0" borderId="4" xfId="0" applyFont="1" applyBorder="1"/>
    <xf numFmtId="0" fontId="19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49" fontId="19" fillId="0" borderId="0" xfId="0" applyNumberFormat="1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/>
    <xf numFmtId="0" fontId="20" fillId="0" borderId="0" xfId="0" applyFont="1"/>
    <xf numFmtId="0" fontId="25" fillId="0" borderId="0" xfId="0" applyFont="1"/>
    <xf numFmtId="0" fontId="26" fillId="0" borderId="0" xfId="0" applyFont="1" applyAlignment="1">
      <alignment horizontal="center"/>
    </xf>
    <xf numFmtId="0" fontId="26" fillId="0" borderId="0" xfId="0" applyFont="1"/>
    <xf numFmtId="49" fontId="22" fillId="0" borderId="0" xfId="0" applyNumberFormat="1" applyFont="1" applyAlignment="1">
      <alignment horizontal="left"/>
    </xf>
    <xf numFmtId="0" fontId="8" fillId="0" borderId="11" xfId="0" applyFont="1" applyBorder="1" applyAlignment="1">
      <alignment horizontal="center"/>
    </xf>
    <xf numFmtId="0" fontId="8" fillId="0" borderId="11" xfId="0" applyFont="1" applyBorder="1"/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49" fontId="22" fillId="0" borderId="14" xfId="0" applyNumberFormat="1" applyFont="1" applyBorder="1" applyAlignment="1">
      <alignment horizontal="center"/>
    </xf>
    <xf numFmtId="0" fontId="22" fillId="0" borderId="15" xfId="0" applyFont="1" applyBorder="1" applyAlignment="1">
      <alignment horizontal="left"/>
    </xf>
    <xf numFmtId="0" fontId="25" fillId="0" borderId="15" xfId="0" applyFont="1" applyBorder="1"/>
    <xf numFmtId="0" fontId="23" fillId="0" borderId="15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23" fillId="0" borderId="17" xfId="0" applyFont="1" applyBorder="1" applyAlignment="1">
      <alignment horizontal="left"/>
    </xf>
    <xf numFmtId="49" fontId="22" fillId="0" borderId="18" xfId="0" applyNumberFormat="1" applyFont="1" applyBorder="1"/>
    <xf numFmtId="0" fontId="22" fillId="0" borderId="19" xfId="0" applyFont="1" applyBorder="1"/>
    <xf numFmtId="0" fontId="20" fillId="0" borderId="19" xfId="0" applyFont="1" applyBorder="1"/>
    <xf numFmtId="0" fontId="17" fillId="0" borderId="20" xfId="0" applyFont="1" applyBorder="1"/>
    <xf numFmtId="0" fontId="8" fillId="0" borderId="0" xfId="0" applyFont="1" applyAlignment="1">
      <alignment horizontal="left"/>
    </xf>
    <xf numFmtId="0" fontId="21" fillId="0" borderId="0" xfId="0" applyFont="1"/>
    <xf numFmtId="0" fontId="27" fillId="0" borderId="0" xfId="0" applyFont="1"/>
    <xf numFmtId="0" fontId="28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29" fillId="0" borderId="0" xfId="0" applyFont="1"/>
    <xf numFmtId="0" fontId="30" fillId="0" borderId="0" xfId="0" applyFont="1"/>
    <xf numFmtId="0" fontId="31" fillId="0" borderId="0" xfId="0" applyFont="1" applyAlignment="1">
      <alignment horizontal="center"/>
    </xf>
    <xf numFmtId="0" fontId="31" fillId="0" borderId="0" xfId="0" applyFont="1"/>
    <xf numFmtId="0" fontId="32" fillId="0" borderId="0" xfId="0" applyFont="1" applyAlignment="1">
      <alignment horizontal="center"/>
    </xf>
    <xf numFmtId="49" fontId="32" fillId="0" borderId="0" xfId="0" applyNumberFormat="1" applyFont="1" applyAlignment="1">
      <alignment horizontal="center"/>
    </xf>
    <xf numFmtId="0" fontId="32" fillId="0" borderId="0" xfId="0" applyFont="1"/>
    <xf numFmtId="0" fontId="16" fillId="0" borderId="0" xfId="0" applyFont="1" applyAlignment="1">
      <alignment horizontal="left"/>
    </xf>
    <xf numFmtId="0" fontId="28" fillId="0" borderId="21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0" borderId="24" xfId="0" applyFont="1" applyBorder="1"/>
    <xf numFmtId="0" fontId="17" fillId="0" borderId="1" xfId="0" applyFont="1" applyBorder="1"/>
    <xf numFmtId="0" fontId="17" fillId="0" borderId="0" xfId="0" applyFont="1" applyAlignment="1">
      <alignment horizontal="center"/>
    </xf>
    <xf numFmtId="16" fontId="8" fillId="0" borderId="0" xfId="0" applyNumberFormat="1" applyFont="1"/>
    <xf numFmtId="0" fontId="8" fillId="2" borderId="0" xfId="0" applyFont="1" applyFill="1" applyAlignment="1">
      <alignment horizontal="center"/>
    </xf>
    <xf numFmtId="49" fontId="8" fillId="2" borderId="0" xfId="0" applyNumberFormat="1" applyFont="1" applyFill="1" applyAlignment="1">
      <alignment horizontal="center"/>
    </xf>
    <xf numFmtId="0" fontId="8" fillId="2" borderId="0" xfId="0" applyFont="1" applyFill="1"/>
    <xf numFmtId="0" fontId="33" fillId="0" borderId="0" xfId="0" applyFont="1"/>
    <xf numFmtId="0" fontId="21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0" fontId="8" fillId="3" borderId="0" xfId="0" applyFont="1" applyFill="1"/>
    <xf numFmtId="49" fontId="19" fillId="3" borderId="0" xfId="0" applyNumberFormat="1" applyFont="1" applyFill="1" applyAlignment="1">
      <alignment horizontal="left"/>
    </xf>
    <xf numFmtId="0" fontId="19" fillId="3" borderId="0" xfId="0" applyFont="1" applyFill="1"/>
    <xf numFmtId="0" fontId="19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17" fillId="0" borderId="24" xfId="0" applyFont="1" applyBorder="1"/>
    <xf numFmtId="0" fontId="17" fillId="0" borderId="10" xfId="0" applyFont="1" applyBorder="1"/>
    <xf numFmtId="0" fontId="27" fillId="0" borderId="0" xfId="0" applyFont="1" applyAlignment="1">
      <alignment horizontal="center"/>
    </xf>
    <xf numFmtId="0" fontId="27" fillId="0" borderId="10" xfId="0" applyFont="1" applyBorder="1"/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22" xfId="0" applyFont="1" applyBorder="1"/>
    <xf numFmtId="0" fontId="17" fillId="0" borderId="23" xfId="0" applyFont="1" applyBorder="1"/>
    <xf numFmtId="0" fontId="17" fillId="0" borderId="25" xfId="0" applyFont="1" applyBorder="1"/>
    <xf numFmtId="0" fontId="28" fillId="0" borderId="24" xfId="0" applyFont="1" applyBorder="1"/>
    <xf numFmtId="0" fontId="28" fillId="0" borderId="10" xfId="0" applyFont="1" applyBorder="1"/>
    <xf numFmtId="0" fontId="17" fillId="0" borderId="21" xfId="0" applyFont="1" applyBorder="1"/>
    <xf numFmtId="0" fontId="17" fillId="0" borderId="9" xfId="0" applyFont="1" applyBorder="1"/>
    <xf numFmtId="0" fontId="17" fillId="0" borderId="6" xfId="0" applyFont="1" applyBorder="1"/>
    <xf numFmtId="0" fontId="17" fillId="0" borderId="26" xfId="0" applyFont="1" applyBorder="1"/>
    <xf numFmtId="0" fontId="17" fillId="0" borderId="27" xfId="0" applyFont="1" applyBorder="1"/>
    <xf numFmtId="49" fontId="2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17" fillId="2" borderId="0" xfId="0" applyFont="1" applyFill="1" applyAlignment="1">
      <alignment horizontal="center"/>
    </xf>
    <xf numFmtId="49" fontId="17" fillId="2" borderId="0" xfId="0" applyNumberFormat="1" applyFont="1" applyFill="1" applyAlignment="1">
      <alignment horizontal="center"/>
    </xf>
    <xf numFmtId="0" fontId="17" fillId="2" borderId="0" xfId="0" applyFont="1" applyFill="1"/>
    <xf numFmtId="0" fontId="28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9" fontId="17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34" fillId="0" borderId="0" xfId="0" applyFont="1"/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49" fontId="35" fillId="0" borderId="0" xfId="0" applyNumberFormat="1" applyFont="1" applyAlignment="1">
      <alignment horizontal="center"/>
    </xf>
    <xf numFmtId="0" fontId="35" fillId="0" borderId="0" xfId="0" applyFont="1"/>
    <xf numFmtId="0" fontId="10" fillId="2" borderId="0" xfId="0" applyFont="1" applyFill="1" applyAlignment="1">
      <alignment horizontal="left"/>
    </xf>
    <xf numFmtId="0" fontId="11" fillId="2" borderId="0" xfId="0" applyFont="1" applyFill="1"/>
    <xf numFmtId="0" fontId="18" fillId="2" borderId="0" xfId="0" applyFont="1" applyFill="1" applyAlignment="1">
      <alignment horizontal="left"/>
    </xf>
    <xf numFmtId="0" fontId="17" fillId="2" borderId="1" xfId="0" applyFont="1" applyFill="1" applyBorder="1" applyAlignment="1">
      <alignment horizontal="center"/>
    </xf>
    <xf numFmtId="0" fontId="17" fillId="2" borderId="22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30" fillId="0" borderId="22" xfId="0" applyFont="1" applyBorder="1"/>
    <xf numFmtId="0" fontId="30" fillId="0" borderId="7" xfId="0" applyFont="1" applyBorder="1"/>
    <xf numFmtId="0" fontId="30" fillId="0" borderId="23" xfId="0" applyFont="1" applyBorder="1"/>
    <xf numFmtId="0" fontId="36" fillId="0" borderId="28" xfId="0" applyFont="1" applyBorder="1" applyAlignment="1">
      <alignment horizontal="left"/>
    </xf>
    <xf numFmtId="0" fontId="28" fillId="0" borderId="1" xfId="0" applyFont="1" applyBorder="1"/>
    <xf numFmtId="0" fontId="30" fillId="0" borderId="3" xfId="0" applyFont="1" applyBorder="1" applyAlignment="1">
      <alignment horizontal="center"/>
    </xf>
    <xf numFmtId="0" fontId="38" fillId="0" borderId="0" xfId="0" applyFont="1"/>
    <xf numFmtId="49" fontId="31" fillId="0" borderId="0" xfId="0" applyNumberFormat="1" applyFont="1" applyAlignment="1">
      <alignment horizontal="center"/>
    </xf>
    <xf numFmtId="3" fontId="39" fillId="0" borderId="8" xfId="0" applyNumberFormat="1" applyFont="1" applyBorder="1"/>
    <xf numFmtId="1" fontId="17" fillId="0" borderId="10" xfId="0" applyNumberFormat="1" applyFont="1" applyBorder="1"/>
    <xf numFmtId="3" fontId="17" fillId="0" borderId="10" xfId="0" applyNumberFormat="1" applyFont="1" applyBorder="1"/>
    <xf numFmtId="0" fontId="30" fillId="2" borderId="9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/>
    </xf>
    <xf numFmtId="0" fontId="30" fillId="2" borderId="2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30" fillId="2" borderId="6" xfId="0" applyFont="1" applyFill="1" applyBorder="1" applyAlignment="1">
      <alignment horizontal="center"/>
    </xf>
    <xf numFmtId="0" fontId="17" fillId="2" borderId="25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40" fillId="0" borderId="0" xfId="0" applyFont="1" applyAlignment="1">
      <alignment horizontal="center"/>
    </xf>
    <xf numFmtId="3" fontId="17" fillId="0" borderId="0" xfId="0" applyNumberFormat="1" applyFont="1"/>
    <xf numFmtId="0" fontId="28" fillId="0" borderId="21" xfId="0" applyFont="1" applyBorder="1"/>
    <xf numFmtId="0" fontId="28" fillId="0" borderId="9" xfId="0" applyFont="1" applyBorder="1"/>
    <xf numFmtId="0" fontId="28" fillId="0" borderId="6" xfId="0" applyFont="1" applyBorder="1"/>
    <xf numFmtId="0" fontId="17" fillId="6" borderId="24" xfId="0" applyFont="1" applyFill="1" applyBorder="1"/>
    <xf numFmtId="0" fontId="17" fillId="7" borderId="24" xfId="0" applyFont="1" applyFill="1" applyBorder="1"/>
    <xf numFmtId="0" fontId="17" fillId="4" borderId="24" xfId="0" applyFont="1" applyFill="1" applyBorder="1"/>
    <xf numFmtId="0" fontId="17" fillId="5" borderId="24" xfId="0" applyFont="1" applyFill="1" applyBorder="1"/>
    <xf numFmtId="3" fontId="17" fillId="0" borderId="0" xfId="0" applyNumberFormat="1" applyFont="1" applyAlignment="1">
      <alignment horizontal="right"/>
    </xf>
    <xf numFmtId="3" fontId="17" fillId="0" borderId="24" xfId="0" applyNumberFormat="1" applyFont="1" applyBorder="1" applyAlignment="1">
      <alignment horizontal="center"/>
    </xf>
    <xf numFmtId="0" fontId="30" fillId="0" borderId="24" xfId="0" applyFont="1" applyBorder="1"/>
    <xf numFmtId="0" fontId="30" fillId="0" borderId="10" xfId="0" applyFont="1" applyBorder="1"/>
    <xf numFmtId="3" fontId="30" fillId="0" borderId="0" xfId="0" applyNumberFormat="1" applyFont="1"/>
    <xf numFmtId="49" fontId="19" fillId="0" borderId="0" xfId="0" applyNumberFormat="1" applyFont="1" applyAlignment="1">
      <alignment horizontal="left"/>
    </xf>
    <xf numFmtId="0" fontId="17" fillId="2" borderId="0" xfId="0" quotePrefix="1" applyFont="1" applyFill="1" applyAlignment="1">
      <alignment horizontal="center"/>
    </xf>
    <xf numFmtId="0" fontId="41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43" fillId="0" borderId="21" xfId="0" applyFont="1" applyBorder="1"/>
    <xf numFmtId="0" fontId="43" fillId="0" borderId="9" xfId="0" applyFont="1" applyBorder="1"/>
    <xf numFmtId="0" fontId="43" fillId="0" borderId="6" xfId="0" applyFont="1" applyBorder="1" applyAlignment="1">
      <alignment horizontal="center"/>
    </xf>
    <xf numFmtId="0" fontId="43" fillId="0" borderId="24" xfId="0" applyFont="1" applyBorder="1"/>
    <xf numFmtId="0" fontId="43" fillId="0" borderId="0" xfId="0" applyFont="1"/>
    <xf numFmtId="0" fontId="43" fillId="0" borderId="10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164" fontId="17" fillId="0" borderId="25" xfId="0" applyNumberFormat="1" applyFont="1" applyBorder="1" applyAlignment="1">
      <alignment horizontal="center"/>
    </xf>
    <xf numFmtId="0" fontId="8" fillId="0" borderId="21" xfId="0" applyFont="1" applyBorder="1"/>
    <xf numFmtId="0" fontId="8" fillId="0" borderId="24" xfId="0" applyFont="1" applyBorder="1"/>
    <xf numFmtId="0" fontId="8" fillId="0" borderId="2" xfId="0" applyFont="1" applyBorder="1"/>
    <xf numFmtId="0" fontId="45" fillId="0" borderId="3" xfId="0" applyFont="1" applyBorder="1" applyAlignment="1">
      <alignment horizontal="center"/>
    </xf>
    <xf numFmtId="0" fontId="45" fillId="0" borderId="6" xfId="0" applyFont="1" applyBorder="1" applyAlignment="1">
      <alignment horizontal="center"/>
    </xf>
    <xf numFmtId="0" fontId="45" fillId="0" borderId="9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4" xfId="0" applyFont="1" applyBorder="1" applyAlignment="1">
      <alignment horizontal="center"/>
    </xf>
    <xf numFmtId="0" fontId="45" fillId="0" borderId="5" xfId="0" applyFont="1" applyBorder="1" applyAlignment="1">
      <alignment horizontal="center"/>
    </xf>
    <xf numFmtId="0" fontId="45" fillId="0" borderId="29" xfId="0" applyFont="1" applyBorder="1" applyAlignment="1">
      <alignment horizontal="center"/>
    </xf>
    <xf numFmtId="0" fontId="45" fillId="0" borderId="10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45" fillId="0" borderId="7" xfId="0" applyFont="1" applyBorder="1" applyAlignment="1">
      <alignment horizontal="center"/>
    </xf>
    <xf numFmtId="3" fontId="8" fillId="0" borderId="0" xfId="0" applyNumberFormat="1" applyFont="1"/>
    <xf numFmtId="1" fontId="17" fillId="0" borderId="0" xfId="0" applyNumberFormat="1" applyFont="1" applyAlignment="1">
      <alignment horizontal="center"/>
    </xf>
    <xf numFmtId="0" fontId="45" fillId="0" borderId="0" xfId="0" applyFont="1" applyAlignment="1">
      <alignment horizontal="left"/>
    </xf>
    <xf numFmtId="3" fontId="46" fillId="0" borderId="0" xfId="0" applyNumberFormat="1" applyFont="1" applyAlignment="1">
      <alignment horizontal="center"/>
    </xf>
    <xf numFmtId="3" fontId="45" fillId="0" borderId="0" xfId="0" applyNumberFormat="1" applyFont="1" applyAlignment="1">
      <alignment horizontal="left"/>
    </xf>
    <xf numFmtId="0" fontId="8" fillId="0" borderId="21" xfId="0" applyFont="1" applyBorder="1" applyAlignment="1">
      <alignment horizontal="center"/>
    </xf>
    <xf numFmtId="0" fontId="8" fillId="8" borderId="1" xfId="0" applyFont="1" applyFill="1" applyBorder="1"/>
    <xf numFmtId="0" fontId="8" fillId="8" borderId="4" xfId="0" applyFont="1" applyFill="1" applyBorder="1"/>
    <xf numFmtId="0" fontId="7" fillId="0" borderId="0" xfId="1"/>
    <xf numFmtId="0" fontId="5" fillId="0" borderId="0" xfId="1" applyFont="1"/>
    <xf numFmtId="0" fontId="4" fillId="0" borderId="0" xfId="1" applyFont="1"/>
    <xf numFmtId="0" fontId="47" fillId="0" borderId="1" xfId="1" applyFont="1" applyBorder="1"/>
    <xf numFmtId="0" fontId="7" fillId="9" borderId="1" xfId="1" applyFill="1" applyBorder="1"/>
    <xf numFmtId="0" fontId="7" fillId="0" borderId="1" xfId="1" applyBorder="1"/>
    <xf numFmtId="0" fontId="47" fillId="10" borderId="0" xfId="1" applyFont="1" applyFill="1"/>
    <xf numFmtId="0" fontId="47" fillId="11" borderId="0" xfId="1" applyFont="1" applyFill="1"/>
    <xf numFmtId="0" fontId="47" fillId="12" borderId="0" xfId="1" applyFont="1" applyFill="1"/>
    <xf numFmtId="0" fontId="47" fillId="13" borderId="0" xfId="1" applyFont="1" applyFill="1"/>
    <xf numFmtId="0" fontId="47" fillId="0" borderId="1" xfId="1" applyFont="1" applyBorder="1" applyAlignment="1">
      <alignment horizontal="center"/>
    </xf>
    <xf numFmtId="0" fontId="7" fillId="9" borderId="1" xfId="1" applyFill="1" applyBorder="1" applyAlignment="1">
      <alignment horizontal="center"/>
    </xf>
    <xf numFmtId="0" fontId="7" fillId="10" borderId="1" xfId="1" applyFill="1" applyBorder="1" applyAlignment="1">
      <alignment horizontal="center"/>
    </xf>
    <xf numFmtId="0" fontId="4" fillId="11" borderId="1" xfId="1" applyFont="1" applyFill="1" applyBorder="1" applyAlignment="1">
      <alignment horizontal="center"/>
    </xf>
    <xf numFmtId="0" fontId="7" fillId="0" borderId="1" xfId="1" applyBorder="1" applyAlignment="1">
      <alignment horizontal="center"/>
    </xf>
    <xf numFmtId="0" fontId="6" fillId="11" borderId="1" xfId="1" applyFont="1" applyFill="1" applyBorder="1" applyAlignment="1">
      <alignment horizontal="center"/>
    </xf>
    <xf numFmtId="0" fontId="4" fillId="13" borderId="1" xfId="1" applyFont="1" applyFill="1" applyBorder="1" applyAlignment="1">
      <alignment horizontal="center"/>
    </xf>
    <xf numFmtId="0" fontId="6" fillId="12" borderId="1" xfId="1" applyFont="1" applyFill="1" applyBorder="1" applyAlignment="1">
      <alignment horizontal="center"/>
    </xf>
    <xf numFmtId="0" fontId="4" fillId="10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0" borderId="0" xfId="1" applyAlignment="1">
      <alignment horizontal="center"/>
    </xf>
    <xf numFmtId="0" fontId="2" fillId="0" borderId="1" xfId="1" applyFont="1" applyBorder="1"/>
    <xf numFmtId="0" fontId="3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</cellXfs>
  <cellStyles count="2">
    <cellStyle name="Normal" xfId="0" builtinId="0"/>
    <cellStyle name="Normal 2" xfId="1" xr:uid="{B318ACA9-1483-4347-8AF3-8644DA851F25}"/>
  </cellStyles>
  <dxfs count="0"/>
  <tableStyles count="0" defaultTableStyle="TableStyleMedium9" defaultPivotStyle="PivotStyleLight16"/>
  <colors>
    <mruColors>
      <color rgb="FF66FF66"/>
      <color rgb="FFFF99FF"/>
      <color rgb="FFB7DEE8"/>
      <color rgb="FFB6DDE8"/>
      <color rgb="FFFF6600"/>
      <color rgb="FFFF9900"/>
      <color rgb="FFD8D8D8"/>
      <color rgb="FF92D050"/>
      <color rgb="FF9748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</xdr:row>
      <xdr:rowOff>66676</xdr:rowOff>
    </xdr:from>
    <xdr:to>
      <xdr:col>5</xdr:col>
      <xdr:colOff>1151942</xdr:colOff>
      <xdr:row>6</xdr:row>
      <xdr:rowOff>180975</xdr:rowOff>
    </xdr:to>
    <xdr:pic>
      <xdr:nvPicPr>
        <xdr:cNvPr id="119" name="Picture 1" descr="Pojken - blå">
          <a:extLst>
            <a:ext uri="{FF2B5EF4-FFF2-40B4-BE49-F238E27FC236}">
              <a16:creationId xmlns:a16="http://schemas.microsoft.com/office/drawing/2014/main" id="{C881DC7D-1498-4CF5-9B64-326151BFA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1133476"/>
          <a:ext cx="1094792" cy="1228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</xdr:colOff>
      <xdr:row>47</xdr:row>
      <xdr:rowOff>66676</xdr:rowOff>
    </xdr:from>
    <xdr:to>
      <xdr:col>5</xdr:col>
      <xdr:colOff>1151942</xdr:colOff>
      <xdr:row>52</xdr:row>
      <xdr:rowOff>180975</xdr:rowOff>
    </xdr:to>
    <xdr:pic>
      <xdr:nvPicPr>
        <xdr:cNvPr id="120" name="Picture 1" descr="Pojken - blå">
          <a:extLst>
            <a:ext uri="{FF2B5EF4-FFF2-40B4-BE49-F238E27FC236}">
              <a16:creationId xmlns:a16="http://schemas.microsoft.com/office/drawing/2014/main" id="{CDE405F1-7410-4C2B-A386-02A32273B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1133476"/>
          <a:ext cx="1094792" cy="1228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</xdr:colOff>
      <xdr:row>90</xdr:row>
      <xdr:rowOff>66676</xdr:rowOff>
    </xdr:from>
    <xdr:to>
      <xdr:col>5</xdr:col>
      <xdr:colOff>1151942</xdr:colOff>
      <xdr:row>95</xdr:row>
      <xdr:rowOff>180975</xdr:rowOff>
    </xdr:to>
    <xdr:pic>
      <xdr:nvPicPr>
        <xdr:cNvPr id="121" name="Picture 1" descr="Pojken - blå">
          <a:extLst>
            <a:ext uri="{FF2B5EF4-FFF2-40B4-BE49-F238E27FC236}">
              <a16:creationId xmlns:a16="http://schemas.microsoft.com/office/drawing/2014/main" id="{62C0802B-C1C2-4651-B641-A96981B5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1133476"/>
          <a:ext cx="1094792" cy="1228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</xdr:colOff>
      <xdr:row>134</xdr:row>
      <xdr:rowOff>66676</xdr:rowOff>
    </xdr:from>
    <xdr:to>
      <xdr:col>5</xdr:col>
      <xdr:colOff>1151942</xdr:colOff>
      <xdr:row>139</xdr:row>
      <xdr:rowOff>180975</xdr:rowOff>
    </xdr:to>
    <xdr:pic>
      <xdr:nvPicPr>
        <xdr:cNvPr id="124" name="Picture 1" descr="Pojken - blå">
          <a:extLst>
            <a:ext uri="{FF2B5EF4-FFF2-40B4-BE49-F238E27FC236}">
              <a16:creationId xmlns:a16="http://schemas.microsoft.com/office/drawing/2014/main" id="{76C34A28-7D50-4C28-A4B1-4298D095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1133476"/>
          <a:ext cx="1094792" cy="1228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</xdr:colOff>
      <xdr:row>176</xdr:row>
      <xdr:rowOff>66676</xdr:rowOff>
    </xdr:from>
    <xdr:to>
      <xdr:col>5</xdr:col>
      <xdr:colOff>1151942</xdr:colOff>
      <xdr:row>181</xdr:row>
      <xdr:rowOff>180975</xdr:rowOff>
    </xdr:to>
    <xdr:pic>
      <xdr:nvPicPr>
        <xdr:cNvPr id="127" name="Picture 1" descr="Pojken - blå">
          <a:extLst>
            <a:ext uri="{FF2B5EF4-FFF2-40B4-BE49-F238E27FC236}">
              <a16:creationId xmlns:a16="http://schemas.microsoft.com/office/drawing/2014/main" id="{CE86BCF6-0E92-4CD2-8B2A-CDF5F74E8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1133476"/>
          <a:ext cx="1094792" cy="1228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218</xdr:row>
      <xdr:rowOff>1057276</xdr:rowOff>
    </xdr:from>
    <xdr:to>
      <xdr:col>5</xdr:col>
      <xdr:colOff>1104317</xdr:colOff>
      <xdr:row>225</xdr:row>
      <xdr:rowOff>0</xdr:rowOff>
    </xdr:to>
    <xdr:pic>
      <xdr:nvPicPr>
        <xdr:cNvPr id="130" name="Picture 1" descr="Pojken - blå">
          <a:extLst>
            <a:ext uri="{FF2B5EF4-FFF2-40B4-BE49-F238E27FC236}">
              <a16:creationId xmlns:a16="http://schemas.microsoft.com/office/drawing/2014/main" id="{E46FC28E-EBFF-4F1E-8D14-194832FB8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7925" y="339013801"/>
          <a:ext cx="1094792" cy="1228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</xdr:row>
      <xdr:rowOff>66676</xdr:rowOff>
    </xdr:from>
    <xdr:to>
      <xdr:col>5</xdr:col>
      <xdr:colOff>1151942</xdr:colOff>
      <xdr:row>6</xdr:row>
      <xdr:rowOff>180975</xdr:rowOff>
    </xdr:to>
    <xdr:pic>
      <xdr:nvPicPr>
        <xdr:cNvPr id="70" name="Picture 1" descr="Pojken - blå">
          <a:extLst>
            <a:ext uri="{FF2B5EF4-FFF2-40B4-BE49-F238E27FC236}">
              <a16:creationId xmlns:a16="http://schemas.microsoft.com/office/drawing/2014/main" id="{A619AEBE-E609-417C-AD12-82BFA1E86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9370" y="1133476"/>
          <a:ext cx="1094792" cy="1226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200024</xdr:colOff>
      <xdr:row>0</xdr:row>
      <xdr:rowOff>60960</xdr:rowOff>
    </xdr:from>
    <xdr:to>
      <xdr:col>13</xdr:col>
      <xdr:colOff>432055</xdr:colOff>
      <xdr:row>0</xdr:row>
      <xdr:rowOff>982980</xdr:rowOff>
    </xdr:to>
    <xdr:pic>
      <xdr:nvPicPr>
        <xdr:cNvPr id="2" name="Picture 1" descr="Pojken - blå">
          <a:extLst>
            <a:ext uri="{FF2B5EF4-FFF2-40B4-BE49-F238E27FC236}">
              <a16:creationId xmlns:a16="http://schemas.microsoft.com/office/drawing/2014/main" id="{524EC6AD-B118-4ACD-8750-39AFE7A3E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299" y="10090785"/>
          <a:ext cx="755906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200024</xdr:colOff>
      <xdr:row>45</xdr:row>
      <xdr:rowOff>60960</xdr:rowOff>
    </xdr:from>
    <xdr:to>
      <xdr:col>13</xdr:col>
      <xdr:colOff>432055</xdr:colOff>
      <xdr:row>45</xdr:row>
      <xdr:rowOff>982980</xdr:rowOff>
    </xdr:to>
    <xdr:pic>
      <xdr:nvPicPr>
        <xdr:cNvPr id="4" name="Picture 1" descr="Pojken - blå">
          <a:extLst>
            <a:ext uri="{FF2B5EF4-FFF2-40B4-BE49-F238E27FC236}">
              <a16:creationId xmlns:a16="http://schemas.microsoft.com/office/drawing/2014/main" id="{1243DDAC-5710-4428-A171-19AB7256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55583" y="10280725"/>
          <a:ext cx="758707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2B07B-C332-4707-8A86-CBC4AEF5D584}">
  <sheetPr>
    <tabColor rgb="FFFFFF00"/>
    <pageSetUpPr fitToPage="1"/>
  </sheetPr>
  <dimension ref="A1:E30"/>
  <sheetViews>
    <sheetView tabSelected="1" zoomScale="90" zoomScaleNormal="90" workbookViewId="0">
      <selection activeCell="E5" sqref="E5"/>
    </sheetView>
  </sheetViews>
  <sheetFormatPr defaultColWidth="9.21875" defaultRowHeight="14.4" x14ac:dyDescent="0.3"/>
  <cols>
    <col min="1" max="1" width="31.44140625" style="198" customWidth="1"/>
    <col min="2" max="4" width="20.5546875" style="219" customWidth="1"/>
    <col min="5" max="5" width="12.5546875" style="219" bestFit="1" customWidth="1"/>
    <col min="6" max="16384" width="9.21875" style="198"/>
  </cols>
  <sheetData>
    <row r="1" spans="1:5" ht="19.5" customHeight="1" x14ac:dyDescent="0.3">
      <c r="A1" s="201" t="s">
        <v>179</v>
      </c>
      <c r="B1" s="208" t="s">
        <v>195</v>
      </c>
      <c r="C1" s="208" t="s">
        <v>196</v>
      </c>
      <c r="D1" s="208" t="s">
        <v>197</v>
      </c>
      <c r="E1" s="208" t="s">
        <v>202</v>
      </c>
    </row>
    <row r="2" spans="1:5" ht="19.5" customHeight="1" x14ac:dyDescent="0.3">
      <c r="A2" s="202" t="s">
        <v>180</v>
      </c>
      <c r="B2" s="209"/>
      <c r="C2" s="209"/>
      <c r="D2" s="209"/>
      <c r="E2" s="209"/>
    </row>
    <row r="3" spans="1:5" ht="19.5" customHeight="1" x14ac:dyDescent="0.3">
      <c r="A3" s="203" t="s">
        <v>183</v>
      </c>
      <c r="B3" s="210" t="s">
        <v>201</v>
      </c>
      <c r="C3" s="210" t="s">
        <v>200</v>
      </c>
      <c r="D3" s="217"/>
      <c r="E3" s="208">
        <f>6+6</f>
        <v>12</v>
      </c>
    </row>
    <row r="4" spans="1:5" ht="19.5" customHeight="1" x14ac:dyDescent="0.3">
      <c r="A4" s="203" t="s">
        <v>190</v>
      </c>
      <c r="B4" s="210" t="s">
        <v>201</v>
      </c>
      <c r="C4" s="210" t="s">
        <v>200</v>
      </c>
      <c r="D4" s="217"/>
      <c r="E4" s="208">
        <f>6+6</f>
        <v>12</v>
      </c>
    </row>
    <row r="5" spans="1:5" ht="19.5" customHeight="1" x14ac:dyDescent="0.3">
      <c r="A5" s="203" t="s">
        <v>182</v>
      </c>
      <c r="B5" s="210" t="s">
        <v>204</v>
      </c>
      <c r="C5" s="210" t="s">
        <v>201</v>
      </c>
      <c r="D5" s="212"/>
      <c r="E5" s="208">
        <f t="shared" ref="E5:E7" si="0">6+6</f>
        <v>12</v>
      </c>
    </row>
    <row r="6" spans="1:5" ht="19.5" customHeight="1" x14ac:dyDescent="0.3">
      <c r="A6" s="203" t="s">
        <v>184</v>
      </c>
      <c r="B6" s="210" t="s">
        <v>200</v>
      </c>
      <c r="C6" s="210" t="s">
        <v>205</v>
      </c>
      <c r="D6" s="212"/>
      <c r="E6" s="208">
        <f t="shared" si="0"/>
        <v>12</v>
      </c>
    </row>
    <row r="7" spans="1:5" ht="19.5" customHeight="1" x14ac:dyDescent="0.3">
      <c r="A7" s="203" t="s">
        <v>185</v>
      </c>
      <c r="B7" s="210" t="s">
        <v>204</v>
      </c>
      <c r="C7" s="210" t="s">
        <v>201</v>
      </c>
      <c r="D7" s="212"/>
      <c r="E7" s="208">
        <f t="shared" si="0"/>
        <v>12</v>
      </c>
    </row>
    <row r="8" spans="1:5" ht="19.5" customHeight="1" x14ac:dyDescent="0.3">
      <c r="A8" s="203" t="s">
        <v>188</v>
      </c>
      <c r="B8" s="210" t="s">
        <v>200</v>
      </c>
      <c r="C8" s="210" t="s">
        <v>205</v>
      </c>
      <c r="D8" s="212"/>
      <c r="E8" s="208">
        <f>6+6</f>
        <v>12</v>
      </c>
    </row>
    <row r="9" spans="1:5" ht="19.5" customHeight="1" x14ac:dyDescent="0.3">
      <c r="A9" s="203" t="s">
        <v>181</v>
      </c>
      <c r="B9" s="212"/>
      <c r="C9" s="210" t="s">
        <v>204</v>
      </c>
      <c r="D9" s="210" t="s">
        <v>205</v>
      </c>
      <c r="E9" s="208">
        <f>6+6</f>
        <v>12</v>
      </c>
    </row>
    <row r="10" spans="1:5" ht="19.5" customHeight="1" x14ac:dyDescent="0.3">
      <c r="A10" s="203" t="s">
        <v>186</v>
      </c>
      <c r="B10" s="213" t="s">
        <v>208</v>
      </c>
      <c r="C10" s="213" t="s">
        <v>206</v>
      </c>
      <c r="D10" s="213" t="s">
        <v>208</v>
      </c>
      <c r="E10" s="208">
        <f>4+4+4</f>
        <v>12</v>
      </c>
    </row>
    <row r="11" spans="1:5" ht="19.5" customHeight="1" x14ac:dyDescent="0.3">
      <c r="A11" s="203" t="s">
        <v>187</v>
      </c>
      <c r="B11" s="213" t="s">
        <v>209</v>
      </c>
      <c r="C11" s="213" t="s">
        <v>209</v>
      </c>
      <c r="D11" s="210" t="s">
        <v>204</v>
      </c>
      <c r="E11" s="208">
        <f>3+3+6</f>
        <v>12</v>
      </c>
    </row>
    <row r="12" spans="1:5" ht="19.5" customHeight="1" x14ac:dyDescent="0.3">
      <c r="A12" s="203" t="s">
        <v>198</v>
      </c>
      <c r="B12" s="214" t="s">
        <v>214</v>
      </c>
      <c r="C12" s="213" t="s">
        <v>208</v>
      </c>
      <c r="D12" s="215" t="s">
        <v>206</v>
      </c>
      <c r="E12" s="208">
        <f>3+4+4</f>
        <v>11</v>
      </c>
    </row>
    <row r="13" spans="1:5" ht="19.5" customHeight="1" x14ac:dyDescent="0.3">
      <c r="A13" s="203" t="s">
        <v>191</v>
      </c>
      <c r="B13" s="215" t="s">
        <v>208</v>
      </c>
      <c r="C13" s="215" t="s">
        <v>209</v>
      </c>
      <c r="D13" s="215" t="s">
        <v>208</v>
      </c>
      <c r="E13" s="208">
        <f>4+3+4</f>
        <v>11</v>
      </c>
    </row>
    <row r="14" spans="1:5" ht="19.5" customHeight="1" x14ac:dyDescent="0.3">
      <c r="A14" s="203" t="s">
        <v>192</v>
      </c>
      <c r="B14" s="214" t="s">
        <v>214</v>
      </c>
      <c r="C14" s="215" t="s">
        <v>208</v>
      </c>
      <c r="D14" s="210" t="s">
        <v>201</v>
      </c>
      <c r="E14" s="208">
        <f>3+4+6</f>
        <v>13</v>
      </c>
    </row>
    <row r="15" spans="1:5" ht="19.5" customHeight="1" x14ac:dyDescent="0.3">
      <c r="A15" s="203" t="s">
        <v>193</v>
      </c>
      <c r="B15" s="215" t="s">
        <v>209</v>
      </c>
      <c r="C15" s="215" t="s">
        <v>206</v>
      </c>
      <c r="D15" s="210" t="s">
        <v>201</v>
      </c>
      <c r="E15" s="208">
        <f>3+4+6</f>
        <v>13</v>
      </c>
    </row>
    <row r="16" spans="1:5" ht="19.5" customHeight="1" x14ac:dyDescent="0.3">
      <c r="A16" s="221" t="s">
        <v>215</v>
      </c>
      <c r="B16" s="214" t="s">
        <v>214</v>
      </c>
      <c r="C16" s="212"/>
      <c r="D16" s="216" t="s">
        <v>200</v>
      </c>
      <c r="E16" s="208">
        <f>3+4+6</f>
        <v>13</v>
      </c>
    </row>
    <row r="17" spans="1:5" ht="19.5" customHeight="1" x14ac:dyDescent="0.3">
      <c r="A17" s="222"/>
      <c r="B17" s="213" t="s">
        <v>206</v>
      </c>
      <c r="C17" s="212"/>
      <c r="D17" s="217"/>
      <c r="E17" s="208"/>
    </row>
    <row r="18" spans="1:5" ht="19.5" customHeight="1" x14ac:dyDescent="0.3">
      <c r="A18" s="221" t="s">
        <v>216</v>
      </c>
      <c r="B18" s="214" t="s">
        <v>214</v>
      </c>
      <c r="C18" s="212"/>
      <c r="D18" s="217"/>
      <c r="E18" s="208">
        <f>3+4+6</f>
        <v>13</v>
      </c>
    </row>
    <row r="19" spans="1:5" ht="19.5" customHeight="1" x14ac:dyDescent="0.3">
      <c r="A19" s="222" t="s">
        <v>189</v>
      </c>
      <c r="B19" s="215" t="s">
        <v>206</v>
      </c>
      <c r="C19" s="212"/>
      <c r="D19" s="210" t="s">
        <v>200</v>
      </c>
      <c r="E19" s="208"/>
    </row>
    <row r="20" spans="1:5" ht="19.5" customHeight="1" x14ac:dyDescent="0.3">
      <c r="A20" s="203" t="s">
        <v>194</v>
      </c>
      <c r="B20" s="214" t="s">
        <v>214</v>
      </c>
      <c r="C20" s="218"/>
      <c r="D20" s="210" t="s">
        <v>204</v>
      </c>
      <c r="E20" s="208">
        <f>3+6</f>
        <v>9</v>
      </c>
    </row>
    <row r="21" spans="1:5" ht="19.5" customHeight="1" x14ac:dyDescent="0.3">
      <c r="A21" s="220" t="s">
        <v>217</v>
      </c>
      <c r="B21" s="214" t="s">
        <v>214</v>
      </c>
      <c r="C21" s="218"/>
      <c r="D21" s="211" t="s">
        <v>206</v>
      </c>
      <c r="E21" s="208">
        <f>3+4</f>
        <v>7</v>
      </c>
    </row>
    <row r="22" spans="1:5" ht="19.5" customHeight="1" x14ac:dyDescent="0.3">
      <c r="A22" s="201" t="s">
        <v>199</v>
      </c>
      <c r="B22" s="212"/>
      <c r="C22" s="212"/>
      <c r="D22" s="212"/>
      <c r="E22" s="208"/>
    </row>
    <row r="24" spans="1:5" ht="20.25" customHeight="1" x14ac:dyDescent="0.3">
      <c r="A24" s="204" t="s">
        <v>203</v>
      </c>
    </row>
    <row r="25" spans="1:5" ht="20.25" customHeight="1" x14ac:dyDescent="0.3">
      <c r="A25" s="205" t="s">
        <v>207</v>
      </c>
    </row>
    <row r="26" spans="1:5" ht="20.25" customHeight="1" x14ac:dyDescent="0.3">
      <c r="A26" s="206" t="s">
        <v>211</v>
      </c>
    </row>
    <row r="27" spans="1:5" ht="20.25" customHeight="1" x14ac:dyDescent="0.3">
      <c r="A27" s="207" t="s">
        <v>213</v>
      </c>
    </row>
    <row r="28" spans="1:5" x14ac:dyDescent="0.3">
      <c r="A28" s="200"/>
    </row>
    <row r="29" spans="1:5" x14ac:dyDescent="0.3">
      <c r="A29" s="199"/>
    </row>
    <row r="30" spans="1:5" x14ac:dyDescent="0.3">
      <c r="A30" s="199"/>
    </row>
  </sheetData>
  <mergeCells count="2">
    <mergeCell ref="A16:A17"/>
    <mergeCell ref="A18:A19"/>
  </mergeCells>
  <phoneticPr fontId="44" type="noConversion"/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269"/>
  <sheetViews>
    <sheetView topLeftCell="A152" zoomScale="85" zoomScaleNormal="85" workbookViewId="0">
      <selection activeCell="F166" sqref="F166"/>
    </sheetView>
  </sheetViews>
  <sheetFormatPr defaultColWidth="9.21875" defaultRowHeight="15.6" x14ac:dyDescent="0.3"/>
  <cols>
    <col min="1" max="1" width="16.77734375" style="2" customWidth="1"/>
    <col min="2" max="2" width="6.44140625" style="13" customWidth="1"/>
    <col min="3" max="3" width="2.21875" style="13" customWidth="1"/>
    <col min="4" max="4" width="6.44140625" style="22" customWidth="1"/>
    <col min="5" max="5" width="5.21875" style="1" customWidth="1"/>
    <col min="6" max="6" width="24.44140625" style="1" customWidth="1"/>
    <col min="7" max="7" width="8.44140625" style="1" customWidth="1"/>
    <col min="8" max="8" width="10.21875" style="13" customWidth="1"/>
    <col min="9" max="16384" width="9.21875" style="1"/>
  </cols>
  <sheetData>
    <row r="1" spans="1:9" s="29" customFormat="1" ht="84" thickTop="1" x14ac:dyDescent="0.9">
      <c r="A1" s="44"/>
      <c r="B1" s="43" t="s">
        <v>25</v>
      </c>
      <c r="C1" s="42"/>
      <c r="D1" s="41"/>
      <c r="E1" s="40"/>
      <c r="F1" s="40"/>
      <c r="G1" s="39"/>
      <c r="H1" s="38"/>
    </row>
    <row r="2" spans="1:9" s="31" customFormat="1" ht="24" x14ac:dyDescent="0.4">
      <c r="A2" s="45" t="s">
        <v>160</v>
      </c>
      <c r="B2" s="30"/>
      <c r="C2" s="30"/>
      <c r="D2" s="30"/>
      <c r="G2" s="32" t="s">
        <v>161</v>
      </c>
      <c r="H2" s="37"/>
    </row>
    <row r="3" spans="1:9" ht="15.75" customHeight="1" x14ac:dyDescent="0.25">
      <c r="A3" s="46"/>
      <c r="D3" s="13"/>
      <c r="F3" s="28"/>
      <c r="H3" s="36"/>
    </row>
    <row r="4" spans="1:9" ht="16.2" thickBot="1" x14ac:dyDescent="0.35">
      <c r="A4" s="47"/>
      <c r="B4" s="33"/>
      <c r="C4" s="33"/>
      <c r="D4" s="33"/>
      <c r="E4" s="34"/>
      <c r="F4" s="34"/>
      <c r="G4" s="34"/>
      <c r="H4" s="35"/>
    </row>
    <row r="5" spans="1:9" ht="16.2" thickTop="1" x14ac:dyDescent="0.3">
      <c r="A5" s="8"/>
      <c r="D5" s="13"/>
      <c r="E5"/>
      <c r="G5" s="9"/>
    </row>
    <row r="6" spans="1:9" x14ac:dyDescent="0.3">
      <c r="A6" s="8"/>
      <c r="D6" s="13"/>
      <c r="E6"/>
    </row>
    <row r="7" spans="1:9" x14ac:dyDescent="0.3">
      <c r="A7" s="8"/>
      <c r="D7" s="13"/>
      <c r="E7"/>
    </row>
    <row r="8" spans="1:9" s="12" customFormat="1" ht="37.799999999999997" x14ac:dyDescent="0.65">
      <c r="A8" s="10" t="s">
        <v>24</v>
      </c>
      <c r="B8" s="20"/>
      <c r="C8" s="20"/>
      <c r="D8" s="25"/>
      <c r="G8" s="3"/>
      <c r="H8" s="3"/>
    </row>
    <row r="10" spans="1:9" s="5" customFormat="1" ht="24.6" x14ac:dyDescent="0.4">
      <c r="A10" s="11" t="s">
        <v>0</v>
      </c>
      <c r="B10" s="13"/>
      <c r="C10" s="13"/>
      <c r="D10" s="22"/>
      <c r="H10" s="14"/>
    </row>
    <row r="12" spans="1:9" s="6" customFormat="1" x14ac:dyDescent="0.3">
      <c r="A12" s="4"/>
      <c r="B12" s="13"/>
      <c r="C12" s="13"/>
      <c r="D12" s="18"/>
      <c r="F12" s="6" t="s">
        <v>1</v>
      </c>
      <c r="G12" s="6" t="s">
        <v>2</v>
      </c>
      <c r="H12" s="15"/>
      <c r="I12" s="1"/>
    </row>
    <row r="13" spans="1:9" x14ac:dyDescent="0.3">
      <c r="A13" s="17" t="s">
        <v>6</v>
      </c>
      <c r="B13" s="23" t="s">
        <v>15</v>
      </c>
      <c r="C13" s="26" t="s">
        <v>8</v>
      </c>
      <c r="D13" s="24" t="s">
        <v>16</v>
      </c>
      <c r="E13" s="19">
        <v>1</v>
      </c>
      <c r="F13" s="19" t="s">
        <v>185</v>
      </c>
      <c r="G13" s="7"/>
      <c r="H13" s="13" t="s">
        <v>131</v>
      </c>
    </row>
    <row r="14" spans="1:9" x14ac:dyDescent="0.3">
      <c r="E14" s="7">
        <v>2</v>
      </c>
      <c r="F14" s="19" t="s">
        <v>182</v>
      </c>
      <c r="G14" s="7"/>
      <c r="H14" s="13" t="s">
        <v>131</v>
      </c>
    </row>
    <row r="15" spans="1:9" ht="15" x14ac:dyDescent="0.25">
      <c r="A15" s="1"/>
      <c r="E15" s="7">
        <v>3</v>
      </c>
      <c r="F15" s="196"/>
      <c r="G15" s="196"/>
      <c r="H15" s="13" t="s">
        <v>137</v>
      </c>
    </row>
    <row r="16" spans="1:9" ht="15" x14ac:dyDescent="0.25">
      <c r="A16" s="1"/>
    </row>
    <row r="17" spans="1:9" ht="15" x14ac:dyDescent="0.25">
      <c r="A17" s="1"/>
    </row>
    <row r="18" spans="1:9" x14ac:dyDescent="0.3">
      <c r="A18" s="1"/>
      <c r="F18" s="6" t="s">
        <v>1</v>
      </c>
      <c r="G18" s="6" t="s">
        <v>2</v>
      </c>
    </row>
    <row r="19" spans="1:9" ht="15" x14ac:dyDescent="0.25">
      <c r="A19" s="74"/>
      <c r="B19" s="23" t="s">
        <v>170</v>
      </c>
      <c r="C19" s="26" t="s">
        <v>8</v>
      </c>
      <c r="D19" s="24" t="s">
        <v>21</v>
      </c>
      <c r="E19" s="7">
        <v>1</v>
      </c>
      <c r="F19" s="7" t="s">
        <v>184</v>
      </c>
      <c r="G19" s="7"/>
      <c r="H19" s="13" t="s">
        <v>131</v>
      </c>
    </row>
    <row r="20" spans="1:9" ht="15" x14ac:dyDescent="0.25">
      <c r="A20" s="74"/>
      <c r="E20" s="7">
        <v>2</v>
      </c>
      <c r="F20" s="7" t="s">
        <v>188</v>
      </c>
      <c r="G20" s="7"/>
      <c r="H20" s="13" t="s">
        <v>131</v>
      </c>
    </row>
    <row r="21" spans="1:9" ht="15" x14ac:dyDescent="0.25">
      <c r="A21" s="74"/>
      <c r="E21" s="7">
        <v>3</v>
      </c>
      <c r="F21" s="196"/>
      <c r="G21" s="196"/>
      <c r="H21" s="13" t="s">
        <v>137</v>
      </c>
    </row>
    <row r="22" spans="1:9" ht="15" x14ac:dyDescent="0.25">
      <c r="A22" s="74"/>
      <c r="E22" s="7">
        <v>4</v>
      </c>
      <c r="F22" s="196"/>
      <c r="G22" s="196"/>
      <c r="H22" s="13" t="s">
        <v>137</v>
      </c>
    </row>
    <row r="23" spans="1:9" ht="15" x14ac:dyDescent="0.25">
      <c r="A23" s="1"/>
    </row>
    <row r="24" spans="1:9" ht="15" x14ac:dyDescent="0.25">
      <c r="A24" s="1"/>
    </row>
    <row r="25" spans="1:9" x14ac:dyDescent="0.3">
      <c r="A25" s="1"/>
      <c r="F25" s="6" t="s">
        <v>1</v>
      </c>
      <c r="G25" s="6" t="s">
        <v>2</v>
      </c>
    </row>
    <row r="26" spans="1:9" ht="15" x14ac:dyDescent="0.25">
      <c r="A26" s="1"/>
      <c r="B26" s="23" t="s">
        <v>13</v>
      </c>
      <c r="C26" s="26" t="s">
        <v>8</v>
      </c>
      <c r="D26" s="24" t="s">
        <v>7</v>
      </c>
      <c r="E26" s="7">
        <v>1</v>
      </c>
      <c r="F26" s="7" t="s">
        <v>183</v>
      </c>
      <c r="G26" s="7"/>
      <c r="H26" s="13" t="s">
        <v>131</v>
      </c>
    </row>
    <row r="27" spans="1:9" ht="15" x14ac:dyDescent="0.25">
      <c r="A27" s="1"/>
      <c r="E27" s="7">
        <v>2</v>
      </c>
      <c r="F27" s="7" t="s">
        <v>190</v>
      </c>
      <c r="G27" s="7"/>
      <c r="H27" s="13" t="s">
        <v>131</v>
      </c>
    </row>
    <row r="28" spans="1:9" ht="15" x14ac:dyDescent="0.25">
      <c r="A28" s="1"/>
      <c r="E28" s="7">
        <v>3</v>
      </c>
      <c r="F28" s="196"/>
      <c r="G28" s="196"/>
      <c r="H28" s="13" t="s">
        <v>137</v>
      </c>
    </row>
    <row r="29" spans="1:9" ht="15" x14ac:dyDescent="0.25">
      <c r="A29" s="1"/>
      <c r="E29" s="7">
        <v>4</v>
      </c>
      <c r="F29" s="196"/>
      <c r="G29" s="196"/>
      <c r="H29" s="13" t="s">
        <v>137</v>
      </c>
    </row>
    <row r="30" spans="1:9" ht="15" x14ac:dyDescent="0.25">
      <c r="A30" s="1"/>
    </row>
    <row r="31" spans="1:9" ht="15" x14ac:dyDescent="0.25">
      <c r="A31" s="1"/>
    </row>
    <row r="32" spans="1:9" s="6" customFormat="1" x14ac:dyDescent="0.3">
      <c r="A32" s="4"/>
      <c r="B32" s="13"/>
      <c r="C32" s="13"/>
      <c r="D32" s="18"/>
      <c r="F32" s="6" t="s">
        <v>1</v>
      </c>
      <c r="G32" s="6" t="s">
        <v>2</v>
      </c>
      <c r="H32" s="15"/>
      <c r="I32" s="1"/>
    </row>
    <row r="33" spans="1:8" x14ac:dyDescent="0.3">
      <c r="B33" s="23" t="s">
        <v>14</v>
      </c>
      <c r="C33" s="26" t="s">
        <v>8</v>
      </c>
      <c r="D33" s="24" t="s">
        <v>17</v>
      </c>
      <c r="E33" s="7">
        <v>1</v>
      </c>
      <c r="F33" s="196"/>
      <c r="G33" s="196"/>
      <c r="H33" s="13" t="s">
        <v>137</v>
      </c>
    </row>
    <row r="34" spans="1:8" ht="15" x14ac:dyDescent="0.25">
      <c r="A34" s="1"/>
      <c r="E34" s="7">
        <v>2</v>
      </c>
      <c r="F34" s="196"/>
      <c r="G34" s="196"/>
      <c r="H34" s="13" t="s">
        <v>137</v>
      </c>
    </row>
    <row r="35" spans="1:8" ht="15" x14ac:dyDescent="0.25">
      <c r="A35" s="1"/>
    </row>
    <row r="37" spans="1:8" x14ac:dyDescent="0.3">
      <c r="A37" s="52" t="s">
        <v>61</v>
      </c>
    </row>
    <row r="38" spans="1:8" ht="15" x14ac:dyDescent="0.25">
      <c r="A38" s="1" t="s">
        <v>60</v>
      </c>
    </row>
    <row r="39" spans="1:8" ht="15" x14ac:dyDescent="0.25">
      <c r="A39" s="1" t="s">
        <v>58</v>
      </c>
      <c r="F39" s="13"/>
    </row>
    <row r="40" spans="1:8" ht="15" x14ac:dyDescent="0.25">
      <c r="A40" s="1" t="s">
        <v>171</v>
      </c>
    </row>
    <row r="41" spans="1:8" s="65" customFormat="1" ht="10.199999999999999" x14ac:dyDescent="0.2">
      <c r="A41" s="56"/>
      <c r="B41" s="63"/>
      <c r="C41" s="63"/>
      <c r="D41" s="64"/>
      <c r="H41" s="63"/>
    </row>
    <row r="42" spans="1:8" x14ac:dyDescent="0.3">
      <c r="A42" s="52" t="s">
        <v>56</v>
      </c>
    </row>
    <row r="43" spans="1:8" ht="15" x14ac:dyDescent="0.25">
      <c r="A43" s="1" t="s">
        <v>73</v>
      </c>
    </row>
    <row r="44" spans="1:8" ht="15" x14ac:dyDescent="0.25">
      <c r="A44" s="1" t="s">
        <v>79</v>
      </c>
    </row>
    <row r="45" spans="1:8" ht="15" x14ac:dyDescent="0.25">
      <c r="A45" s="1"/>
    </row>
    <row r="46" spans="1:8" thickBot="1" x14ac:dyDescent="0.3">
      <c r="A46" s="1"/>
    </row>
    <row r="47" spans="1:8" s="29" customFormat="1" ht="84" thickTop="1" x14ac:dyDescent="0.9">
      <c r="A47" s="44"/>
      <c r="B47" s="43" t="s">
        <v>25</v>
      </c>
      <c r="C47" s="42"/>
      <c r="D47" s="41"/>
      <c r="E47" s="40"/>
      <c r="F47" s="40"/>
      <c r="G47" s="39"/>
      <c r="H47" s="38"/>
    </row>
    <row r="48" spans="1:8" s="31" customFormat="1" ht="24" x14ac:dyDescent="0.4">
      <c r="A48" s="45" t="s">
        <v>160</v>
      </c>
      <c r="B48" s="30"/>
      <c r="C48" s="30"/>
      <c r="D48" s="30"/>
      <c r="G48" s="32" t="s">
        <v>161</v>
      </c>
      <c r="H48" s="37"/>
    </row>
    <row r="49" spans="1:9" ht="15.75" customHeight="1" x14ac:dyDescent="0.25">
      <c r="A49" s="46"/>
      <c r="D49" s="13"/>
      <c r="F49" s="28"/>
      <c r="H49" s="36"/>
    </row>
    <row r="50" spans="1:9" ht="16.2" thickBot="1" x14ac:dyDescent="0.35">
      <c r="A50" s="47"/>
      <c r="B50" s="33"/>
      <c r="C50" s="33"/>
      <c r="D50" s="33"/>
      <c r="E50" s="34"/>
      <c r="F50" s="34"/>
      <c r="G50" s="34"/>
      <c r="H50" s="35"/>
    </row>
    <row r="51" spans="1:9" ht="16.2" thickTop="1" x14ac:dyDescent="0.3">
      <c r="A51" s="8"/>
      <c r="D51" s="13"/>
      <c r="E51"/>
      <c r="G51" s="9"/>
    </row>
    <row r="52" spans="1:9" x14ac:dyDescent="0.3">
      <c r="A52" s="8"/>
      <c r="D52" s="13"/>
      <c r="E52"/>
    </row>
    <row r="53" spans="1:9" x14ac:dyDescent="0.3">
      <c r="A53" s="8"/>
      <c r="D53" s="13"/>
      <c r="E53"/>
    </row>
    <row r="54" spans="1:9" s="12" customFormat="1" ht="37.799999999999997" x14ac:dyDescent="0.65">
      <c r="A54" s="10" t="s">
        <v>24</v>
      </c>
      <c r="B54" s="20"/>
      <c r="C54" s="20"/>
      <c r="D54" s="25"/>
      <c r="G54" s="3"/>
      <c r="H54" s="16"/>
    </row>
    <row r="56" spans="1:9" s="5" customFormat="1" ht="24.6" x14ac:dyDescent="0.4">
      <c r="A56" s="11" t="s">
        <v>3</v>
      </c>
      <c r="B56" s="13"/>
      <c r="C56" s="13"/>
      <c r="D56" s="22"/>
      <c r="H56" s="14"/>
    </row>
    <row r="58" spans="1:9" s="6" customFormat="1" x14ac:dyDescent="0.3">
      <c r="A58" s="4"/>
      <c r="B58" s="13"/>
      <c r="C58" s="13"/>
      <c r="D58" s="18"/>
      <c r="F58" s="6" t="s">
        <v>1</v>
      </c>
      <c r="G58" s="6" t="s">
        <v>2</v>
      </c>
      <c r="H58" s="15"/>
      <c r="I58" s="1"/>
    </row>
    <row r="59" spans="1:9" x14ac:dyDescent="0.3">
      <c r="A59" s="17" t="s">
        <v>6</v>
      </c>
      <c r="B59" s="23" t="s">
        <v>15</v>
      </c>
      <c r="C59" s="26" t="s">
        <v>8</v>
      </c>
      <c r="D59" s="24" t="s">
        <v>16</v>
      </c>
      <c r="E59" s="19">
        <v>1</v>
      </c>
      <c r="F59" s="197"/>
      <c r="G59" s="196"/>
      <c r="H59" s="13" t="s">
        <v>137</v>
      </c>
    </row>
    <row r="60" spans="1:9" x14ac:dyDescent="0.3">
      <c r="E60" s="7">
        <v>2</v>
      </c>
      <c r="F60" s="197"/>
      <c r="G60" s="196"/>
      <c r="H60" s="13" t="s">
        <v>137</v>
      </c>
    </row>
    <row r="61" spans="1:9" ht="15" x14ac:dyDescent="0.25">
      <c r="A61" s="1"/>
      <c r="E61" s="7">
        <v>3</v>
      </c>
      <c r="F61" s="7" t="s">
        <v>181</v>
      </c>
      <c r="G61" s="7"/>
      <c r="H61" s="13" t="s">
        <v>131</v>
      </c>
    </row>
    <row r="62" spans="1:9" ht="15" x14ac:dyDescent="0.25">
      <c r="A62" s="1"/>
    </row>
    <row r="63" spans="1:9" ht="15" x14ac:dyDescent="0.25">
      <c r="A63" s="1"/>
    </row>
    <row r="64" spans="1:9" x14ac:dyDescent="0.3">
      <c r="A64" s="1"/>
      <c r="F64" s="6" t="s">
        <v>1</v>
      </c>
      <c r="G64" s="6" t="s">
        <v>2</v>
      </c>
    </row>
    <row r="65" spans="1:9" ht="15" x14ac:dyDescent="0.25">
      <c r="A65" s="74"/>
      <c r="B65" s="23" t="s">
        <v>170</v>
      </c>
      <c r="C65" s="26" t="s">
        <v>8</v>
      </c>
      <c r="D65" s="24" t="s">
        <v>21</v>
      </c>
      <c r="E65" s="7">
        <v>1</v>
      </c>
      <c r="F65" s="196"/>
      <c r="G65" s="196"/>
      <c r="H65" s="13" t="s">
        <v>137</v>
      </c>
    </row>
    <row r="66" spans="1:9" ht="15" x14ac:dyDescent="0.25">
      <c r="A66" s="74"/>
      <c r="E66" s="7">
        <v>2</v>
      </c>
      <c r="F66" s="196"/>
      <c r="G66" s="196"/>
      <c r="H66" s="13" t="s">
        <v>137</v>
      </c>
    </row>
    <row r="67" spans="1:9" ht="15" x14ac:dyDescent="0.25">
      <c r="A67" s="74"/>
      <c r="E67" s="7">
        <v>3</v>
      </c>
      <c r="F67" s="7" t="s">
        <v>183</v>
      </c>
      <c r="G67" s="7"/>
      <c r="H67" s="13" t="s">
        <v>131</v>
      </c>
    </row>
    <row r="68" spans="1:9" ht="15" x14ac:dyDescent="0.25">
      <c r="A68" s="74"/>
      <c r="E68" s="7">
        <v>4</v>
      </c>
      <c r="F68" s="7" t="s">
        <v>190</v>
      </c>
      <c r="G68" s="7"/>
      <c r="H68" s="13" t="s">
        <v>131</v>
      </c>
    </row>
    <row r="69" spans="1:9" ht="15" x14ac:dyDescent="0.25">
      <c r="A69" s="1"/>
    </row>
    <row r="70" spans="1:9" ht="15" x14ac:dyDescent="0.25">
      <c r="A70" s="1"/>
    </row>
    <row r="71" spans="1:9" x14ac:dyDescent="0.3">
      <c r="A71" s="1"/>
      <c r="F71" s="6" t="s">
        <v>1</v>
      </c>
      <c r="G71" s="6" t="s">
        <v>2</v>
      </c>
    </row>
    <row r="72" spans="1:9" ht="15" x14ac:dyDescent="0.25">
      <c r="A72" s="1"/>
      <c r="B72" s="23" t="s">
        <v>13</v>
      </c>
      <c r="C72" s="26" t="s">
        <v>8</v>
      </c>
      <c r="D72" s="24" t="s">
        <v>7</v>
      </c>
      <c r="E72" s="7">
        <v>1</v>
      </c>
      <c r="F72" s="196"/>
      <c r="G72" s="196"/>
      <c r="H72" s="13" t="s">
        <v>137</v>
      </c>
    </row>
    <row r="73" spans="1:9" ht="15" x14ac:dyDescent="0.25">
      <c r="A73" s="1"/>
      <c r="E73" s="7">
        <v>2</v>
      </c>
      <c r="F73" s="196"/>
      <c r="G73" s="196"/>
      <c r="H73" s="13" t="s">
        <v>137</v>
      </c>
    </row>
    <row r="74" spans="1:9" ht="15" x14ac:dyDescent="0.25">
      <c r="A74" s="1"/>
      <c r="E74" s="7">
        <v>3</v>
      </c>
      <c r="F74" s="19" t="s">
        <v>185</v>
      </c>
      <c r="G74" s="7"/>
      <c r="H74" s="13" t="s">
        <v>131</v>
      </c>
    </row>
    <row r="75" spans="1:9" s="6" customFormat="1" x14ac:dyDescent="0.3">
      <c r="A75" s="1"/>
      <c r="B75" s="13"/>
      <c r="C75" s="13"/>
      <c r="D75" s="22"/>
      <c r="E75" s="7">
        <v>4</v>
      </c>
      <c r="F75" s="19" t="s">
        <v>182</v>
      </c>
      <c r="G75" s="7"/>
      <c r="H75" s="13" t="s">
        <v>131</v>
      </c>
      <c r="I75" s="1"/>
    </row>
    <row r="76" spans="1:9" ht="15" x14ac:dyDescent="0.25">
      <c r="A76" s="1"/>
    </row>
    <row r="77" spans="1:9" ht="15" x14ac:dyDescent="0.25">
      <c r="A77" s="1"/>
    </row>
    <row r="78" spans="1:9" x14ac:dyDescent="0.3">
      <c r="A78" s="4"/>
      <c r="D78" s="18"/>
      <c r="E78" s="6"/>
      <c r="F78" s="6" t="s">
        <v>1</v>
      </c>
      <c r="G78" s="6" t="s">
        <v>2</v>
      </c>
      <c r="H78" s="15"/>
    </row>
    <row r="79" spans="1:9" x14ac:dyDescent="0.3">
      <c r="B79" s="23" t="s">
        <v>14</v>
      </c>
      <c r="C79" s="26" t="s">
        <v>8</v>
      </c>
      <c r="D79" s="24" t="s">
        <v>17</v>
      </c>
      <c r="E79" s="7">
        <v>1</v>
      </c>
      <c r="F79" s="7" t="s">
        <v>184</v>
      </c>
      <c r="G79" s="7"/>
      <c r="H79" s="13" t="s">
        <v>131</v>
      </c>
    </row>
    <row r="80" spans="1:9" ht="15" x14ac:dyDescent="0.25">
      <c r="A80" s="1"/>
      <c r="E80" s="7">
        <v>2</v>
      </c>
      <c r="F80" s="7" t="s">
        <v>188</v>
      </c>
      <c r="G80" s="7"/>
      <c r="H80" s="13" t="s">
        <v>131</v>
      </c>
    </row>
    <row r="81" spans="1:8" ht="15" x14ac:dyDescent="0.25">
      <c r="A81" s="1"/>
    </row>
    <row r="82" spans="1:8" ht="15" x14ac:dyDescent="0.25">
      <c r="A82" s="1"/>
    </row>
    <row r="83" spans="1:8" ht="15" x14ac:dyDescent="0.25">
      <c r="A83" s="1"/>
    </row>
    <row r="84" spans="1:8" ht="15" x14ac:dyDescent="0.25">
      <c r="A84" s="1"/>
    </row>
    <row r="85" spans="1:8" ht="15" x14ac:dyDescent="0.25">
      <c r="A85" s="1"/>
    </row>
    <row r="86" spans="1:8" ht="15" x14ac:dyDescent="0.25">
      <c r="A86" s="1"/>
    </row>
    <row r="87" spans="1:8" ht="15" x14ac:dyDescent="0.25">
      <c r="A87" s="1"/>
    </row>
    <row r="88" spans="1:8" ht="15" x14ac:dyDescent="0.25">
      <c r="A88" s="1"/>
    </row>
    <row r="89" spans="1:8" thickBot="1" x14ac:dyDescent="0.3">
      <c r="A89" s="1"/>
    </row>
    <row r="90" spans="1:8" s="29" customFormat="1" ht="84" thickTop="1" x14ac:dyDescent="0.9">
      <c r="A90" s="44"/>
      <c r="B90" s="43" t="s">
        <v>25</v>
      </c>
      <c r="C90" s="42"/>
      <c r="D90" s="41"/>
      <c r="E90" s="40"/>
      <c r="F90" s="40"/>
      <c r="G90" s="39"/>
      <c r="H90" s="38"/>
    </row>
    <row r="91" spans="1:8" s="31" customFormat="1" ht="24" x14ac:dyDescent="0.4">
      <c r="A91" s="45" t="s">
        <v>160</v>
      </c>
      <c r="B91" s="30"/>
      <c r="C91" s="30"/>
      <c r="D91" s="30"/>
      <c r="G91" s="32" t="s">
        <v>161</v>
      </c>
      <c r="H91" s="37"/>
    </row>
    <row r="92" spans="1:8" ht="15.75" customHeight="1" x14ac:dyDescent="0.25">
      <c r="A92" s="46"/>
      <c r="D92" s="13"/>
      <c r="F92" s="28"/>
      <c r="H92" s="36"/>
    </row>
    <row r="93" spans="1:8" ht="16.2" thickBot="1" x14ac:dyDescent="0.35">
      <c r="A93" s="47"/>
      <c r="B93" s="33"/>
      <c r="C93" s="33"/>
      <c r="D93" s="33"/>
      <c r="E93" s="34"/>
      <c r="F93" s="34"/>
      <c r="G93" s="34"/>
      <c r="H93" s="35"/>
    </row>
    <row r="94" spans="1:8" ht="16.2" thickTop="1" x14ac:dyDescent="0.3">
      <c r="A94" s="8"/>
      <c r="D94" s="13"/>
      <c r="E94"/>
      <c r="G94" s="9"/>
    </row>
    <row r="95" spans="1:8" x14ac:dyDescent="0.3">
      <c r="A95" s="8"/>
      <c r="D95" s="13"/>
      <c r="E95"/>
    </row>
    <row r="96" spans="1:8" x14ac:dyDescent="0.3">
      <c r="A96" s="8"/>
      <c r="D96" s="13"/>
      <c r="E96"/>
    </row>
    <row r="97" spans="1:9" s="12" customFormat="1" ht="37.799999999999997" x14ac:dyDescent="0.65">
      <c r="A97" s="10" t="s">
        <v>24</v>
      </c>
      <c r="B97" s="20"/>
      <c r="C97" s="20"/>
      <c r="D97" s="25"/>
      <c r="G97" s="3"/>
      <c r="H97" s="16"/>
    </row>
    <row r="99" spans="1:9" s="5" customFormat="1" ht="24.6" x14ac:dyDescent="0.4">
      <c r="A99" s="11" t="s">
        <v>4</v>
      </c>
      <c r="B99" s="13"/>
      <c r="C99" s="13"/>
      <c r="D99" s="22"/>
      <c r="H99" s="14"/>
    </row>
    <row r="101" spans="1:9" s="6" customFormat="1" x14ac:dyDescent="0.3">
      <c r="A101" s="4"/>
      <c r="B101" s="13"/>
      <c r="C101" s="13"/>
      <c r="D101" s="18"/>
      <c r="F101" s="6" t="s">
        <v>1</v>
      </c>
      <c r="G101" s="6" t="s">
        <v>2</v>
      </c>
      <c r="H101" s="15"/>
      <c r="I101" s="1"/>
    </row>
    <row r="102" spans="1:9" x14ac:dyDescent="0.3">
      <c r="A102" s="17" t="s">
        <v>6</v>
      </c>
      <c r="B102" s="23" t="s">
        <v>15</v>
      </c>
      <c r="C102" s="26" t="s">
        <v>8</v>
      </c>
      <c r="D102" s="24" t="s">
        <v>16</v>
      </c>
      <c r="E102" s="19">
        <v>1</v>
      </c>
      <c r="F102" s="7" t="s">
        <v>194</v>
      </c>
      <c r="G102" s="7"/>
      <c r="H102" s="13" t="s">
        <v>131</v>
      </c>
    </row>
    <row r="103" spans="1:9" x14ac:dyDescent="0.3">
      <c r="E103" s="7">
        <v>2</v>
      </c>
      <c r="F103" s="7" t="s">
        <v>187</v>
      </c>
      <c r="G103" s="7"/>
      <c r="H103" s="13" t="s">
        <v>131</v>
      </c>
    </row>
    <row r="104" spans="1:9" ht="15" x14ac:dyDescent="0.25">
      <c r="A104" s="1"/>
      <c r="E104" s="7">
        <v>3</v>
      </c>
      <c r="F104" s="196"/>
      <c r="G104" s="196"/>
      <c r="H104" s="13" t="s">
        <v>137</v>
      </c>
    </row>
    <row r="105" spans="1:9" ht="15" x14ac:dyDescent="0.25">
      <c r="A105" s="1"/>
    </row>
    <row r="106" spans="1:9" ht="15" x14ac:dyDescent="0.25">
      <c r="A106" s="1"/>
    </row>
    <row r="107" spans="1:9" x14ac:dyDescent="0.3">
      <c r="A107" s="1"/>
      <c r="F107" s="6" t="s">
        <v>1</v>
      </c>
      <c r="G107" s="6" t="s">
        <v>2</v>
      </c>
    </row>
    <row r="108" spans="1:9" ht="15" x14ac:dyDescent="0.25">
      <c r="A108" s="74"/>
      <c r="B108" s="23" t="s">
        <v>170</v>
      </c>
      <c r="C108" s="26" t="s">
        <v>8</v>
      </c>
      <c r="D108" s="24" t="s">
        <v>21</v>
      </c>
      <c r="E108" s="7">
        <v>1</v>
      </c>
      <c r="F108" s="19" t="s">
        <v>189</v>
      </c>
      <c r="G108" s="7"/>
      <c r="H108" s="13" t="s">
        <v>131</v>
      </c>
    </row>
    <row r="109" spans="1:9" ht="15" x14ac:dyDescent="0.25">
      <c r="A109" s="74"/>
      <c r="E109" s="7">
        <v>2</v>
      </c>
      <c r="F109" s="19" t="s">
        <v>210</v>
      </c>
      <c r="G109" s="7"/>
      <c r="H109" s="13" t="s">
        <v>131</v>
      </c>
    </row>
    <row r="110" spans="1:9" ht="15" x14ac:dyDescent="0.25">
      <c r="A110" s="74"/>
      <c r="E110" s="7">
        <v>3</v>
      </c>
      <c r="F110" s="196"/>
      <c r="G110" s="196"/>
      <c r="H110" s="13" t="s">
        <v>137</v>
      </c>
    </row>
    <row r="111" spans="1:9" ht="15" x14ac:dyDescent="0.25">
      <c r="A111" s="74"/>
      <c r="E111" s="7">
        <v>4</v>
      </c>
      <c r="F111" s="196"/>
      <c r="G111" s="196"/>
      <c r="H111" s="13" t="s">
        <v>137</v>
      </c>
    </row>
    <row r="112" spans="1:9" ht="15" x14ac:dyDescent="0.25">
      <c r="A112" s="1"/>
    </row>
    <row r="113" spans="1:9" ht="15" x14ac:dyDescent="0.25">
      <c r="A113" s="1"/>
    </row>
    <row r="114" spans="1:9" x14ac:dyDescent="0.3">
      <c r="A114" s="1"/>
      <c r="F114" s="6" t="s">
        <v>1</v>
      </c>
      <c r="G114" s="6" t="s">
        <v>2</v>
      </c>
    </row>
    <row r="115" spans="1:9" ht="15" x14ac:dyDescent="0.25">
      <c r="A115" s="1"/>
      <c r="B115" s="23" t="s">
        <v>13</v>
      </c>
      <c r="C115" s="26" t="s">
        <v>8</v>
      </c>
      <c r="D115" s="24" t="s">
        <v>7</v>
      </c>
      <c r="E115" s="7">
        <v>1</v>
      </c>
      <c r="F115" s="7" t="s">
        <v>192</v>
      </c>
      <c r="G115" s="7"/>
      <c r="H115" s="13" t="s">
        <v>131</v>
      </c>
    </row>
    <row r="116" spans="1:9" ht="15" x14ac:dyDescent="0.25">
      <c r="A116" s="1"/>
      <c r="E116" s="7">
        <v>2</v>
      </c>
      <c r="F116" s="7" t="s">
        <v>193</v>
      </c>
      <c r="G116" s="7"/>
      <c r="H116" s="13" t="s">
        <v>131</v>
      </c>
    </row>
    <row r="117" spans="1:9" ht="15" x14ac:dyDescent="0.25">
      <c r="A117" s="1"/>
      <c r="E117" s="7">
        <v>3</v>
      </c>
      <c r="F117" s="196"/>
      <c r="G117" s="196"/>
      <c r="H117" s="13" t="s">
        <v>137</v>
      </c>
    </row>
    <row r="118" spans="1:9" s="6" customFormat="1" x14ac:dyDescent="0.3">
      <c r="A118" s="1"/>
      <c r="B118" s="13"/>
      <c r="C118" s="13"/>
      <c r="D118" s="22"/>
      <c r="E118" s="7">
        <v>4</v>
      </c>
      <c r="F118" s="196"/>
      <c r="G118" s="196"/>
      <c r="H118" s="13" t="s">
        <v>137</v>
      </c>
      <c r="I118" s="1"/>
    </row>
    <row r="119" spans="1:9" ht="15" x14ac:dyDescent="0.25">
      <c r="A119" s="1"/>
    </row>
    <row r="120" spans="1:9" ht="15" x14ac:dyDescent="0.25">
      <c r="A120" s="1"/>
    </row>
    <row r="121" spans="1:9" x14ac:dyDescent="0.3">
      <c r="A121" s="4"/>
      <c r="D121" s="18"/>
      <c r="E121" s="6"/>
      <c r="F121" s="6" t="s">
        <v>1</v>
      </c>
      <c r="G121" s="6" t="s">
        <v>2</v>
      </c>
      <c r="H121" s="15"/>
    </row>
    <row r="122" spans="1:9" x14ac:dyDescent="0.3">
      <c r="B122" s="23" t="s">
        <v>14</v>
      </c>
      <c r="C122" s="26" t="s">
        <v>8</v>
      </c>
      <c r="D122" s="24" t="s">
        <v>17</v>
      </c>
      <c r="E122" s="7">
        <v>1</v>
      </c>
      <c r="F122" s="196"/>
      <c r="G122" s="196"/>
      <c r="H122" s="13" t="s">
        <v>137</v>
      </c>
    </row>
    <row r="123" spans="1:9" ht="15" x14ac:dyDescent="0.25">
      <c r="A123" s="1"/>
      <c r="E123" s="7">
        <v>2</v>
      </c>
      <c r="F123" s="196"/>
      <c r="G123" s="196"/>
      <c r="H123" s="13" t="s">
        <v>137</v>
      </c>
    </row>
    <row r="124" spans="1:9" ht="15" x14ac:dyDescent="0.25">
      <c r="A124" s="1"/>
      <c r="E124" s="7">
        <v>3</v>
      </c>
      <c r="F124" s="7" t="s">
        <v>181</v>
      </c>
      <c r="G124" s="7"/>
      <c r="H124" s="13" t="s">
        <v>131</v>
      </c>
    </row>
    <row r="133" spans="1:9" ht="16.2" thickBot="1" x14ac:dyDescent="0.35"/>
    <row r="134" spans="1:9" s="29" customFormat="1" ht="84" thickTop="1" x14ac:dyDescent="0.9">
      <c r="A134" s="44"/>
      <c r="B134" s="43" t="s">
        <v>25</v>
      </c>
      <c r="C134" s="42"/>
      <c r="D134" s="41"/>
      <c r="E134" s="40"/>
      <c r="F134" s="40"/>
      <c r="G134" s="39"/>
      <c r="H134" s="38"/>
    </row>
    <row r="135" spans="1:9" s="31" customFormat="1" ht="24" x14ac:dyDescent="0.4">
      <c r="A135" s="45" t="s">
        <v>160</v>
      </c>
      <c r="B135" s="30"/>
      <c r="C135" s="30"/>
      <c r="D135" s="30"/>
      <c r="G135" s="32" t="s">
        <v>161</v>
      </c>
      <c r="H135" s="37"/>
    </row>
    <row r="136" spans="1:9" ht="15.75" customHeight="1" x14ac:dyDescent="0.25">
      <c r="A136" s="46"/>
      <c r="D136" s="13"/>
      <c r="F136" s="28"/>
      <c r="H136" s="36"/>
    </row>
    <row r="137" spans="1:9" ht="16.2" thickBot="1" x14ac:dyDescent="0.35">
      <c r="A137" s="47"/>
      <c r="B137" s="33"/>
      <c r="C137" s="33"/>
      <c r="D137" s="33"/>
      <c r="E137" s="34"/>
      <c r="F137" s="34"/>
      <c r="G137" s="34"/>
      <c r="H137" s="35"/>
    </row>
    <row r="138" spans="1:9" ht="16.2" thickTop="1" x14ac:dyDescent="0.3">
      <c r="A138" s="8"/>
      <c r="D138" s="13"/>
      <c r="E138"/>
      <c r="G138" s="9"/>
    </row>
    <row r="139" spans="1:9" x14ac:dyDescent="0.3">
      <c r="A139" s="8"/>
      <c r="D139" s="13"/>
      <c r="E139"/>
    </row>
    <row r="140" spans="1:9" x14ac:dyDescent="0.3">
      <c r="A140" s="8"/>
      <c r="D140" s="13"/>
      <c r="E140"/>
    </row>
    <row r="141" spans="1:9" s="12" customFormat="1" ht="37.799999999999997" x14ac:dyDescent="0.65">
      <c r="A141" s="10" t="s">
        <v>31</v>
      </c>
      <c r="B141" s="20"/>
      <c r="C141" s="20"/>
      <c r="D141" s="25"/>
      <c r="G141" s="3"/>
      <c r="H141" s="3"/>
    </row>
    <row r="143" spans="1:9" s="5" customFormat="1" ht="24.6" x14ac:dyDescent="0.4">
      <c r="A143" s="11" t="s">
        <v>0</v>
      </c>
      <c r="B143" s="13"/>
      <c r="C143" s="13"/>
      <c r="D143" s="22"/>
      <c r="H143" s="14"/>
    </row>
    <row r="144" spans="1:9" s="6" customFormat="1" x14ac:dyDescent="0.3">
      <c r="A144" s="4"/>
      <c r="B144" s="13"/>
      <c r="C144" s="13"/>
      <c r="D144" s="18"/>
      <c r="F144" s="6" t="s">
        <v>1</v>
      </c>
      <c r="G144" s="6" t="s">
        <v>2</v>
      </c>
      <c r="H144" s="15"/>
      <c r="I144" s="1"/>
    </row>
    <row r="145" spans="1:9" x14ac:dyDescent="0.3">
      <c r="A145" s="17" t="s">
        <v>18</v>
      </c>
      <c r="B145" s="23" t="s">
        <v>15</v>
      </c>
      <c r="C145" s="26" t="s">
        <v>8</v>
      </c>
      <c r="D145" s="24" t="s">
        <v>11</v>
      </c>
      <c r="E145" s="7">
        <v>1</v>
      </c>
      <c r="F145" s="7" t="s">
        <v>186</v>
      </c>
      <c r="G145" s="7"/>
      <c r="H145" s="13" t="s">
        <v>131</v>
      </c>
    </row>
    <row r="146" spans="1:9" x14ac:dyDescent="0.3">
      <c r="H146" s="1"/>
    </row>
    <row r="147" spans="1:9" x14ac:dyDescent="0.3">
      <c r="A147" s="17" t="s">
        <v>18</v>
      </c>
      <c r="B147" s="23" t="s">
        <v>11</v>
      </c>
      <c r="C147" s="26" t="s">
        <v>8</v>
      </c>
      <c r="D147" s="24" t="s">
        <v>10</v>
      </c>
      <c r="E147" s="7">
        <v>1</v>
      </c>
      <c r="F147" s="7" t="s">
        <v>210</v>
      </c>
      <c r="G147" s="7"/>
      <c r="H147" s="13" t="s">
        <v>131</v>
      </c>
    </row>
    <row r="148" spans="1:9" x14ac:dyDescent="0.3">
      <c r="H148" s="1"/>
    </row>
    <row r="149" spans="1:9" x14ac:dyDescent="0.3">
      <c r="A149" s="17" t="s">
        <v>18</v>
      </c>
      <c r="B149" s="23" t="s">
        <v>10</v>
      </c>
      <c r="C149" s="26" t="s">
        <v>8</v>
      </c>
      <c r="D149" s="24" t="s">
        <v>7</v>
      </c>
      <c r="E149" s="7">
        <v>1</v>
      </c>
      <c r="F149" s="7" t="s">
        <v>187</v>
      </c>
      <c r="G149" s="7"/>
      <c r="H149" s="13" t="s">
        <v>131</v>
      </c>
    </row>
    <row r="150" spans="1:9" ht="15" x14ac:dyDescent="0.25">
      <c r="A150" s="1"/>
      <c r="H150" s="1"/>
    </row>
    <row r="151" spans="1:9" x14ac:dyDescent="0.3">
      <c r="H151" s="1"/>
    </row>
    <row r="152" spans="1:9" s="5" customFormat="1" ht="24.6" x14ac:dyDescent="0.4">
      <c r="A152" s="11" t="s">
        <v>3</v>
      </c>
      <c r="B152" s="13"/>
      <c r="C152" s="13"/>
      <c r="D152" s="22"/>
    </row>
    <row r="153" spans="1:9" s="6" customFormat="1" x14ac:dyDescent="0.3">
      <c r="A153" s="4"/>
      <c r="B153" s="13"/>
      <c r="C153" s="13"/>
      <c r="D153" s="18"/>
      <c r="F153" s="6" t="s">
        <v>1</v>
      </c>
      <c r="G153" s="6" t="s">
        <v>2</v>
      </c>
      <c r="I153" s="1"/>
    </row>
    <row r="154" spans="1:9" x14ac:dyDescent="0.3">
      <c r="A154" s="17" t="s">
        <v>18</v>
      </c>
      <c r="B154" s="23" t="s">
        <v>15</v>
      </c>
      <c r="C154" s="26" t="s">
        <v>8</v>
      </c>
      <c r="D154" s="24" t="s">
        <v>11</v>
      </c>
      <c r="E154" s="7">
        <v>1</v>
      </c>
      <c r="F154" s="19" t="s">
        <v>198</v>
      </c>
      <c r="G154" s="7"/>
      <c r="H154" s="13" t="s">
        <v>131</v>
      </c>
    </row>
    <row r="155" spans="1:9" s="49" customFormat="1" ht="15" x14ac:dyDescent="0.25">
      <c r="A155" s="78"/>
      <c r="B155" s="79"/>
      <c r="C155" s="79"/>
      <c r="D155" s="80"/>
      <c r="E155" s="1"/>
    </row>
    <row r="156" spans="1:9" x14ac:dyDescent="0.3">
      <c r="A156" s="17" t="s">
        <v>18</v>
      </c>
      <c r="B156" s="23" t="s">
        <v>11</v>
      </c>
      <c r="C156" s="26" t="s">
        <v>8</v>
      </c>
      <c r="D156" s="24" t="s">
        <v>10</v>
      </c>
      <c r="E156" s="7">
        <v>1</v>
      </c>
      <c r="F156" s="19" t="s">
        <v>186</v>
      </c>
      <c r="G156" s="7"/>
      <c r="H156" s="13" t="s">
        <v>131</v>
      </c>
    </row>
    <row r="157" spans="1:9" x14ac:dyDescent="0.3">
      <c r="H157" s="1"/>
    </row>
    <row r="158" spans="1:9" x14ac:dyDescent="0.3">
      <c r="A158" s="17" t="s">
        <v>18</v>
      </c>
      <c r="B158" s="23" t="s">
        <v>10</v>
      </c>
      <c r="C158" s="26" t="s">
        <v>8</v>
      </c>
      <c r="D158" s="24" t="s">
        <v>7</v>
      </c>
      <c r="E158" s="7">
        <v>1</v>
      </c>
      <c r="F158" s="19" t="s">
        <v>187</v>
      </c>
      <c r="G158" s="7"/>
      <c r="H158" s="13" t="s">
        <v>131</v>
      </c>
    </row>
    <row r="159" spans="1:9" s="56" customFormat="1" ht="15" x14ac:dyDescent="0.25">
      <c r="A159" s="59"/>
      <c r="B159" s="57"/>
      <c r="C159" s="57"/>
      <c r="D159" s="58"/>
      <c r="F159" s="1"/>
      <c r="G159" s="1"/>
      <c r="H159" s="13"/>
    </row>
    <row r="160" spans="1:9" s="56" customFormat="1" ht="15" x14ac:dyDescent="0.25">
      <c r="A160" s="59"/>
      <c r="B160" s="57"/>
      <c r="C160" s="57"/>
      <c r="D160" s="58"/>
      <c r="F160" s="1"/>
      <c r="G160" s="1"/>
      <c r="H160" s="13"/>
    </row>
    <row r="161" spans="1:9" s="5" customFormat="1" ht="24.6" x14ac:dyDescent="0.4">
      <c r="A161" s="11" t="s">
        <v>4</v>
      </c>
      <c r="B161" s="13"/>
      <c r="C161" s="13"/>
      <c r="D161" s="22"/>
      <c r="H161" s="14"/>
    </row>
    <row r="162" spans="1:9" s="6" customFormat="1" x14ac:dyDescent="0.3">
      <c r="A162" s="4"/>
      <c r="B162" s="13"/>
      <c r="C162" s="13"/>
      <c r="D162" s="18"/>
      <c r="F162" s="6" t="s">
        <v>1</v>
      </c>
      <c r="G162" s="6" t="s">
        <v>2</v>
      </c>
      <c r="H162" s="15"/>
      <c r="I162" s="1"/>
    </row>
    <row r="163" spans="1:9" x14ac:dyDescent="0.3">
      <c r="A163" s="17" t="s">
        <v>18</v>
      </c>
      <c r="B163" s="23" t="s">
        <v>15</v>
      </c>
      <c r="C163" s="26" t="s">
        <v>8</v>
      </c>
      <c r="D163" s="24" t="s">
        <v>11</v>
      </c>
      <c r="E163" s="7">
        <v>1</v>
      </c>
      <c r="F163" s="19" t="s">
        <v>186</v>
      </c>
      <c r="G163" s="7"/>
      <c r="H163" s="13" t="s">
        <v>131</v>
      </c>
    </row>
    <row r="165" spans="1:9" x14ac:dyDescent="0.3">
      <c r="A165" s="17" t="s">
        <v>18</v>
      </c>
      <c r="B165" s="23" t="s">
        <v>11</v>
      </c>
      <c r="C165" s="26" t="s">
        <v>8</v>
      </c>
      <c r="D165" s="24" t="s">
        <v>10</v>
      </c>
      <c r="E165" s="7">
        <v>1</v>
      </c>
      <c r="F165" s="19" t="s">
        <v>217</v>
      </c>
      <c r="G165" s="7"/>
      <c r="H165" s="13" t="s">
        <v>131</v>
      </c>
    </row>
    <row r="169" spans="1:9" s="53" customFormat="1" x14ac:dyDescent="0.3">
      <c r="A169" s="52" t="s">
        <v>64</v>
      </c>
      <c r="B169" s="20"/>
      <c r="C169" s="20"/>
      <c r="D169" s="25"/>
      <c r="H169" s="55"/>
    </row>
    <row r="170" spans="1:9" ht="15" x14ac:dyDescent="0.25">
      <c r="A170" s="1" t="s">
        <v>159</v>
      </c>
      <c r="H170" s="48"/>
    </row>
    <row r="171" spans="1:9" s="56" customFormat="1" ht="15" x14ac:dyDescent="0.25">
      <c r="A171" s="1" t="s">
        <v>155</v>
      </c>
      <c r="B171" s="57"/>
      <c r="C171" s="57"/>
      <c r="D171" s="58"/>
      <c r="H171" s="66"/>
    </row>
    <row r="172" spans="1:9" s="53" customFormat="1" ht="15" x14ac:dyDescent="0.25">
      <c r="A172" s="1" t="s">
        <v>156</v>
      </c>
      <c r="B172" s="20"/>
      <c r="C172" s="20"/>
      <c r="D172" s="161"/>
      <c r="H172" s="55"/>
    </row>
    <row r="173" spans="1:9" ht="15" x14ac:dyDescent="0.25">
      <c r="A173" s="1" t="s">
        <v>157</v>
      </c>
      <c r="H173" s="48"/>
    </row>
    <row r="174" spans="1:9" ht="15" x14ac:dyDescent="0.25">
      <c r="A174" s="1"/>
      <c r="H174" s="48"/>
    </row>
    <row r="175" spans="1:9" thickBot="1" x14ac:dyDescent="0.3">
      <c r="A175" s="1"/>
      <c r="H175" s="48"/>
    </row>
    <row r="176" spans="1:9" s="29" customFormat="1" ht="84" thickTop="1" x14ac:dyDescent="0.9">
      <c r="A176" s="44"/>
      <c r="B176" s="43" t="s">
        <v>25</v>
      </c>
      <c r="C176" s="42"/>
      <c r="D176" s="41"/>
      <c r="E176" s="40"/>
      <c r="F176" s="40"/>
      <c r="G176" s="39"/>
      <c r="H176" s="38"/>
    </row>
    <row r="177" spans="1:9" s="31" customFormat="1" ht="24" x14ac:dyDescent="0.4">
      <c r="A177" s="45" t="s">
        <v>160</v>
      </c>
      <c r="B177" s="30"/>
      <c r="C177" s="30"/>
      <c r="D177" s="30"/>
      <c r="G177" s="32" t="s">
        <v>161</v>
      </c>
      <c r="H177" s="37"/>
    </row>
    <row r="178" spans="1:9" ht="15.75" customHeight="1" x14ac:dyDescent="0.25">
      <c r="A178" s="46"/>
      <c r="D178" s="13"/>
      <c r="F178" s="28"/>
      <c r="H178" s="36"/>
    </row>
    <row r="179" spans="1:9" ht="16.2" thickBot="1" x14ac:dyDescent="0.35">
      <c r="A179" s="47"/>
      <c r="B179" s="33"/>
      <c r="C179" s="33"/>
      <c r="D179" s="33"/>
      <c r="E179" s="34"/>
      <c r="F179" s="34"/>
      <c r="G179" s="34"/>
      <c r="H179" s="35"/>
    </row>
    <row r="180" spans="1:9" ht="16.2" thickTop="1" x14ac:dyDescent="0.3">
      <c r="A180" s="8"/>
      <c r="D180" s="13"/>
      <c r="E180"/>
      <c r="G180" s="9"/>
    </row>
    <row r="181" spans="1:9" x14ac:dyDescent="0.3">
      <c r="A181" s="8"/>
      <c r="D181" s="13"/>
      <c r="E181"/>
    </row>
    <row r="182" spans="1:9" x14ac:dyDescent="0.3">
      <c r="A182" s="8"/>
      <c r="D182" s="13"/>
      <c r="E182"/>
    </row>
    <row r="183" spans="1:9" s="12" customFormat="1" ht="37.799999999999997" x14ac:dyDescent="0.65">
      <c r="A183" s="10" t="s">
        <v>32</v>
      </c>
      <c r="B183" s="20"/>
      <c r="C183" s="20"/>
      <c r="D183" s="25"/>
      <c r="G183" s="3"/>
      <c r="H183" s="16"/>
    </row>
    <row r="185" spans="1:9" s="5" customFormat="1" ht="24.6" x14ac:dyDescent="0.4">
      <c r="A185" s="11" t="s">
        <v>0</v>
      </c>
      <c r="B185" s="13"/>
      <c r="C185" s="13"/>
      <c r="D185" s="22"/>
      <c r="G185" s="163"/>
      <c r="H185" s="164"/>
    </row>
    <row r="186" spans="1:9" s="6" customFormat="1" x14ac:dyDescent="0.3">
      <c r="A186" s="4"/>
      <c r="B186" s="13"/>
      <c r="C186" s="13"/>
      <c r="D186" s="18"/>
      <c r="F186" s="6" t="s">
        <v>1</v>
      </c>
      <c r="G186" s="6" t="s">
        <v>2</v>
      </c>
      <c r="H186" s="15"/>
      <c r="I186" s="1"/>
    </row>
    <row r="187" spans="1:9" x14ac:dyDescent="0.3">
      <c r="A187" s="17" t="s">
        <v>18</v>
      </c>
      <c r="B187" s="23" t="s">
        <v>15</v>
      </c>
      <c r="C187" s="26" t="s">
        <v>8</v>
      </c>
      <c r="D187" s="24" t="s">
        <v>11</v>
      </c>
      <c r="E187" s="7">
        <v>1</v>
      </c>
      <c r="F187" s="19" t="s">
        <v>191</v>
      </c>
      <c r="G187" s="7"/>
      <c r="H187" s="13" t="s">
        <v>131</v>
      </c>
    </row>
    <row r="188" spans="1:9" s="49" customFormat="1" ht="15" x14ac:dyDescent="0.25">
      <c r="A188" s="78"/>
      <c r="B188" s="79"/>
      <c r="C188" s="79"/>
      <c r="D188" s="80"/>
      <c r="E188" s="1"/>
      <c r="H188" s="1"/>
    </row>
    <row r="189" spans="1:9" x14ac:dyDescent="0.3">
      <c r="A189" s="17" t="s">
        <v>18</v>
      </c>
      <c r="B189" s="23" t="s">
        <v>11</v>
      </c>
      <c r="C189" s="26" t="s">
        <v>8</v>
      </c>
      <c r="D189" s="24" t="s">
        <v>10</v>
      </c>
      <c r="E189" s="7">
        <v>1</v>
      </c>
      <c r="F189" s="19" t="s">
        <v>189</v>
      </c>
      <c r="G189" s="7"/>
      <c r="H189" s="13" t="s">
        <v>131</v>
      </c>
    </row>
    <row r="190" spans="1:9" s="49" customFormat="1" ht="15" x14ac:dyDescent="0.25">
      <c r="A190" s="78"/>
      <c r="B190" s="79"/>
      <c r="C190" s="79"/>
      <c r="D190" s="80"/>
      <c r="E190" s="1"/>
      <c r="H190" s="1"/>
    </row>
    <row r="191" spans="1:9" x14ac:dyDescent="0.3">
      <c r="A191" s="17" t="s">
        <v>18</v>
      </c>
      <c r="B191" s="23" t="s">
        <v>10</v>
      </c>
      <c r="C191" s="26" t="s">
        <v>8</v>
      </c>
      <c r="D191" s="24" t="s">
        <v>7</v>
      </c>
      <c r="E191" s="7">
        <v>1</v>
      </c>
      <c r="F191" s="19" t="s">
        <v>193</v>
      </c>
      <c r="G191" s="7"/>
      <c r="H191" s="13" t="s">
        <v>131</v>
      </c>
    </row>
    <row r="192" spans="1:9" ht="15" x14ac:dyDescent="0.25">
      <c r="A192" s="1"/>
      <c r="H192" s="1"/>
    </row>
    <row r="193" spans="1:14" x14ac:dyDescent="0.3">
      <c r="H193" s="1"/>
    </row>
    <row r="194" spans="1:14" s="5" customFormat="1" ht="24.6" x14ac:dyDescent="0.4">
      <c r="A194" s="11" t="s">
        <v>3</v>
      </c>
      <c r="B194" s="13"/>
      <c r="C194" s="13"/>
      <c r="D194" s="22"/>
    </row>
    <row r="195" spans="1:14" s="6" customFormat="1" x14ac:dyDescent="0.3">
      <c r="A195" s="4"/>
      <c r="B195" s="13"/>
      <c r="C195" s="13"/>
      <c r="D195" s="18"/>
      <c r="F195" s="6" t="s">
        <v>1</v>
      </c>
      <c r="G195" s="6" t="s">
        <v>2</v>
      </c>
      <c r="I195" s="1"/>
    </row>
    <row r="196" spans="1:14" x14ac:dyDescent="0.3">
      <c r="A196" s="17" t="s">
        <v>18</v>
      </c>
      <c r="B196" s="23" t="s">
        <v>15</v>
      </c>
      <c r="C196" s="26" t="s">
        <v>8</v>
      </c>
      <c r="D196" s="24" t="s">
        <v>11</v>
      </c>
      <c r="E196" s="7">
        <v>1</v>
      </c>
      <c r="F196" s="19" t="s">
        <v>192</v>
      </c>
      <c r="G196" s="7"/>
      <c r="H196" s="13" t="s">
        <v>131</v>
      </c>
    </row>
    <row r="197" spans="1:14" s="49" customFormat="1" ht="15" x14ac:dyDescent="0.25">
      <c r="A197" s="78"/>
      <c r="B197" s="79"/>
      <c r="C197" s="79"/>
      <c r="D197" s="80"/>
      <c r="E197" s="1"/>
    </row>
    <row r="198" spans="1:14" x14ac:dyDescent="0.3">
      <c r="A198" s="17" t="s">
        <v>18</v>
      </c>
      <c r="B198" s="23" t="s">
        <v>11</v>
      </c>
      <c r="C198" s="26" t="s">
        <v>8</v>
      </c>
      <c r="D198" s="24" t="s">
        <v>10</v>
      </c>
      <c r="E198" s="7">
        <v>1</v>
      </c>
      <c r="F198" s="19" t="s">
        <v>193</v>
      </c>
      <c r="G198" s="7"/>
      <c r="H198" s="13" t="s">
        <v>131</v>
      </c>
    </row>
    <row r="199" spans="1:14" x14ac:dyDescent="0.3">
      <c r="H199" s="1"/>
    </row>
    <row r="200" spans="1:14" x14ac:dyDescent="0.3">
      <c r="A200" s="17" t="s">
        <v>18</v>
      </c>
      <c r="B200" s="23" t="s">
        <v>10</v>
      </c>
      <c r="C200" s="26" t="s">
        <v>8</v>
      </c>
      <c r="D200" s="24" t="s">
        <v>7</v>
      </c>
      <c r="E200" s="7">
        <v>1</v>
      </c>
      <c r="F200" s="19" t="s">
        <v>212</v>
      </c>
      <c r="G200" s="7"/>
      <c r="H200" s="13" t="s">
        <v>131</v>
      </c>
    </row>
    <row r="201" spans="1:14" s="56" customFormat="1" ht="15" x14ac:dyDescent="0.25">
      <c r="A201" s="59"/>
      <c r="B201" s="57"/>
      <c r="C201" s="57"/>
      <c r="D201" s="58"/>
      <c r="F201" s="1"/>
      <c r="G201" s="1"/>
      <c r="H201" s="13"/>
    </row>
    <row r="202" spans="1:14" s="56" customFormat="1" ht="15" x14ac:dyDescent="0.25">
      <c r="A202" s="59"/>
      <c r="B202" s="57"/>
      <c r="C202" s="57"/>
      <c r="D202" s="58"/>
      <c r="F202" s="1"/>
      <c r="G202" s="1"/>
      <c r="H202" s="13"/>
    </row>
    <row r="203" spans="1:14" s="5" customFormat="1" ht="24.6" x14ac:dyDescent="0.4">
      <c r="A203" s="11" t="s">
        <v>4</v>
      </c>
      <c r="B203" s="13"/>
      <c r="C203" s="13"/>
      <c r="D203" s="22"/>
      <c r="H203" s="14"/>
    </row>
    <row r="204" spans="1:14" s="6" customFormat="1" x14ac:dyDescent="0.3">
      <c r="A204" s="4"/>
      <c r="B204" s="13"/>
      <c r="C204" s="13"/>
      <c r="D204" s="18"/>
      <c r="F204" s="6" t="s">
        <v>1</v>
      </c>
      <c r="G204" s="6" t="s">
        <v>2</v>
      </c>
      <c r="H204" s="15"/>
      <c r="I204" s="1"/>
    </row>
    <row r="205" spans="1:14" x14ac:dyDescent="0.3">
      <c r="A205" s="17" t="s">
        <v>18</v>
      </c>
      <c r="B205" s="23" t="s">
        <v>15</v>
      </c>
      <c r="C205" s="26" t="s">
        <v>8</v>
      </c>
      <c r="D205" s="24" t="s">
        <v>11</v>
      </c>
      <c r="E205" s="7">
        <v>1</v>
      </c>
      <c r="F205" s="19" t="s">
        <v>212</v>
      </c>
      <c r="G205" s="7"/>
      <c r="H205" s="13" t="s">
        <v>131</v>
      </c>
    </row>
    <row r="207" spans="1:14" x14ac:dyDescent="0.3">
      <c r="A207" s="17" t="s">
        <v>18</v>
      </c>
      <c r="B207" s="23" t="s">
        <v>11</v>
      </c>
      <c r="C207" s="26" t="s">
        <v>8</v>
      </c>
      <c r="D207" s="24" t="s">
        <v>10</v>
      </c>
      <c r="E207" s="7">
        <v>1</v>
      </c>
      <c r="F207" s="19" t="s">
        <v>198</v>
      </c>
      <c r="G207" s="7"/>
      <c r="H207" s="13" t="s">
        <v>131</v>
      </c>
    </row>
    <row r="208" spans="1:14" x14ac:dyDescent="0.3">
      <c r="N208" s="111"/>
    </row>
    <row r="209" spans="1:14" x14ac:dyDescent="0.3">
      <c r="B209" s="1"/>
      <c r="C209" s="1"/>
      <c r="D209" s="1"/>
      <c r="N209" s="111"/>
    </row>
    <row r="210" spans="1:14" x14ac:dyDescent="0.3">
      <c r="A210" s="52" t="s">
        <v>64</v>
      </c>
      <c r="N210" s="111"/>
    </row>
    <row r="211" spans="1:14" ht="15" x14ac:dyDescent="0.25">
      <c r="A211" s="1" t="s">
        <v>159</v>
      </c>
      <c r="N211" s="111"/>
    </row>
    <row r="212" spans="1:14" ht="15" x14ac:dyDescent="0.25">
      <c r="A212" s="1" t="s">
        <v>155</v>
      </c>
      <c r="N212" s="111"/>
    </row>
    <row r="213" spans="1:14" ht="15" x14ac:dyDescent="0.25">
      <c r="A213" s="1" t="s">
        <v>156</v>
      </c>
      <c r="N213" s="111"/>
    </row>
    <row r="214" spans="1:14" ht="15" x14ac:dyDescent="0.25">
      <c r="A214" s="1" t="s">
        <v>157</v>
      </c>
      <c r="B214" s="57"/>
      <c r="C214" s="57"/>
      <c r="D214" s="58"/>
      <c r="E214" s="56"/>
      <c r="F214" s="56"/>
      <c r="G214" s="56"/>
      <c r="N214" s="111"/>
    </row>
    <row r="215" spans="1:14" ht="15" x14ac:dyDescent="0.25">
      <c r="A215" s="1" t="s">
        <v>158</v>
      </c>
      <c r="B215" s="1"/>
      <c r="C215" s="1"/>
      <c r="D215" s="1"/>
      <c r="N215" s="111"/>
    </row>
    <row r="216" spans="1:14" ht="15" x14ac:dyDescent="0.25">
      <c r="A216" s="1"/>
      <c r="B216" s="1"/>
      <c r="C216" s="1"/>
      <c r="D216" s="1"/>
      <c r="N216" s="111"/>
    </row>
    <row r="217" spans="1:14" ht="15" x14ac:dyDescent="0.25">
      <c r="A217" s="1"/>
      <c r="B217" s="1"/>
      <c r="C217" s="1"/>
      <c r="D217" s="1"/>
      <c r="N217" s="111"/>
    </row>
    <row r="218" spans="1:14" thickBot="1" x14ac:dyDescent="0.3">
      <c r="A218" s="1"/>
      <c r="B218" s="1"/>
      <c r="C218" s="1"/>
      <c r="D218" s="1"/>
      <c r="N218" s="111"/>
    </row>
    <row r="219" spans="1:14" s="29" customFormat="1" ht="84" thickTop="1" x14ac:dyDescent="0.9">
      <c r="A219" s="44"/>
      <c r="B219" s="43" t="s">
        <v>25</v>
      </c>
      <c r="C219" s="42"/>
      <c r="D219" s="41"/>
      <c r="E219" s="40"/>
      <c r="F219" s="40"/>
      <c r="G219" s="39"/>
      <c r="H219" s="38"/>
    </row>
    <row r="220" spans="1:14" s="31" customFormat="1" ht="24" x14ac:dyDescent="0.4">
      <c r="A220" s="45" t="s">
        <v>160</v>
      </c>
      <c r="B220" s="30"/>
      <c r="C220" s="30"/>
      <c r="D220" s="30"/>
      <c r="G220" s="32" t="s">
        <v>161</v>
      </c>
      <c r="H220" s="37"/>
    </row>
    <row r="221" spans="1:14" ht="15.75" customHeight="1" x14ac:dyDescent="0.25">
      <c r="A221" s="46"/>
      <c r="D221" s="13"/>
      <c r="F221" s="28"/>
      <c r="H221" s="36"/>
    </row>
    <row r="222" spans="1:14" ht="16.2" thickBot="1" x14ac:dyDescent="0.35">
      <c r="A222" s="47"/>
      <c r="B222" s="33"/>
      <c r="C222" s="33"/>
      <c r="D222" s="33"/>
      <c r="E222" s="34"/>
      <c r="F222" s="34"/>
      <c r="G222" s="34"/>
      <c r="H222" s="35"/>
    </row>
    <row r="223" spans="1:14" ht="16.2" thickTop="1" x14ac:dyDescent="0.3">
      <c r="A223" s="8"/>
      <c r="D223" s="13"/>
      <c r="E223"/>
      <c r="G223" s="9"/>
    </row>
    <row r="224" spans="1:14" x14ac:dyDescent="0.3">
      <c r="A224" s="8"/>
      <c r="D224" s="13"/>
      <c r="E224"/>
    </row>
    <row r="225" spans="1:9" s="62" customFormat="1" ht="7.8" x14ac:dyDescent="0.15">
      <c r="A225" s="60"/>
      <c r="B225" s="61"/>
      <c r="C225" s="61"/>
      <c r="D225" s="61"/>
      <c r="H225" s="61"/>
    </row>
    <row r="226" spans="1:9" s="12" customFormat="1" ht="37.799999999999997" x14ac:dyDescent="0.65">
      <c r="A226" s="10" t="s">
        <v>29</v>
      </c>
      <c r="B226" s="20"/>
      <c r="C226" s="20"/>
      <c r="D226" s="25"/>
      <c r="G226" s="3"/>
      <c r="H226" s="16"/>
    </row>
    <row r="227" spans="1:9" s="56" customFormat="1" ht="10.199999999999999" x14ac:dyDescent="0.2">
      <c r="A227" s="59"/>
      <c r="B227" s="57"/>
      <c r="C227" s="57"/>
      <c r="D227" s="58"/>
      <c r="H227" s="57"/>
    </row>
    <row r="228" spans="1:9" s="5" customFormat="1" ht="24.6" x14ac:dyDescent="0.4">
      <c r="A228" s="11" t="s">
        <v>0</v>
      </c>
      <c r="B228" s="13"/>
      <c r="C228" s="13"/>
      <c r="D228" s="22"/>
      <c r="G228" s="163"/>
      <c r="H228" s="164"/>
    </row>
    <row r="229" spans="1:9" s="56" customFormat="1" ht="10.199999999999999" x14ac:dyDescent="0.2">
      <c r="A229" s="59"/>
      <c r="B229" s="57"/>
      <c r="C229" s="57"/>
      <c r="D229" s="58"/>
      <c r="H229" s="57"/>
    </row>
    <row r="230" spans="1:9" s="6" customFormat="1" x14ac:dyDescent="0.3">
      <c r="A230" s="4"/>
      <c r="B230" s="13"/>
      <c r="C230" s="13"/>
      <c r="D230" s="18"/>
      <c r="F230" s="6" t="s">
        <v>1</v>
      </c>
      <c r="G230" s="6" t="s">
        <v>2</v>
      </c>
      <c r="H230" s="15"/>
      <c r="I230" s="1"/>
    </row>
    <row r="231" spans="1:9" x14ac:dyDescent="0.3">
      <c r="A231" s="17" t="s">
        <v>145</v>
      </c>
      <c r="B231" s="23" t="s">
        <v>15</v>
      </c>
      <c r="C231" s="26" t="s">
        <v>8</v>
      </c>
      <c r="D231" s="24" t="s">
        <v>9</v>
      </c>
      <c r="E231" s="7">
        <v>1</v>
      </c>
      <c r="F231" s="19" t="s">
        <v>198</v>
      </c>
      <c r="G231" s="7"/>
      <c r="H231" s="13" t="s">
        <v>131</v>
      </c>
    </row>
    <row r="232" spans="1:9" x14ac:dyDescent="0.3">
      <c r="E232" s="7">
        <v>2</v>
      </c>
      <c r="F232" s="7" t="s">
        <v>192</v>
      </c>
      <c r="G232" s="7"/>
      <c r="H232" s="13" t="s">
        <v>131</v>
      </c>
    </row>
    <row r="233" spans="1:9" x14ac:dyDescent="0.3">
      <c r="E233" s="7">
        <v>3</v>
      </c>
      <c r="F233" s="7" t="s">
        <v>194</v>
      </c>
      <c r="G233" s="7"/>
      <c r="H233" s="13" t="s">
        <v>131</v>
      </c>
    </row>
    <row r="234" spans="1:9" x14ac:dyDescent="0.3">
      <c r="E234" s="7">
        <v>4</v>
      </c>
      <c r="F234" s="7" t="s">
        <v>189</v>
      </c>
      <c r="G234" s="7"/>
      <c r="H234" s="13" t="s">
        <v>131</v>
      </c>
    </row>
    <row r="235" spans="1:9" x14ac:dyDescent="0.3">
      <c r="E235" s="7">
        <v>5</v>
      </c>
      <c r="F235" s="7" t="s">
        <v>210</v>
      </c>
      <c r="G235" s="7"/>
      <c r="H235" s="13" t="s">
        <v>131</v>
      </c>
    </row>
    <row r="236" spans="1:9" x14ac:dyDescent="0.3">
      <c r="E236" s="7">
        <v>6</v>
      </c>
      <c r="F236" s="7" t="s">
        <v>217</v>
      </c>
      <c r="G236" s="7"/>
      <c r="H236" s="13" t="s">
        <v>131</v>
      </c>
    </row>
    <row r="239" spans="1:9" x14ac:dyDescent="0.3">
      <c r="A239" s="17" t="s">
        <v>145</v>
      </c>
      <c r="B239" s="23" t="s">
        <v>9</v>
      </c>
      <c r="C239" s="26" t="s">
        <v>8</v>
      </c>
      <c r="D239" s="24" t="s">
        <v>16</v>
      </c>
      <c r="E239" s="7">
        <v>1</v>
      </c>
      <c r="F239" s="197"/>
      <c r="G239" s="196"/>
      <c r="H239" s="13" t="s">
        <v>135</v>
      </c>
    </row>
    <row r="240" spans="1:9" x14ac:dyDescent="0.3">
      <c r="E240" s="7">
        <v>2</v>
      </c>
      <c r="F240" s="196"/>
      <c r="G240" s="196"/>
      <c r="H240" s="13" t="s">
        <v>135</v>
      </c>
    </row>
    <row r="241" spans="1:8" x14ac:dyDescent="0.3">
      <c r="E241" s="7">
        <v>3</v>
      </c>
      <c r="F241" s="196"/>
      <c r="G241" s="196"/>
      <c r="H241" s="13" t="s">
        <v>135</v>
      </c>
    </row>
    <row r="242" spans="1:8" x14ac:dyDescent="0.3">
      <c r="E242" s="7">
        <v>4</v>
      </c>
      <c r="F242" s="196"/>
      <c r="G242" s="196"/>
      <c r="H242" s="13" t="s">
        <v>135</v>
      </c>
    </row>
    <row r="243" spans="1:8" x14ac:dyDescent="0.3">
      <c r="E243" s="7">
        <v>5</v>
      </c>
      <c r="F243" s="196"/>
      <c r="G243" s="196"/>
      <c r="H243" s="13" t="s">
        <v>135</v>
      </c>
    </row>
    <row r="244" spans="1:8" x14ac:dyDescent="0.3">
      <c r="E244" s="7">
        <v>6</v>
      </c>
      <c r="F244" s="196"/>
      <c r="G244" s="196"/>
      <c r="H244" s="13" t="s">
        <v>135</v>
      </c>
    </row>
    <row r="246" spans="1:8" ht="15" x14ac:dyDescent="0.25">
      <c r="A246" s="1"/>
      <c r="B246" s="1"/>
      <c r="C246" s="1"/>
      <c r="D246" s="1"/>
    </row>
    <row r="247" spans="1:8" x14ac:dyDescent="0.3">
      <c r="A247" s="17" t="s">
        <v>145</v>
      </c>
      <c r="B247" s="23" t="s">
        <v>16</v>
      </c>
      <c r="C247" s="26" t="s">
        <v>8</v>
      </c>
      <c r="D247" s="24" t="s">
        <v>12</v>
      </c>
      <c r="E247" s="7">
        <v>1</v>
      </c>
      <c r="F247" s="197"/>
      <c r="G247" s="196"/>
      <c r="H247" s="13" t="s">
        <v>165</v>
      </c>
    </row>
    <row r="248" spans="1:8" x14ac:dyDescent="0.3">
      <c r="E248" s="7">
        <v>2</v>
      </c>
      <c r="F248" s="196"/>
      <c r="G248" s="196"/>
      <c r="H248" s="13" t="s">
        <v>165</v>
      </c>
    </row>
    <row r="249" spans="1:8" x14ac:dyDescent="0.3">
      <c r="E249" s="7">
        <v>3</v>
      </c>
      <c r="F249" s="196"/>
      <c r="G249" s="196"/>
      <c r="H249" s="13" t="s">
        <v>165</v>
      </c>
    </row>
    <row r="250" spans="1:8" x14ac:dyDescent="0.3">
      <c r="E250" s="7">
        <v>4</v>
      </c>
      <c r="F250" s="196"/>
      <c r="G250" s="196"/>
      <c r="H250" s="13" t="s">
        <v>165</v>
      </c>
    </row>
    <row r="251" spans="1:8" x14ac:dyDescent="0.3">
      <c r="E251" s="7">
        <v>5</v>
      </c>
      <c r="F251" s="196"/>
      <c r="G251" s="196"/>
      <c r="H251" s="13" t="s">
        <v>165</v>
      </c>
    </row>
    <row r="252" spans="1:8" x14ac:dyDescent="0.3">
      <c r="E252" s="7">
        <v>6</v>
      </c>
      <c r="F252" s="196"/>
      <c r="G252" s="196"/>
      <c r="H252" s="13" t="s">
        <v>165</v>
      </c>
    </row>
    <row r="254" spans="1:8" x14ac:dyDescent="0.3">
      <c r="A254" s="52" t="s">
        <v>69</v>
      </c>
    </row>
    <row r="255" spans="1:8" ht="15" x14ac:dyDescent="0.25">
      <c r="A255" s="1" t="s">
        <v>146</v>
      </c>
    </row>
    <row r="256" spans="1:8" s="62" customFormat="1" ht="7.8" x14ac:dyDescent="0.15">
      <c r="A256" s="133"/>
      <c r="B256" s="61"/>
      <c r="C256" s="61"/>
      <c r="D256" s="134"/>
      <c r="H256" s="61"/>
    </row>
    <row r="257" spans="1:8" s="62" customFormat="1" x14ac:dyDescent="0.3">
      <c r="A257" s="52" t="s">
        <v>71</v>
      </c>
      <c r="B257" s="13"/>
      <c r="C257" s="13"/>
      <c r="D257" s="22"/>
      <c r="E257" s="1"/>
      <c r="F257" s="1"/>
      <c r="H257" s="61"/>
    </row>
    <row r="258" spans="1:8" ht="15" x14ac:dyDescent="0.25">
      <c r="A258" s="1" t="s">
        <v>72</v>
      </c>
    </row>
    <row r="259" spans="1:8" ht="15" x14ac:dyDescent="0.25">
      <c r="A259" s="1" t="s">
        <v>147</v>
      </c>
    </row>
    <row r="260" spans="1:8" ht="15" x14ac:dyDescent="0.25">
      <c r="A260" s="1" t="s">
        <v>148</v>
      </c>
    </row>
    <row r="261" spans="1:8" ht="15" x14ac:dyDescent="0.25">
      <c r="A261" s="1" t="s">
        <v>149</v>
      </c>
    </row>
    <row r="262" spans="1:8" ht="15" x14ac:dyDescent="0.25">
      <c r="A262" s="1"/>
      <c r="B262" s="1"/>
      <c r="C262" s="1"/>
      <c r="D262" s="1"/>
    </row>
    <row r="265" spans="1:8" ht="15" x14ac:dyDescent="0.25">
      <c r="A265" s="1"/>
      <c r="B265" s="1"/>
      <c r="C265" s="1"/>
      <c r="D265" s="1"/>
    </row>
    <row r="266" spans="1:8" ht="15" x14ac:dyDescent="0.25">
      <c r="A266" s="1"/>
    </row>
    <row r="267" spans="1:8" ht="15" x14ac:dyDescent="0.25">
      <c r="A267" s="1"/>
    </row>
    <row r="268" spans="1:8" ht="15" x14ac:dyDescent="0.25">
      <c r="A268" s="1"/>
    </row>
    <row r="269" spans="1:8" ht="15" x14ac:dyDescent="0.25">
      <c r="A269" s="1"/>
      <c r="B269" s="1"/>
      <c r="C269" s="1"/>
      <c r="D269" s="1"/>
    </row>
  </sheetData>
  <phoneticPr fontId="44" type="noConversion"/>
  <pageMargins left="0.59055118110236227" right="0.19685039370078741" top="0.59055118110236227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DAA89-380D-4F6A-99DC-24519540BC7E}">
  <dimension ref="A1:J169"/>
  <sheetViews>
    <sheetView topLeftCell="A30" workbookViewId="0">
      <selection activeCell="H103" sqref="H103"/>
    </sheetView>
  </sheetViews>
  <sheetFormatPr defaultColWidth="9.21875" defaultRowHeight="15.6" x14ac:dyDescent="0.3"/>
  <cols>
    <col min="1" max="1" width="16.77734375" style="2" customWidth="1"/>
    <col min="2" max="2" width="6.44140625" style="13" customWidth="1"/>
    <col min="3" max="3" width="2.21875" style="13" customWidth="1"/>
    <col min="4" max="4" width="6.44140625" style="22" customWidth="1"/>
    <col min="5" max="5" width="5.21875" style="1" customWidth="1"/>
    <col min="6" max="6" width="24.44140625" style="1" customWidth="1"/>
    <col min="7" max="7" width="8.44140625" style="1" customWidth="1"/>
    <col min="8" max="8" width="10.21875" style="13" customWidth="1"/>
    <col min="9" max="9" width="7.21875" style="1" customWidth="1"/>
    <col min="10" max="10" width="9.5546875" style="1" bestFit="1" customWidth="1"/>
    <col min="11" max="16384" width="9.21875" style="1"/>
  </cols>
  <sheetData>
    <row r="1" spans="1:9" s="29" customFormat="1" ht="84" thickTop="1" x14ac:dyDescent="0.9">
      <c r="A1" s="44"/>
      <c r="B1" s="43" t="s">
        <v>25</v>
      </c>
      <c r="C1" s="42"/>
      <c r="D1" s="41"/>
      <c r="E1" s="40"/>
      <c r="F1" s="40"/>
      <c r="G1" s="39"/>
      <c r="H1" s="38"/>
    </row>
    <row r="2" spans="1:9" s="31" customFormat="1" ht="24" x14ac:dyDescent="0.4">
      <c r="A2" s="45" t="s">
        <v>116</v>
      </c>
      <c r="B2" s="30"/>
      <c r="C2" s="30"/>
      <c r="D2" s="30"/>
      <c r="G2" s="32" t="s">
        <v>117</v>
      </c>
      <c r="H2" s="37"/>
    </row>
    <row r="3" spans="1:9" ht="15.75" customHeight="1" x14ac:dyDescent="0.25">
      <c r="A3" s="46"/>
      <c r="D3" s="13"/>
      <c r="F3" s="28"/>
      <c r="H3" s="36"/>
    </row>
    <row r="4" spans="1:9" ht="16.2" thickBot="1" x14ac:dyDescent="0.35">
      <c r="A4" s="47"/>
      <c r="B4" s="33"/>
      <c r="C4" s="33"/>
      <c r="D4" s="33"/>
      <c r="E4" s="34"/>
      <c r="F4" s="34"/>
      <c r="G4" s="34"/>
      <c r="H4" s="35"/>
    </row>
    <row r="5" spans="1:9" ht="16.2" thickTop="1" x14ac:dyDescent="0.3">
      <c r="A5" s="8"/>
      <c r="D5" s="13"/>
      <c r="E5"/>
      <c r="G5" s="9"/>
    </row>
    <row r="6" spans="1:9" x14ac:dyDescent="0.3">
      <c r="A6" s="8"/>
      <c r="D6" s="13"/>
      <c r="E6"/>
    </row>
    <row r="7" spans="1:9" x14ac:dyDescent="0.3">
      <c r="A7" s="8"/>
      <c r="D7" s="13"/>
      <c r="E7"/>
    </row>
    <row r="8" spans="1:9" s="12" customFormat="1" ht="37.799999999999997" x14ac:dyDescent="0.65">
      <c r="A8" s="10" t="s">
        <v>35</v>
      </c>
      <c r="B8" s="20"/>
      <c r="C8" s="20"/>
      <c r="D8" s="25"/>
      <c r="G8" s="3"/>
      <c r="H8" s="117" t="s">
        <v>89</v>
      </c>
      <c r="I8" s="118"/>
    </row>
    <row r="9" spans="1:9" x14ac:dyDescent="0.3">
      <c r="F9" s="48"/>
    </row>
    <row r="10" spans="1:9" s="56" customFormat="1" x14ac:dyDescent="0.3">
      <c r="A10" s="52" t="s">
        <v>46</v>
      </c>
      <c r="B10" s="57"/>
      <c r="C10" s="57"/>
      <c r="D10" s="58"/>
      <c r="H10" s="57"/>
    </row>
    <row r="11" spans="1:9" ht="15" x14ac:dyDescent="0.25">
      <c r="A11" s="1" t="s">
        <v>121</v>
      </c>
    </row>
    <row r="12" spans="1:9" s="56" customFormat="1" ht="10.199999999999999" x14ac:dyDescent="0.2">
      <c r="B12" s="57"/>
      <c r="C12" s="57"/>
      <c r="D12" s="58"/>
      <c r="H12" s="57"/>
    </row>
    <row r="13" spans="1:9" x14ac:dyDescent="0.3">
      <c r="A13" s="52" t="s">
        <v>55</v>
      </c>
    </row>
    <row r="14" spans="1:9" ht="15" x14ac:dyDescent="0.25">
      <c r="A14" s="1" t="s">
        <v>40</v>
      </c>
    </row>
    <row r="15" spans="1:9" s="56" customFormat="1" ht="10.199999999999999" x14ac:dyDescent="0.2">
      <c r="B15" s="57"/>
      <c r="C15" s="57"/>
      <c r="D15" s="58"/>
      <c r="H15" s="57"/>
    </row>
    <row r="16" spans="1:9" s="53" customFormat="1" x14ac:dyDescent="0.3">
      <c r="A16" s="52" t="s">
        <v>47</v>
      </c>
      <c r="B16" s="20"/>
      <c r="C16" s="20"/>
      <c r="D16" s="25"/>
      <c r="H16" s="20"/>
    </row>
    <row r="17" spans="1:10" ht="15" x14ac:dyDescent="0.25">
      <c r="A17" s="1" t="s">
        <v>48</v>
      </c>
    </row>
    <row r="18" spans="1:10" s="56" customFormat="1" ht="10.199999999999999" x14ac:dyDescent="0.2">
      <c r="B18" s="57"/>
      <c r="C18" s="57"/>
      <c r="D18" s="58"/>
      <c r="H18" s="57"/>
    </row>
    <row r="19" spans="1:10" x14ac:dyDescent="0.3">
      <c r="A19" s="52" t="s">
        <v>49</v>
      </c>
    </row>
    <row r="20" spans="1:10" ht="15" x14ac:dyDescent="0.25">
      <c r="A20" s="1" t="s">
        <v>37</v>
      </c>
    </row>
    <row r="21" spans="1:10" ht="15" x14ac:dyDescent="0.25">
      <c r="A21" s="1"/>
    </row>
    <row r="23" spans="1:10" s="12" customFormat="1" ht="37.799999999999997" x14ac:dyDescent="0.65">
      <c r="A23" s="10" t="s">
        <v>20</v>
      </c>
      <c r="B23" s="20"/>
      <c r="C23" s="20"/>
      <c r="D23" s="25"/>
      <c r="G23" s="3"/>
      <c r="H23" s="117" t="s">
        <v>90</v>
      </c>
      <c r="I23" s="118"/>
    </row>
    <row r="25" spans="1:10" s="53" customFormat="1" x14ac:dyDescent="0.3">
      <c r="A25" s="52" t="s">
        <v>46</v>
      </c>
      <c r="B25" s="20"/>
      <c r="C25" s="20"/>
      <c r="D25" s="25"/>
      <c r="H25" s="20"/>
    </row>
    <row r="26" spans="1:10" ht="15" x14ac:dyDescent="0.25">
      <c r="A26" s="1" t="s">
        <v>43</v>
      </c>
    </row>
    <row r="27" spans="1:10" s="56" customFormat="1" ht="10.199999999999999" x14ac:dyDescent="0.2">
      <c r="A27" s="59"/>
      <c r="B27" s="57"/>
      <c r="C27" s="57"/>
      <c r="D27" s="58"/>
      <c r="H27" s="57"/>
    </row>
    <row r="28" spans="1:10" s="53" customFormat="1" x14ac:dyDescent="0.3">
      <c r="A28" s="52" t="s">
        <v>50</v>
      </c>
      <c r="B28" s="20"/>
      <c r="C28" s="20"/>
      <c r="D28" s="25"/>
      <c r="H28" s="20"/>
    </row>
    <row r="29" spans="1:10" ht="15" x14ac:dyDescent="0.25">
      <c r="A29" s="1" t="s">
        <v>122</v>
      </c>
    </row>
    <row r="30" spans="1:10" ht="15" x14ac:dyDescent="0.25">
      <c r="A30" s="1" t="s">
        <v>51</v>
      </c>
    </row>
    <row r="31" spans="1:10" ht="15" x14ac:dyDescent="0.25">
      <c r="A31" s="1" t="s">
        <v>123</v>
      </c>
    </row>
    <row r="32" spans="1:10" ht="15" x14ac:dyDescent="0.25">
      <c r="A32" s="1" t="s">
        <v>36</v>
      </c>
      <c r="J32" s="56"/>
    </row>
    <row r="33" spans="1:9" s="56" customFormat="1" ht="10.199999999999999" x14ac:dyDescent="0.2">
      <c r="A33" s="59"/>
      <c r="B33" s="57"/>
      <c r="C33" s="57"/>
      <c r="D33" s="58"/>
      <c r="H33" s="57"/>
    </row>
    <row r="34" spans="1:9" x14ac:dyDescent="0.3">
      <c r="A34" s="52" t="s">
        <v>47</v>
      </c>
    </row>
    <row r="35" spans="1:9" ht="15" x14ac:dyDescent="0.25">
      <c r="A35" s="1" t="s">
        <v>52</v>
      </c>
    </row>
    <row r="36" spans="1:9" s="56" customFormat="1" ht="10.199999999999999" x14ac:dyDescent="0.2">
      <c r="B36" s="57"/>
      <c r="C36" s="57"/>
      <c r="D36" s="58"/>
      <c r="H36" s="57"/>
    </row>
    <row r="37" spans="1:9" x14ac:dyDescent="0.3">
      <c r="A37" s="52" t="s">
        <v>49</v>
      </c>
    </row>
    <row r="38" spans="1:9" ht="15" x14ac:dyDescent="0.25">
      <c r="A38" s="1" t="s">
        <v>37</v>
      </c>
    </row>
    <row r="39" spans="1:9" ht="15" x14ac:dyDescent="0.25">
      <c r="A39" s="1"/>
    </row>
    <row r="40" spans="1:9" ht="15" x14ac:dyDescent="0.25">
      <c r="A40" s="1"/>
    </row>
    <row r="41" spans="1:9" ht="15" x14ac:dyDescent="0.25">
      <c r="A41" s="1"/>
    </row>
    <row r="42" spans="1:9" ht="15" x14ac:dyDescent="0.25">
      <c r="A42" s="1"/>
    </row>
    <row r="43" spans="1:9" ht="15" x14ac:dyDescent="0.25">
      <c r="A43" s="1"/>
    </row>
    <row r="44" spans="1:9" ht="15" x14ac:dyDescent="0.25">
      <c r="A44" s="1"/>
    </row>
    <row r="45" spans="1:9" ht="15" x14ac:dyDescent="0.25">
      <c r="A45" s="1"/>
    </row>
    <row r="46" spans="1:9" ht="15" x14ac:dyDescent="0.25">
      <c r="A46" s="1"/>
    </row>
    <row r="47" spans="1:9" s="12" customFormat="1" ht="37.799999999999997" x14ac:dyDescent="0.65">
      <c r="A47" s="10" t="s">
        <v>22</v>
      </c>
      <c r="B47" s="20"/>
      <c r="C47" s="20"/>
      <c r="D47" s="25"/>
      <c r="G47" s="3"/>
      <c r="H47" s="117" t="s">
        <v>91</v>
      </c>
      <c r="I47" s="118"/>
    </row>
    <row r="49" spans="1:9" x14ac:dyDescent="0.3">
      <c r="A49" s="52" t="s">
        <v>46</v>
      </c>
    </row>
    <row r="50" spans="1:9" s="53" customFormat="1" ht="15" x14ac:dyDescent="0.25">
      <c r="A50" s="1" t="s">
        <v>44</v>
      </c>
      <c r="B50" s="20"/>
      <c r="C50" s="20"/>
      <c r="D50" s="25"/>
      <c r="H50" s="20"/>
    </row>
    <row r="51" spans="1:9" s="56" customFormat="1" ht="10.199999999999999" x14ac:dyDescent="0.2">
      <c r="A51" s="59"/>
      <c r="B51" s="57"/>
      <c r="C51" s="57"/>
      <c r="D51" s="58"/>
      <c r="H51" s="57"/>
    </row>
    <row r="52" spans="1:9" s="56" customFormat="1" x14ac:dyDescent="0.3">
      <c r="A52" s="52" t="s">
        <v>47</v>
      </c>
      <c r="B52" s="57"/>
      <c r="C52" s="57"/>
      <c r="D52" s="58"/>
      <c r="H52" s="57"/>
      <c r="I52" s="13"/>
    </row>
    <row r="53" spans="1:9" ht="15" x14ac:dyDescent="0.25">
      <c r="A53" s="1" t="s">
        <v>48</v>
      </c>
    </row>
    <row r="54" spans="1:9" s="56" customFormat="1" ht="10.199999999999999" x14ac:dyDescent="0.2">
      <c r="B54" s="57"/>
      <c r="C54" s="57"/>
      <c r="D54" s="58"/>
      <c r="H54" s="57"/>
    </row>
    <row r="55" spans="1:9" s="56" customFormat="1" x14ac:dyDescent="0.3">
      <c r="A55" s="52" t="s">
        <v>53</v>
      </c>
      <c r="B55" s="57"/>
      <c r="C55" s="57"/>
      <c r="D55" s="58"/>
      <c r="H55" s="57"/>
    </row>
    <row r="56" spans="1:9" s="53" customFormat="1" ht="15" x14ac:dyDescent="0.25">
      <c r="A56" s="1" t="s">
        <v>38</v>
      </c>
      <c r="B56" s="20"/>
      <c r="C56" s="20"/>
      <c r="D56" s="25"/>
      <c r="H56" s="20"/>
    </row>
    <row r="57" spans="1:9" s="56" customFormat="1" ht="10.199999999999999" x14ac:dyDescent="0.2">
      <c r="B57" s="57"/>
      <c r="C57" s="57"/>
      <c r="D57" s="58"/>
      <c r="H57" s="57"/>
    </row>
    <row r="58" spans="1:9" s="56" customFormat="1" x14ac:dyDescent="0.3">
      <c r="A58" s="52" t="s">
        <v>49</v>
      </c>
      <c r="B58" s="57"/>
      <c r="C58" s="57"/>
      <c r="D58" s="58"/>
      <c r="H58" s="57"/>
    </row>
    <row r="59" spans="1:9" ht="15" x14ac:dyDescent="0.25">
      <c r="A59" s="1" t="s">
        <v>39</v>
      </c>
    </row>
    <row r="62" spans="1:9" s="12" customFormat="1" ht="37.799999999999997" x14ac:dyDescent="0.65">
      <c r="A62" s="10" t="s">
        <v>115</v>
      </c>
      <c r="B62" s="20"/>
      <c r="C62" s="20"/>
      <c r="D62" s="25"/>
      <c r="G62" s="3"/>
      <c r="H62" s="117" t="s">
        <v>114</v>
      </c>
      <c r="I62" s="118"/>
    </row>
    <row r="63" spans="1:9" x14ac:dyDescent="0.3">
      <c r="A63" s="52"/>
    </row>
    <row r="64" spans="1:9" s="56" customFormat="1" x14ac:dyDescent="0.3">
      <c r="A64" s="52" t="s">
        <v>46</v>
      </c>
      <c r="B64" s="57"/>
      <c r="C64" s="57"/>
      <c r="D64" s="58"/>
      <c r="H64" s="57"/>
    </row>
    <row r="65" spans="1:9" ht="15" x14ac:dyDescent="0.25">
      <c r="A65" s="1" t="s">
        <v>128</v>
      </c>
    </row>
    <row r="66" spans="1:9" s="56" customFormat="1" ht="10.199999999999999" x14ac:dyDescent="0.2">
      <c r="B66" s="57"/>
      <c r="C66" s="57"/>
      <c r="D66" s="58"/>
      <c r="H66" s="57"/>
    </row>
    <row r="67" spans="1:9" x14ac:dyDescent="0.3">
      <c r="A67" s="52" t="s">
        <v>125</v>
      </c>
    </row>
    <row r="68" spans="1:9" ht="15" x14ac:dyDescent="0.25">
      <c r="A68" s="1" t="s">
        <v>40</v>
      </c>
    </row>
    <row r="69" spans="1:9" s="56" customFormat="1" ht="10.199999999999999" x14ac:dyDescent="0.2">
      <c r="B69" s="57"/>
      <c r="C69" s="57"/>
      <c r="D69" s="58"/>
      <c r="H69" s="57"/>
    </row>
    <row r="70" spans="1:9" s="53" customFormat="1" x14ac:dyDescent="0.3">
      <c r="A70" s="52" t="s">
        <v>47</v>
      </c>
      <c r="B70" s="20"/>
      <c r="C70" s="20"/>
      <c r="D70" s="25"/>
      <c r="H70" s="20"/>
    </row>
    <row r="71" spans="1:9" ht="15" x14ac:dyDescent="0.25">
      <c r="A71" s="1" t="s">
        <v>57</v>
      </c>
    </row>
    <row r="72" spans="1:9" s="56" customFormat="1" ht="10.199999999999999" x14ac:dyDescent="0.2">
      <c r="B72" s="57"/>
      <c r="C72" s="57"/>
      <c r="D72" s="58"/>
      <c r="H72" s="57"/>
    </row>
    <row r="73" spans="1:9" s="56" customFormat="1" x14ac:dyDescent="0.3">
      <c r="A73" s="52" t="s">
        <v>53</v>
      </c>
      <c r="B73" s="57"/>
      <c r="C73" s="57"/>
      <c r="D73" s="58"/>
      <c r="H73" s="57"/>
    </row>
    <row r="74" spans="1:9" s="53" customFormat="1" ht="15" x14ac:dyDescent="0.25">
      <c r="A74" s="1" t="s">
        <v>38</v>
      </c>
      <c r="B74" s="20"/>
      <c r="C74" s="20"/>
      <c r="D74" s="25"/>
      <c r="H74" s="20"/>
    </row>
    <row r="75" spans="1:9" s="116" customFormat="1" ht="10.199999999999999" x14ac:dyDescent="0.2">
      <c r="A75" s="56"/>
      <c r="B75" s="114"/>
      <c r="C75" s="114"/>
      <c r="D75" s="115"/>
      <c r="H75" s="114"/>
    </row>
    <row r="76" spans="1:9" x14ac:dyDescent="0.3">
      <c r="A76" s="52" t="s">
        <v>49</v>
      </c>
    </row>
    <row r="77" spans="1:9" ht="15" x14ac:dyDescent="0.25">
      <c r="A77" s="1" t="s">
        <v>127</v>
      </c>
    </row>
    <row r="78" spans="1:9" ht="15" x14ac:dyDescent="0.25">
      <c r="A78" s="1"/>
    </row>
    <row r="79" spans="1:9" x14ac:dyDescent="0.3">
      <c r="A79" s="8"/>
      <c r="D79" s="13"/>
      <c r="E79"/>
    </row>
    <row r="80" spans="1:9" s="10" customFormat="1" ht="37.799999999999997" x14ac:dyDescent="0.65">
      <c r="A80" s="10" t="s">
        <v>23</v>
      </c>
      <c r="B80" s="20"/>
      <c r="C80" s="20"/>
      <c r="D80" s="21"/>
      <c r="G80" s="3"/>
      <c r="H80" s="117" t="s">
        <v>30</v>
      </c>
      <c r="I80" s="118"/>
    </row>
    <row r="81" spans="1:8" x14ac:dyDescent="0.3">
      <c r="H81" s="119" t="s">
        <v>114</v>
      </c>
    </row>
    <row r="82" spans="1:8" s="53" customFormat="1" x14ac:dyDescent="0.3">
      <c r="A82" s="52" t="s">
        <v>45</v>
      </c>
      <c r="B82" s="20"/>
      <c r="C82" s="20"/>
      <c r="D82" s="25"/>
      <c r="H82" s="20"/>
    </row>
    <row r="83" spans="1:8" ht="15" x14ac:dyDescent="0.25">
      <c r="A83" s="1" t="s">
        <v>124</v>
      </c>
    </row>
    <row r="84" spans="1:8" s="56" customFormat="1" ht="10.199999999999999" x14ac:dyDescent="0.2">
      <c r="A84" s="59"/>
      <c r="B84" s="57"/>
      <c r="C84" s="57"/>
      <c r="D84" s="58"/>
      <c r="H84" s="57"/>
    </row>
    <row r="85" spans="1:8" s="53" customFormat="1" x14ac:dyDescent="0.3">
      <c r="A85" s="52" t="s">
        <v>54</v>
      </c>
      <c r="B85" s="20"/>
      <c r="C85" s="20"/>
      <c r="D85" s="25"/>
      <c r="H85" s="20"/>
    </row>
    <row r="86" spans="1:8" ht="15" x14ac:dyDescent="0.25">
      <c r="A86" s="1" t="s">
        <v>41</v>
      </c>
    </row>
    <row r="87" spans="1:8" s="56" customFormat="1" ht="10.199999999999999" x14ac:dyDescent="0.2">
      <c r="B87" s="57"/>
      <c r="C87" s="57"/>
      <c r="D87" s="58"/>
      <c r="H87" s="57"/>
    </row>
    <row r="88" spans="1:8" s="52" customFormat="1" x14ac:dyDescent="0.3">
      <c r="A88" s="52" t="s">
        <v>55</v>
      </c>
      <c r="B88" s="54"/>
      <c r="C88" s="54"/>
      <c r="D88" s="21"/>
      <c r="H88" s="54"/>
    </row>
    <row r="89" spans="1:8" ht="15" x14ac:dyDescent="0.25">
      <c r="A89" s="1" t="s">
        <v>40</v>
      </c>
    </row>
    <row r="90" spans="1:8" s="56" customFormat="1" ht="10.199999999999999" x14ac:dyDescent="0.2">
      <c r="B90" s="57"/>
      <c r="C90" s="57"/>
      <c r="D90" s="58"/>
      <c r="H90" s="57"/>
    </row>
    <row r="91" spans="1:8" s="53" customFormat="1" x14ac:dyDescent="0.3">
      <c r="A91" s="52" t="s">
        <v>56</v>
      </c>
      <c r="B91" s="20"/>
      <c r="C91" s="20"/>
      <c r="D91" s="25"/>
      <c r="H91" s="20"/>
    </row>
    <row r="92" spans="1:8" ht="15" x14ac:dyDescent="0.25">
      <c r="A92" s="1" t="s">
        <v>81</v>
      </c>
    </row>
    <row r="93" spans="1:8" s="56" customFormat="1" ht="10.199999999999999" x14ac:dyDescent="0.2">
      <c r="B93" s="57"/>
      <c r="C93" s="57"/>
      <c r="D93" s="58"/>
      <c r="H93" s="57"/>
    </row>
    <row r="94" spans="1:8" s="53" customFormat="1" x14ac:dyDescent="0.3">
      <c r="A94" s="52" t="s">
        <v>53</v>
      </c>
      <c r="B94" s="20"/>
      <c r="C94" s="20"/>
      <c r="D94" s="25"/>
      <c r="H94" s="20"/>
    </row>
    <row r="95" spans="1:8" ht="15" x14ac:dyDescent="0.25">
      <c r="A95" s="1" t="s">
        <v>38</v>
      </c>
    </row>
    <row r="96" spans="1:8" s="56" customFormat="1" ht="10.199999999999999" x14ac:dyDescent="0.2">
      <c r="B96" s="57"/>
      <c r="C96" s="57"/>
      <c r="D96" s="58"/>
      <c r="H96" s="57"/>
    </row>
    <row r="97" spans="1:9" x14ac:dyDescent="0.3">
      <c r="A97" s="52" t="s">
        <v>49</v>
      </c>
    </row>
    <row r="98" spans="1:9" ht="15" x14ac:dyDescent="0.25">
      <c r="A98" s="1" t="s">
        <v>42</v>
      </c>
    </row>
    <row r="100" spans="1:9" s="12" customFormat="1" ht="37.799999999999997" x14ac:dyDescent="0.65">
      <c r="A100" s="10" t="s">
        <v>82</v>
      </c>
      <c r="B100" s="20"/>
      <c r="C100" s="20"/>
      <c r="D100" s="25"/>
      <c r="G100" s="3"/>
      <c r="H100" s="117" t="s">
        <v>76</v>
      </c>
      <c r="I100" s="118"/>
    </row>
    <row r="101" spans="1:9" x14ac:dyDescent="0.3">
      <c r="H101" s="119" t="s">
        <v>91</v>
      </c>
    </row>
    <row r="102" spans="1:9" s="53" customFormat="1" x14ac:dyDescent="0.3">
      <c r="A102" s="52" t="s">
        <v>46</v>
      </c>
      <c r="B102" s="20"/>
      <c r="C102" s="20"/>
      <c r="D102" s="25"/>
      <c r="H102" s="20"/>
    </row>
    <row r="103" spans="1:9" ht="15" x14ac:dyDescent="0.25">
      <c r="A103" s="77" t="s">
        <v>130</v>
      </c>
    </row>
    <row r="104" spans="1:9" s="56" customFormat="1" ht="10.199999999999999" x14ac:dyDescent="0.2">
      <c r="A104" s="59"/>
      <c r="B104" s="57"/>
      <c r="C104" s="57"/>
      <c r="D104" s="58"/>
      <c r="H104" s="57"/>
    </row>
    <row r="105" spans="1:9" x14ac:dyDescent="0.3">
      <c r="A105" s="52" t="s">
        <v>54</v>
      </c>
    </row>
    <row r="106" spans="1:9" ht="15" x14ac:dyDescent="0.25">
      <c r="A106" s="1" t="s">
        <v>41</v>
      </c>
    </row>
    <row r="107" spans="1:9" s="56" customFormat="1" ht="10.199999999999999" x14ac:dyDescent="0.2">
      <c r="B107" s="57"/>
      <c r="C107" s="57"/>
      <c r="D107" s="58"/>
      <c r="H107" s="57"/>
    </row>
    <row r="108" spans="1:9" x14ac:dyDescent="0.3">
      <c r="A108" s="52" t="s">
        <v>55</v>
      </c>
    </row>
    <row r="109" spans="1:9" ht="15" x14ac:dyDescent="0.25">
      <c r="A109" s="1" t="s">
        <v>40</v>
      </c>
    </row>
    <row r="110" spans="1:9" s="56" customFormat="1" ht="10.199999999999999" x14ac:dyDescent="0.2">
      <c r="B110" s="57"/>
      <c r="C110" s="57"/>
      <c r="D110" s="58"/>
      <c r="H110" s="57"/>
    </row>
    <row r="111" spans="1:9" s="53" customFormat="1" x14ac:dyDescent="0.3">
      <c r="A111" s="52" t="s">
        <v>47</v>
      </c>
      <c r="B111" s="20"/>
      <c r="C111" s="20"/>
      <c r="D111" s="25"/>
      <c r="H111" s="20"/>
    </row>
    <row r="112" spans="1:9" ht="15" x14ac:dyDescent="0.25">
      <c r="A112" s="1" t="s">
        <v>57</v>
      </c>
    </row>
    <row r="113" spans="1:9" s="56" customFormat="1" ht="10.199999999999999" x14ac:dyDescent="0.2">
      <c r="B113" s="57"/>
      <c r="C113" s="57"/>
      <c r="D113" s="58"/>
      <c r="H113" s="57"/>
    </row>
    <row r="114" spans="1:9" x14ac:dyDescent="0.3">
      <c r="A114" s="52" t="s">
        <v>49</v>
      </c>
    </row>
    <row r="115" spans="1:9" ht="15" x14ac:dyDescent="0.25">
      <c r="A115" s="1" t="s">
        <v>83</v>
      </c>
    </row>
    <row r="116" spans="1:9" ht="15" x14ac:dyDescent="0.25">
      <c r="A116" s="1"/>
    </row>
    <row r="118" spans="1:9" s="12" customFormat="1" ht="37.799999999999997" x14ac:dyDescent="0.65">
      <c r="A118" s="10" t="s">
        <v>84</v>
      </c>
      <c r="B118" s="20"/>
      <c r="C118" s="20"/>
      <c r="D118" s="25"/>
      <c r="G118" s="3"/>
      <c r="H118" s="117" t="s">
        <v>90</v>
      </c>
      <c r="I118" s="118"/>
    </row>
    <row r="120" spans="1:9" s="56" customFormat="1" x14ac:dyDescent="0.3">
      <c r="A120" s="52" t="s">
        <v>46</v>
      </c>
      <c r="B120" s="57"/>
      <c r="C120" s="57"/>
      <c r="D120" s="58"/>
      <c r="H120" s="57"/>
    </row>
    <row r="121" spans="1:9" ht="15" x14ac:dyDescent="0.25">
      <c r="A121" s="77" t="s">
        <v>130</v>
      </c>
    </row>
    <row r="122" spans="1:9" s="56" customFormat="1" ht="10.199999999999999" x14ac:dyDescent="0.2">
      <c r="B122" s="57"/>
      <c r="C122" s="57"/>
      <c r="D122" s="58"/>
      <c r="H122" s="57"/>
    </row>
    <row r="123" spans="1:9" x14ac:dyDescent="0.3">
      <c r="A123" s="52" t="s">
        <v>125</v>
      </c>
    </row>
    <row r="124" spans="1:9" ht="15" x14ac:dyDescent="0.25">
      <c r="A124" s="1" t="s">
        <v>40</v>
      </c>
    </row>
    <row r="125" spans="1:9" s="56" customFormat="1" ht="10.199999999999999" x14ac:dyDescent="0.2">
      <c r="B125" s="57"/>
      <c r="C125" s="57"/>
      <c r="D125" s="58"/>
      <c r="H125" s="57"/>
    </row>
    <row r="126" spans="1:9" s="53" customFormat="1" x14ac:dyDescent="0.3">
      <c r="A126" s="52" t="s">
        <v>47</v>
      </c>
      <c r="B126" s="20"/>
      <c r="C126" s="20"/>
      <c r="D126" s="25"/>
      <c r="H126" s="20"/>
    </row>
    <row r="127" spans="1:9" ht="15" x14ac:dyDescent="0.25">
      <c r="A127" s="1" t="s">
        <v>57</v>
      </c>
    </row>
    <row r="128" spans="1:9" s="56" customFormat="1" ht="10.199999999999999" x14ac:dyDescent="0.2">
      <c r="B128" s="57"/>
      <c r="C128" s="57"/>
      <c r="D128" s="58"/>
      <c r="H128" s="57"/>
    </row>
    <row r="129" spans="1:9" s="56" customFormat="1" x14ac:dyDescent="0.3">
      <c r="A129" s="52" t="s">
        <v>53</v>
      </c>
      <c r="B129" s="57"/>
      <c r="C129" s="57"/>
      <c r="D129" s="58"/>
      <c r="H129" s="57"/>
    </row>
    <row r="130" spans="1:9" s="53" customFormat="1" ht="15" x14ac:dyDescent="0.25">
      <c r="A130" s="1" t="s">
        <v>38</v>
      </c>
      <c r="B130" s="20"/>
      <c r="C130" s="20"/>
      <c r="D130" s="25"/>
      <c r="H130" s="20"/>
    </row>
    <row r="131" spans="1:9" s="116" customFormat="1" ht="10.199999999999999" x14ac:dyDescent="0.2">
      <c r="A131" s="56"/>
      <c r="B131" s="114"/>
      <c r="C131" s="114"/>
      <c r="D131" s="115"/>
      <c r="H131" s="114"/>
    </row>
    <row r="132" spans="1:9" x14ac:dyDescent="0.3">
      <c r="A132" s="52" t="s">
        <v>49</v>
      </c>
    </row>
    <row r="133" spans="1:9" ht="15" x14ac:dyDescent="0.25">
      <c r="A133" s="1" t="s">
        <v>126</v>
      </c>
    </row>
    <row r="134" spans="1:9" ht="15" x14ac:dyDescent="0.25">
      <c r="A134" s="1"/>
    </row>
    <row r="135" spans="1:9" ht="15" x14ac:dyDescent="0.25">
      <c r="A135" s="1"/>
    </row>
    <row r="136" spans="1:9" s="12" customFormat="1" ht="37.799999999999997" x14ac:dyDescent="0.65">
      <c r="A136" s="10" t="s">
        <v>24</v>
      </c>
      <c r="B136" s="20"/>
      <c r="C136" s="20"/>
      <c r="D136" s="25"/>
      <c r="G136" s="3"/>
      <c r="H136" s="117" t="s">
        <v>75</v>
      </c>
      <c r="I136" s="118"/>
    </row>
    <row r="138" spans="1:9" x14ac:dyDescent="0.3">
      <c r="A138" s="52" t="s">
        <v>61</v>
      </c>
    </row>
    <row r="139" spans="1:9" ht="15" x14ac:dyDescent="0.25">
      <c r="A139" s="1" t="s">
        <v>59</v>
      </c>
    </row>
    <row r="140" spans="1:9" ht="15" x14ac:dyDescent="0.25">
      <c r="A140" s="1" t="s">
        <v>58</v>
      </c>
      <c r="F140" s="13"/>
    </row>
    <row r="141" spans="1:9" ht="15" x14ac:dyDescent="0.25">
      <c r="A141" s="1" t="s">
        <v>60</v>
      </c>
    </row>
    <row r="142" spans="1:9" s="65" customFormat="1" ht="10.199999999999999" x14ac:dyDescent="0.2">
      <c r="A142" s="56"/>
      <c r="B142" s="63"/>
      <c r="C142" s="63"/>
      <c r="D142" s="64"/>
      <c r="H142" s="63"/>
    </row>
    <row r="143" spans="1:9" x14ac:dyDescent="0.3">
      <c r="A143" s="52" t="s">
        <v>56</v>
      </c>
    </row>
    <row r="144" spans="1:9" ht="15" x14ac:dyDescent="0.25">
      <c r="A144" s="1" t="s">
        <v>73</v>
      </c>
    </row>
    <row r="145" spans="1:10" ht="15" x14ac:dyDescent="0.25">
      <c r="A145" s="1" t="s">
        <v>79</v>
      </c>
    </row>
    <row r="146" spans="1:10" ht="15" x14ac:dyDescent="0.25">
      <c r="A146" s="1"/>
    </row>
    <row r="147" spans="1:10" ht="15" x14ac:dyDescent="0.25">
      <c r="A147" s="1"/>
    </row>
    <row r="148" spans="1:10" ht="15" x14ac:dyDescent="0.25">
      <c r="A148" s="1"/>
    </row>
    <row r="149" spans="1:10" ht="15" x14ac:dyDescent="0.25">
      <c r="A149" s="1"/>
    </row>
    <row r="150" spans="1:10" x14ac:dyDescent="0.3">
      <c r="A150" s="8"/>
      <c r="D150" s="13"/>
      <c r="E150"/>
    </row>
    <row r="151" spans="1:10" s="12" customFormat="1" ht="37.799999999999997" x14ac:dyDescent="0.65">
      <c r="A151" s="10" t="s">
        <v>129</v>
      </c>
      <c r="B151" s="20"/>
      <c r="C151" s="20"/>
      <c r="D151" s="25"/>
      <c r="G151" s="3"/>
      <c r="H151" s="16"/>
    </row>
    <row r="153" spans="1:10" s="53" customFormat="1" x14ac:dyDescent="0.3">
      <c r="A153" s="52" t="s">
        <v>63</v>
      </c>
      <c r="B153" s="20"/>
      <c r="C153" s="20"/>
      <c r="D153" s="25"/>
      <c r="F153" s="83" t="s">
        <v>87</v>
      </c>
      <c r="G153" s="83"/>
      <c r="H153" s="84"/>
      <c r="I153" s="83"/>
      <c r="J153" s="83"/>
    </row>
    <row r="154" spans="1:10" ht="15" x14ac:dyDescent="0.25">
      <c r="A154" s="1" t="s">
        <v>62</v>
      </c>
      <c r="F154" s="81" t="s">
        <v>88</v>
      </c>
      <c r="G154" s="81"/>
      <c r="H154" s="85"/>
      <c r="I154" s="81"/>
      <c r="J154" s="81"/>
    </row>
    <row r="155" spans="1:10" s="56" customFormat="1" ht="10.199999999999999" x14ac:dyDescent="0.2">
      <c r="A155" s="59"/>
      <c r="B155" s="57"/>
      <c r="C155" s="57"/>
      <c r="D155" s="58"/>
      <c r="H155" s="66"/>
    </row>
    <row r="156" spans="1:10" s="53" customFormat="1" x14ac:dyDescent="0.3">
      <c r="A156" s="52" t="s">
        <v>64</v>
      </c>
      <c r="B156" s="20"/>
      <c r="C156" s="20"/>
      <c r="D156" s="82" t="s">
        <v>86</v>
      </c>
      <c r="E156" s="83"/>
      <c r="F156" s="83"/>
      <c r="H156" s="55"/>
      <c r="J156" s="13"/>
    </row>
    <row r="157" spans="1:10" ht="15" x14ac:dyDescent="0.25">
      <c r="A157" s="1" t="s">
        <v>68</v>
      </c>
      <c r="H157" s="48"/>
      <c r="J157" s="13"/>
    </row>
    <row r="158" spans="1:10" x14ac:dyDescent="0.3">
      <c r="A158" s="8"/>
      <c r="D158" s="13"/>
      <c r="E158"/>
    </row>
    <row r="160" spans="1:10" s="12" customFormat="1" ht="37.799999999999997" x14ac:dyDescent="0.65">
      <c r="A160" s="10" t="s">
        <v>29</v>
      </c>
      <c r="B160" s="20"/>
      <c r="C160" s="20"/>
      <c r="D160" s="25"/>
      <c r="G160" s="3"/>
      <c r="H160" s="16"/>
    </row>
    <row r="161" spans="1:10" s="56" customFormat="1" ht="10.199999999999999" x14ac:dyDescent="0.2">
      <c r="A161" s="59"/>
      <c r="B161" s="57"/>
      <c r="C161" s="57"/>
      <c r="D161" s="58"/>
      <c r="H161" s="57"/>
    </row>
    <row r="162" spans="1:10" x14ac:dyDescent="0.3">
      <c r="A162" s="52" t="s">
        <v>69</v>
      </c>
    </row>
    <row r="163" spans="1:10" ht="15" x14ac:dyDescent="0.25">
      <c r="A163" s="1" t="s">
        <v>70</v>
      </c>
    </row>
    <row r="164" spans="1:10" s="56" customFormat="1" ht="10.199999999999999" x14ac:dyDescent="0.2">
      <c r="A164" s="59"/>
      <c r="B164" s="57"/>
      <c r="C164" s="57"/>
      <c r="D164" s="58"/>
      <c r="H164" s="57"/>
    </row>
    <row r="165" spans="1:10" x14ac:dyDescent="0.3">
      <c r="A165" s="52" t="s">
        <v>71</v>
      </c>
      <c r="J165" s="13"/>
    </row>
    <row r="166" spans="1:10" ht="15" x14ac:dyDescent="0.25">
      <c r="A166" s="1" t="s">
        <v>72</v>
      </c>
      <c r="J166" s="13"/>
    </row>
    <row r="167" spans="1:10" ht="15" x14ac:dyDescent="0.25">
      <c r="A167" s="1" t="s">
        <v>118</v>
      </c>
      <c r="J167" s="13"/>
    </row>
    <row r="168" spans="1:10" ht="15" x14ac:dyDescent="0.25">
      <c r="A168" s="1" t="s">
        <v>119</v>
      </c>
      <c r="J168" s="13"/>
    </row>
    <row r="169" spans="1:10" ht="15" x14ac:dyDescent="0.25">
      <c r="A169" s="77" t="s">
        <v>120</v>
      </c>
      <c r="B169" s="75"/>
      <c r="C169" s="75"/>
      <c r="D169" s="76"/>
      <c r="E169" s="77"/>
      <c r="F169" s="77"/>
      <c r="J169" s="13"/>
    </row>
  </sheetData>
  <pageMargins left="0.59055118110236227" right="0.19685039370078741" top="0.59055118110236227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88F2E-305D-48A4-9091-25160AA2DA22}">
  <dimension ref="A1:U90"/>
  <sheetViews>
    <sheetView topLeftCell="A43" zoomScale="85" zoomScaleNormal="85" workbookViewId="0">
      <selection activeCell="H103" sqref="H103"/>
    </sheetView>
  </sheetViews>
  <sheetFormatPr defaultColWidth="9.21875" defaultRowHeight="15.6" x14ac:dyDescent="0.3"/>
  <cols>
    <col min="1" max="1" width="11.5546875" style="8" customWidth="1"/>
    <col min="2" max="12" width="6.77734375" style="8" customWidth="1"/>
    <col min="13" max="13" width="1.21875" style="8" customWidth="1"/>
    <col min="14" max="14" width="8.21875" style="8" customWidth="1"/>
    <col min="15" max="15" width="5" style="8" customWidth="1"/>
    <col min="16" max="16" width="11.77734375" style="8" customWidth="1"/>
    <col min="17" max="17" width="12.5546875" style="8" customWidth="1"/>
    <col min="18" max="18" width="9.21875" style="8" customWidth="1"/>
    <col min="19" max="20" width="6.77734375" style="8" customWidth="1"/>
    <col min="21" max="21" width="8" style="8" customWidth="1"/>
    <col min="22" max="27" width="6.77734375" style="8" customWidth="1"/>
    <col min="28" max="16384" width="9.21875" style="8"/>
  </cols>
  <sheetData>
    <row r="1" spans="1:18" ht="84" thickBot="1" x14ac:dyDescent="0.95">
      <c r="A1" s="130" t="s">
        <v>163</v>
      </c>
      <c r="B1" s="100"/>
      <c r="C1" s="100"/>
      <c r="D1" s="100"/>
      <c r="E1" s="100"/>
      <c r="F1" s="100"/>
      <c r="G1" s="124"/>
      <c r="H1" s="124"/>
      <c r="I1" s="124"/>
      <c r="J1" s="100"/>
      <c r="K1" s="100"/>
      <c r="L1" s="100"/>
      <c r="M1" s="100"/>
      <c r="N1" s="101"/>
    </row>
    <row r="2" spans="1:18" s="112" customFormat="1" ht="22.8" x14ac:dyDescent="0.4"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N2" s="8"/>
    </row>
    <row r="3" spans="1:18" x14ac:dyDescent="0.3">
      <c r="B3" s="104">
        <v>314</v>
      </c>
      <c r="C3" s="104">
        <v>71</v>
      </c>
      <c r="D3" s="104">
        <v>93</v>
      </c>
      <c r="E3" s="104">
        <v>92</v>
      </c>
      <c r="F3" s="162" t="s">
        <v>164</v>
      </c>
      <c r="G3" s="104">
        <v>330</v>
      </c>
      <c r="H3" s="104">
        <v>116</v>
      </c>
      <c r="I3" s="104">
        <v>148</v>
      </c>
      <c r="J3" s="104">
        <v>240</v>
      </c>
      <c r="K3" s="104">
        <v>60</v>
      </c>
      <c r="L3" s="104">
        <v>150</v>
      </c>
      <c r="N3" s="72">
        <f>SUM(B3:M3)</f>
        <v>1614</v>
      </c>
    </row>
    <row r="4" spans="1:18" x14ac:dyDescent="0.3">
      <c r="B4" s="67" t="s">
        <v>74</v>
      </c>
      <c r="C4" s="67" t="s">
        <v>26</v>
      </c>
      <c r="D4" s="68" t="s">
        <v>27</v>
      </c>
      <c r="E4" s="69" t="s">
        <v>107</v>
      </c>
      <c r="F4" s="68" t="s">
        <v>140</v>
      </c>
      <c r="G4" s="69" t="s">
        <v>85</v>
      </c>
      <c r="H4" s="68" t="s">
        <v>162</v>
      </c>
      <c r="I4" s="68" t="s">
        <v>80</v>
      </c>
      <c r="J4" s="68" t="s">
        <v>28</v>
      </c>
      <c r="K4" s="69" t="s">
        <v>33</v>
      </c>
      <c r="L4" s="68" t="s">
        <v>19</v>
      </c>
    </row>
    <row r="5" spans="1:18" s="60" customFormat="1" ht="7.8" x14ac:dyDescent="0.15">
      <c r="B5" s="127"/>
      <c r="C5" s="127"/>
      <c r="D5" s="128"/>
      <c r="E5" s="129"/>
      <c r="F5" s="128"/>
      <c r="G5" s="129"/>
      <c r="H5" s="128"/>
      <c r="I5" s="128"/>
      <c r="J5" s="128"/>
      <c r="K5" s="129"/>
      <c r="L5" s="128"/>
    </row>
    <row r="6" spans="1:18" x14ac:dyDescent="0.3">
      <c r="A6" s="131" t="s">
        <v>5</v>
      </c>
      <c r="B6" s="104">
        <v>2011</v>
      </c>
      <c r="C6" s="104">
        <v>2015</v>
      </c>
      <c r="D6" s="104">
        <v>2013</v>
      </c>
      <c r="E6" s="104">
        <v>2014</v>
      </c>
      <c r="F6" s="104" t="s">
        <v>131</v>
      </c>
      <c r="G6" s="104">
        <v>2010</v>
      </c>
      <c r="H6" s="104">
        <v>2012</v>
      </c>
      <c r="I6" s="104">
        <v>2012</v>
      </c>
      <c r="J6" s="120" t="s">
        <v>132</v>
      </c>
      <c r="K6" s="73"/>
      <c r="L6" s="120">
        <v>2013</v>
      </c>
    </row>
    <row r="7" spans="1:18" x14ac:dyDescent="0.3">
      <c r="A7" s="72" t="s">
        <v>54</v>
      </c>
      <c r="B7" s="125"/>
      <c r="C7" s="125"/>
      <c r="D7" s="125"/>
      <c r="E7" s="125"/>
      <c r="F7" s="120">
        <v>18</v>
      </c>
      <c r="G7" s="120">
        <v>16</v>
      </c>
      <c r="H7" s="125"/>
      <c r="I7" s="125"/>
      <c r="J7" s="125"/>
      <c r="K7" s="125"/>
      <c r="L7" s="125"/>
    </row>
    <row r="8" spans="1:18" s="112" customFormat="1" ht="22.8" x14ac:dyDescent="0.4"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</row>
    <row r="9" spans="1:18" x14ac:dyDescent="0.3">
      <c r="A9" s="131" t="s">
        <v>0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P9" s="166"/>
      <c r="Q9" s="167"/>
      <c r="R9" s="168" t="s">
        <v>168</v>
      </c>
    </row>
    <row r="10" spans="1:18" x14ac:dyDescent="0.3">
      <c r="A10" s="72" t="s">
        <v>50</v>
      </c>
      <c r="B10" s="120">
        <v>16</v>
      </c>
      <c r="C10" s="120">
        <v>16</v>
      </c>
      <c r="D10" s="120">
        <v>16</v>
      </c>
      <c r="E10" s="120">
        <v>16</v>
      </c>
      <c r="F10" s="120">
        <v>16</v>
      </c>
      <c r="G10" s="120">
        <v>16</v>
      </c>
      <c r="H10" s="125"/>
      <c r="I10" s="120">
        <v>16</v>
      </c>
      <c r="J10" s="120">
        <v>72</v>
      </c>
      <c r="K10" s="145">
        <v>33</v>
      </c>
      <c r="L10" s="142">
        <v>54</v>
      </c>
      <c r="P10" s="169" t="s">
        <v>166</v>
      </c>
      <c r="Q10" s="170" t="s">
        <v>167</v>
      </c>
      <c r="R10" s="171" t="s">
        <v>169</v>
      </c>
    </row>
    <row r="11" spans="1:18" x14ac:dyDescent="0.3">
      <c r="A11" s="72" t="s">
        <v>125</v>
      </c>
      <c r="B11" s="125"/>
      <c r="C11" s="125"/>
      <c r="D11" s="125"/>
      <c r="E11" s="120">
        <v>19</v>
      </c>
      <c r="F11" s="120">
        <v>23</v>
      </c>
      <c r="G11" s="120">
        <v>19</v>
      </c>
      <c r="H11" s="125"/>
      <c r="I11" s="120">
        <v>16</v>
      </c>
      <c r="J11" s="125"/>
      <c r="K11" s="125"/>
      <c r="L11" s="125"/>
      <c r="P11" s="172">
        <f>N3</f>
        <v>1614</v>
      </c>
      <c r="Q11" s="173">
        <v>204</v>
      </c>
      <c r="R11" s="174">
        <f>P11/Q11</f>
        <v>7.9117647058823533</v>
      </c>
    </row>
    <row r="12" spans="1:18" x14ac:dyDescent="0.3">
      <c r="A12" s="72" t="s">
        <v>142</v>
      </c>
      <c r="B12" s="125"/>
      <c r="C12" s="125"/>
      <c r="D12" s="125"/>
      <c r="E12" s="125"/>
      <c r="F12" s="120">
        <v>24</v>
      </c>
      <c r="G12" s="120">
        <v>27</v>
      </c>
      <c r="H12" s="120">
        <v>27</v>
      </c>
      <c r="I12" s="125"/>
      <c r="J12" s="125"/>
      <c r="K12" s="125"/>
      <c r="L12" s="125"/>
    </row>
    <row r="13" spans="1:18" x14ac:dyDescent="0.3">
      <c r="A13" s="72" t="s">
        <v>143</v>
      </c>
      <c r="B13" s="125"/>
      <c r="C13" s="125"/>
      <c r="D13" s="125"/>
      <c r="E13" s="125"/>
      <c r="F13" s="120">
        <v>27</v>
      </c>
      <c r="G13" s="120">
        <v>34</v>
      </c>
      <c r="H13" s="120">
        <v>34</v>
      </c>
      <c r="I13" s="125"/>
      <c r="J13" s="125"/>
      <c r="K13" s="125"/>
      <c r="L13" s="125"/>
    </row>
    <row r="14" spans="1:18" x14ac:dyDescent="0.3">
      <c r="A14" s="72" t="s">
        <v>47</v>
      </c>
      <c r="B14" s="120">
        <v>4</v>
      </c>
      <c r="C14" s="120">
        <v>4</v>
      </c>
      <c r="D14" s="120">
        <v>4</v>
      </c>
      <c r="E14" s="120">
        <v>4</v>
      </c>
      <c r="F14" s="120">
        <v>4</v>
      </c>
      <c r="G14" s="120">
        <v>4</v>
      </c>
      <c r="H14" s="125"/>
      <c r="I14" s="120">
        <v>2</v>
      </c>
      <c r="J14" s="125"/>
      <c r="K14" s="125"/>
      <c r="L14" s="125"/>
    </row>
    <row r="15" spans="1:18" x14ac:dyDescent="0.3">
      <c r="A15" s="72" t="s">
        <v>53</v>
      </c>
      <c r="B15" s="125"/>
      <c r="C15" s="125"/>
      <c r="D15" s="120">
        <v>4</v>
      </c>
      <c r="E15" s="120">
        <v>3</v>
      </c>
      <c r="F15" s="120">
        <v>4</v>
      </c>
      <c r="G15" s="125"/>
      <c r="H15" s="125"/>
      <c r="I15" s="120">
        <v>3</v>
      </c>
      <c r="J15" s="125"/>
      <c r="K15" s="125"/>
      <c r="L15" s="125"/>
    </row>
    <row r="16" spans="1:18" s="112" customFormat="1" ht="22.8" x14ac:dyDescent="0.4"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</row>
    <row r="17" spans="1:12" x14ac:dyDescent="0.3">
      <c r="A17" s="131" t="s">
        <v>3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1:12" x14ac:dyDescent="0.3">
      <c r="A18" s="72" t="s">
        <v>50</v>
      </c>
      <c r="B18" s="120">
        <v>16</v>
      </c>
      <c r="C18" s="120">
        <v>16</v>
      </c>
      <c r="D18" s="120">
        <v>16</v>
      </c>
      <c r="E18" s="120">
        <v>16</v>
      </c>
      <c r="F18" s="120">
        <v>16</v>
      </c>
      <c r="G18" s="120">
        <v>16</v>
      </c>
      <c r="H18" s="125"/>
      <c r="I18" s="120">
        <v>16</v>
      </c>
      <c r="J18" s="120">
        <v>72</v>
      </c>
      <c r="K18" s="146">
        <v>22</v>
      </c>
      <c r="L18" s="142">
        <v>54</v>
      </c>
    </row>
    <row r="19" spans="1:12" x14ac:dyDescent="0.3">
      <c r="A19" s="72" t="s">
        <v>125</v>
      </c>
      <c r="B19" s="125"/>
      <c r="C19" s="125"/>
      <c r="D19" s="125"/>
      <c r="E19" s="120">
        <v>19</v>
      </c>
      <c r="F19" s="145">
        <v>23</v>
      </c>
      <c r="G19" s="141">
        <v>19</v>
      </c>
      <c r="H19" s="125"/>
      <c r="I19" s="120">
        <v>16</v>
      </c>
      <c r="J19" s="125"/>
      <c r="K19" s="125"/>
      <c r="L19" s="125"/>
    </row>
    <row r="20" spans="1:12" x14ac:dyDescent="0.3">
      <c r="A20" s="72" t="s">
        <v>142</v>
      </c>
      <c r="B20" s="125"/>
      <c r="C20" s="125"/>
      <c r="D20" s="125"/>
      <c r="E20" s="125"/>
      <c r="F20" s="145">
        <v>24</v>
      </c>
      <c r="G20" s="120">
        <v>27</v>
      </c>
      <c r="H20" s="120">
        <v>27</v>
      </c>
      <c r="I20" s="125"/>
      <c r="J20" s="125"/>
      <c r="K20" s="125"/>
      <c r="L20" s="125"/>
    </row>
    <row r="21" spans="1:12" x14ac:dyDescent="0.3">
      <c r="A21" s="72" t="s">
        <v>143</v>
      </c>
      <c r="B21" s="125"/>
      <c r="C21" s="125"/>
      <c r="D21" s="125"/>
      <c r="E21" s="125"/>
      <c r="F21" s="120">
        <v>27</v>
      </c>
      <c r="G21" s="141">
        <v>34</v>
      </c>
      <c r="H21" s="120">
        <v>34</v>
      </c>
      <c r="I21" s="125"/>
      <c r="J21" s="125"/>
      <c r="K21" s="125"/>
      <c r="L21" s="125"/>
    </row>
    <row r="22" spans="1:12" x14ac:dyDescent="0.3">
      <c r="A22" s="72" t="s">
        <v>47</v>
      </c>
      <c r="B22" s="120">
        <v>8</v>
      </c>
      <c r="C22" s="120">
        <v>8</v>
      </c>
      <c r="D22" s="120">
        <v>8</v>
      </c>
      <c r="E22" s="120">
        <v>8</v>
      </c>
      <c r="F22" s="120">
        <v>8</v>
      </c>
      <c r="G22" s="120">
        <v>8</v>
      </c>
      <c r="H22" s="125"/>
      <c r="I22" s="120">
        <v>4</v>
      </c>
      <c r="J22" s="125"/>
      <c r="K22" s="125"/>
      <c r="L22" s="125"/>
    </row>
    <row r="23" spans="1:12" x14ac:dyDescent="0.3">
      <c r="A23" s="72" t="s">
        <v>53</v>
      </c>
      <c r="B23" s="125"/>
      <c r="C23" s="125"/>
      <c r="D23" s="120">
        <v>4</v>
      </c>
      <c r="E23" s="120">
        <v>3</v>
      </c>
      <c r="F23" s="120">
        <v>4</v>
      </c>
      <c r="G23" s="125"/>
      <c r="H23" s="125"/>
      <c r="I23" s="120">
        <v>3</v>
      </c>
      <c r="J23" s="125"/>
      <c r="K23" s="125"/>
      <c r="L23" s="125"/>
    </row>
    <row r="24" spans="1:12" s="112" customFormat="1" ht="22.8" x14ac:dyDescent="0.4"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</row>
    <row r="25" spans="1:12" x14ac:dyDescent="0.3">
      <c r="A25" s="131" t="s">
        <v>4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  <row r="26" spans="1:12" x14ac:dyDescent="0.3">
      <c r="A26" s="72" t="s">
        <v>50</v>
      </c>
      <c r="B26" s="120">
        <v>9</v>
      </c>
      <c r="C26" s="120">
        <v>9</v>
      </c>
      <c r="D26" s="120">
        <v>9</v>
      </c>
      <c r="E26" s="120">
        <v>9</v>
      </c>
      <c r="F26" s="120">
        <v>9</v>
      </c>
      <c r="G26" s="120">
        <v>9</v>
      </c>
      <c r="H26" s="125"/>
      <c r="I26" s="120">
        <v>9</v>
      </c>
      <c r="J26" s="120">
        <v>72</v>
      </c>
      <c r="K26" s="146">
        <v>32</v>
      </c>
      <c r="L26" s="142">
        <v>42</v>
      </c>
    </row>
    <row r="27" spans="1:12" x14ac:dyDescent="0.3">
      <c r="A27" s="72" t="s">
        <v>125</v>
      </c>
      <c r="B27" s="125"/>
      <c r="C27" s="125"/>
      <c r="D27" s="125"/>
      <c r="E27" s="120">
        <v>19</v>
      </c>
      <c r="F27" s="145">
        <v>19</v>
      </c>
      <c r="G27" s="120">
        <v>19</v>
      </c>
      <c r="H27" s="125"/>
      <c r="I27" s="120">
        <v>16</v>
      </c>
      <c r="J27" s="125"/>
      <c r="K27" s="125"/>
      <c r="L27" s="125"/>
    </row>
    <row r="28" spans="1:12" x14ac:dyDescent="0.3">
      <c r="A28" s="72" t="s">
        <v>142</v>
      </c>
      <c r="B28" s="125"/>
      <c r="C28" s="125"/>
      <c r="D28" s="125"/>
      <c r="E28" s="125"/>
      <c r="F28" s="120">
        <v>25</v>
      </c>
      <c r="G28" s="141">
        <v>27</v>
      </c>
      <c r="H28" s="146">
        <v>27</v>
      </c>
      <c r="I28" s="125"/>
      <c r="J28" s="125"/>
      <c r="K28" s="125"/>
      <c r="L28" s="125"/>
    </row>
    <row r="29" spans="1:12" x14ac:dyDescent="0.3">
      <c r="A29" s="72" t="s">
        <v>47</v>
      </c>
      <c r="B29" s="120">
        <v>6</v>
      </c>
      <c r="C29" s="125"/>
      <c r="D29" s="120">
        <v>6</v>
      </c>
      <c r="E29" s="120">
        <v>6</v>
      </c>
      <c r="F29" s="120">
        <v>6</v>
      </c>
      <c r="G29" s="120">
        <v>6</v>
      </c>
      <c r="H29" s="120">
        <v>9</v>
      </c>
      <c r="I29" s="120">
        <v>6</v>
      </c>
      <c r="J29" s="125"/>
      <c r="K29" s="125"/>
      <c r="L29" s="125"/>
    </row>
    <row r="30" spans="1:12" x14ac:dyDescent="0.3">
      <c r="A30" s="72" t="s">
        <v>144</v>
      </c>
      <c r="B30" s="120">
        <v>30</v>
      </c>
      <c r="C30" s="120">
        <v>18</v>
      </c>
      <c r="D30" s="120">
        <v>28</v>
      </c>
      <c r="E30" s="120">
        <v>24</v>
      </c>
      <c r="F30" s="120">
        <v>30</v>
      </c>
      <c r="G30" s="120">
        <v>30</v>
      </c>
      <c r="H30" s="125"/>
      <c r="I30" s="120">
        <v>24</v>
      </c>
      <c r="J30" s="125"/>
      <c r="K30" s="125"/>
      <c r="L30" s="125"/>
    </row>
    <row r="31" spans="1:12" x14ac:dyDescent="0.3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</row>
    <row r="32" spans="1:12" s="60" customFormat="1" ht="8.4" thickBot="1" x14ac:dyDescent="0.2">
      <c r="B32" s="140"/>
      <c r="C32" s="139"/>
      <c r="D32" s="138"/>
      <c r="E32" s="139"/>
      <c r="F32" s="138"/>
      <c r="G32" s="139"/>
      <c r="H32" s="138"/>
      <c r="I32" s="139"/>
      <c r="J32" s="138"/>
      <c r="K32" s="132"/>
      <c r="L32" s="143"/>
    </row>
    <row r="33" spans="1:14" ht="16.2" thickBot="1" x14ac:dyDescent="0.35">
      <c r="B33" s="121">
        <f t="shared" ref="B33:J33" si="0">SUM(B7:B32)</f>
        <v>89</v>
      </c>
      <c r="C33" s="122">
        <f t="shared" si="0"/>
        <v>71</v>
      </c>
      <c r="D33" s="123">
        <f t="shared" si="0"/>
        <v>95</v>
      </c>
      <c r="E33" s="122">
        <f t="shared" si="0"/>
        <v>146</v>
      </c>
      <c r="F33" s="123">
        <f t="shared" si="0"/>
        <v>307</v>
      </c>
      <c r="G33" s="122">
        <f>SUM(G7:G32)</f>
        <v>311</v>
      </c>
      <c r="H33" s="123">
        <f t="shared" si="0"/>
        <v>158</v>
      </c>
      <c r="I33" s="122">
        <f t="shared" si="0"/>
        <v>131</v>
      </c>
      <c r="J33" s="123">
        <f t="shared" si="0"/>
        <v>216</v>
      </c>
      <c r="K33" s="126">
        <v>87</v>
      </c>
      <c r="L33" s="144">
        <f>SUM(L7:L32)</f>
        <v>150</v>
      </c>
      <c r="N33" s="135">
        <f>SUM(B33:M33)</f>
        <v>1761</v>
      </c>
    </row>
    <row r="34" spans="1:14" x14ac:dyDescent="0.3"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N34" s="8">
        <f>SUM(C34:M34)</f>
        <v>0</v>
      </c>
    </row>
    <row r="35" spans="1:14" x14ac:dyDescent="0.3">
      <c r="B35" s="67" t="s">
        <v>74</v>
      </c>
      <c r="C35" s="67" t="s">
        <v>26</v>
      </c>
      <c r="D35" s="68" t="s">
        <v>27</v>
      </c>
      <c r="E35" s="69" t="s">
        <v>107</v>
      </c>
      <c r="F35" s="68" t="s">
        <v>140</v>
      </c>
      <c r="G35" s="69" t="s">
        <v>85</v>
      </c>
      <c r="H35" s="68" t="s">
        <v>141</v>
      </c>
      <c r="I35" s="68" t="s">
        <v>80</v>
      </c>
      <c r="J35" s="68" t="s">
        <v>28</v>
      </c>
      <c r="K35" s="69" t="s">
        <v>33</v>
      </c>
      <c r="L35" s="68" t="s">
        <v>19</v>
      </c>
    </row>
    <row r="36" spans="1:14" x14ac:dyDescent="0.3"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</row>
    <row r="37" spans="1:14" x14ac:dyDescent="0.3"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</row>
    <row r="45" spans="1:14" ht="16.2" thickBot="1" x14ac:dyDescent="0.35"/>
    <row r="46" spans="1:14" ht="84" thickBot="1" x14ac:dyDescent="0.95">
      <c r="A46" s="130" t="s">
        <v>163</v>
      </c>
      <c r="B46" s="100"/>
      <c r="C46" s="100"/>
      <c r="D46" s="100"/>
      <c r="E46" s="100"/>
      <c r="F46" s="100"/>
      <c r="G46" s="124"/>
      <c r="H46" s="124"/>
      <c r="I46" s="124"/>
      <c r="J46" s="100"/>
      <c r="K46" s="100"/>
      <c r="L46" s="100"/>
      <c r="M46" s="100"/>
      <c r="N46" s="101"/>
    </row>
    <row r="48" spans="1:14" x14ac:dyDescent="0.3">
      <c r="D48" s="8" t="s">
        <v>97</v>
      </c>
    </row>
    <row r="49" spans="1:20" x14ac:dyDescent="0.3">
      <c r="A49" s="97"/>
      <c r="B49" s="98"/>
      <c r="C49" s="98"/>
      <c r="D49" s="98"/>
      <c r="E49" s="69" t="s">
        <v>94</v>
      </c>
      <c r="F49" s="98"/>
      <c r="G49" s="98"/>
      <c r="H49" s="98"/>
      <c r="I49" s="98"/>
      <c r="J49" s="98"/>
      <c r="K49" s="98"/>
      <c r="L49" s="98"/>
      <c r="M49" s="98"/>
      <c r="N49" s="99"/>
    </row>
    <row r="50" spans="1:20" s="51" customFormat="1" x14ac:dyDescent="0.3">
      <c r="A50" s="95"/>
      <c r="B50" s="70" t="s">
        <v>77</v>
      </c>
      <c r="C50" s="147" t="s">
        <v>78</v>
      </c>
      <c r="D50" s="70" t="s">
        <v>92</v>
      </c>
      <c r="E50" s="70" t="s">
        <v>95</v>
      </c>
      <c r="F50" s="102" t="s">
        <v>96</v>
      </c>
      <c r="N50" s="96"/>
    </row>
    <row r="51" spans="1:20" x14ac:dyDescent="0.3">
      <c r="A51" s="86" t="s">
        <v>139</v>
      </c>
      <c r="B51" s="73"/>
      <c r="C51" s="73"/>
      <c r="D51" s="73"/>
      <c r="E51" s="73"/>
      <c r="F51" s="73"/>
      <c r="N51" s="87"/>
      <c r="P51" s="106" t="s">
        <v>172</v>
      </c>
    </row>
    <row r="52" spans="1:20" x14ac:dyDescent="0.3">
      <c r="A52" s="86" t="s">
        <v>131</v>
      </c>
      <c r="B52" s="73">
        <v>2</v>
      </c>
      <c r="C52" s="73">
        <f>B52*13</f>
        <v>26</v>
      </c>
      <c r="D52" s="191">
        <f>C52*L63</f>
        <v>200.20000000000002</v>
      </c>
      <c r="E52" s="73">
        <v>241</v>
      </c>
      <c r="F52" s="73">
        <f t="shared" ref="F52:F59" si="1">E52-D52</f>
        <v>40.799999999999983</v>
      </c>
      <c r="H52" s="97" t="s">
        <v>110</v>
      </c>
      <c r="I52" s="98"/>
      <c r="J52" s="98"/>
      <c r="K52" s="99" t="s">
        <v>109</v>
      </c>
      <c r="L52" s="99"/>
      <c r="N52" s="136"/>
      <c r="P52" s="97" t="s">
        <v>110</v>
      </c>
      <c r="Q52" s="98"/>
      <c r="R52" s="98"/>
      <c r="S52" s="99" t="s">
        <v>108</v>
      </c>
      <c r="T52" s="99"/>
    </row>
    <row r="53" spans="1:20" x14ac:dyDescent="0.3">
      <c r="A53" s="86" t="s">
        <v>132</v>
      </c>
      <c r="B53" s="73">
        <v>2</v>
      </c>
      <c r="C53" s="73">
        <f>B53*13</f>
        <v>26</v>
      </c>
      <c r="D53" s="191">
        <f>C53*L63</f>
        <v>200.20000000000002</v>
      </c>
      <c r="E53" s="73">
        <v>216</v>
      </c>
      <c r="F53" s="73">
        <f t="shared" si="1"/>
        <v>15.799999999999983</v>
      </c>
      <c r="H53" s="86" t="s">
        <v>111</v>
      </c>
      <c r="K53" s="87" t="s">
        <v>113</v>
      </c>
      <c r="L53" s="87"/>
      <c r="N53" s="136"/>
      <c r="P53" s="86" t="s">
        <v>111</v>
      </c>
      <c r="S53" s="87" t="s">
        <v>109</v>
      </c>
      <c r="T53" s="87"/>
    </row>
    <row r="54" spans="1:20" x14ac:dyDescent="0.3">
      <c r="A54" s="86" t="s">
        <v>134</v>
      </c>
      <c r="B54" s="73">
        <v>2</v>
      </c>
      <c r="C54" s="73">
        <f>B54*11</f>
        <v>22</v>
      </c>
      <c r="D54" s="191">
        <f>C54*L63</f>
        <v>169.4</v>
      </c>
      <c r="E54" s="73">
        <v>231</v>
      </c>
      <c r="F54" s="73">
        <f t="shared" si="1"/>
        <v>61.599999999999994</v>
      </c>
      <c r="H54" s="92" t="s">
        <v>112</v>
      </c>
      <c r="I54" s="93"/>
      <c r="J54" s="93"/>
      <c r="K54" s="94" t="s">
        <v>173</v>
      </c>
      <c r="L54" s="94"/>
      <c r="N54" s="136"/>
      <c r="P54" s="92" t="s">
        <v>112</v>
      </c>
      <c r="Q54" s="93"/>
      <c r="R54" s="93"/>
      <c r="S54" s="94" t="s">
        <v>113</v>
      </c>
      <c r="T54" s="94"/>
    </row>
    <row r="55" spans="1:20" x14ac:dyDescent="0.3">
      <c r="A55" s="86" t="s">
        <v>135</v>
      </c>
      <c r="B55" s="73">
        <v>2</v>
      </c>
      <c r="C55" s="73">
        <f>B55*11</f>
        <v>22</v>
      </c>
      <c r="D55" s="191">
        <f>C55*L63</f>
        <v>169.4</v>
      </c>
      <c r="E55" s="73">
        <v>169</v>
      </c>
      <c r="F55" s="73">
        <f t="shared" si="1"/>
        <v>-0.40000000000000568</v>
      </c>
      <c r="N55" s="136"/>
    </row>
    <row r="56" spans="1:20" x14ac:dyDescent="0.3">
      <c r="A56" s="86" t="s">
        <v>136</v>
      </c>
      <c r="B56" s="73">
        <v>3</v>
      </c>
      <c r="C56" s="73">
        <f>B56*9</f>
        <v>27</v>
      </c>
      <c r="D56" s="191">
        <f>C56*L63</f>
        <v>207.9</v>
      </c>
      <c r="E56" s="73">
        <v>262</v>
      </c>
      <c r="F56" s="73">
        <f t="shared" si="1"/>
        <v>54.099999999999994</v>
      </c>
      <c r="N56" s="136"/>
    </row>
    <row r="57" spans="1:20" x14ac:dyDescent="0.3">
      <c r="A57" s="86" t="s">
        <v>137</v>
      </c>
      <c r="B57" s="73">
        <v>4</v>
      </c>
      <c r="C57" s="73">
        <f t="shared" ref="C57:C59" si="2">B57*9</f>
        <v>36</v>
      </c>
      <c r="D57" s="191">
        <f>C57*L63</f>
        <v>277.2</v>
      </c>
      <c r="E57" s="73">
        <v>245</v>
      </c>
      <c r="F57" s="73">
        <f t="shared" si="1"/>
        <v>-32.199999999999989</v>
      </c>
      <c r="N57" s="136"/>
    </row>
    <row r="58" spans="1:20" x14ac:dyDescent="0.3">
      <c r="A58" s="86" t="s">
        <v>138</v>
      </c>
      <c r="B58" s="73">
        <v>3</v>
      </c>
      <c r="C58" s="73">
        <f t="shared" si="2"/>
        <v>27</v>
      </c>
      <c r="D58" s="191">
        <f>C58*L63</f>
        <v>207.9</v>
      </c>
      <c r="E58" s="73">
        <v>245</v>
      </c>
      <c r="F58" s="73">
        <f t="shared" si="1"/>
        <v>37.099999999999994</v>
      </c>
      <c r="J58" s="148"/>
      <c r="N58" s="136"/>
    </row>
    <row r="59" spans="1:20" x14ac:dyDescent="0.3">
      <c r="A59" s="86" t="s">
        <v>165</v>
      </c>
      <c r="B59" s="73">
        <v>2</v>
      </c>
      <c r="C59" s="73">
        <f t="shared" si="2"/>
        <v>18</v>
      </c>
      <c r="D59" s="191">
        <f>C59*L63</f>
        <v>138.6</v>
      </c>
      <c r="E59" s="73">
        <v>152</v>
      </c>
      <c r="F59" s="73">
        <f t="shared" si="1"/>
        <v>13.400000000000006</v>
      </c>
      <c r="N59" s="136"/>
    </row>
    <row r="60" spans="1:20" s="50" customFormat="1" ht="6.6" x14ac:dyDescent="0.15">
      <c r="A60" s="71"/>
      <c r="B60" s="88"/>
      <c r="C60" s="88"/>
      <c r="D60" s="88"/>
      <c r="E60" s="88"/>
      <c r="F60" s="88"/>
      <c r="N60" s="89"/>
    </row>
    <row r="61" spans="1:20" x14ac:dyDescent="0.3">
      <c r="A61" s="86" t="s">
        <v>34</v>
      </c>
      <c r="B61" s="73">
        <f>SUM(B52:B60)</f>
        <v>20</v>
      </c>
      <c r="C61" s="73">
        <f>SUM(C52:C60)</f>
        <v>204</v>
      </c>
      <c r="D61" s="90">
        <f>SUM(D51:D60)</f>
        <v>1570.8</v>
      </c>
      <c r="E61" s="90">
        <f>SUM(E51:E60)</f>
        <v>1761</v>
      </c>
      <c r="F61" s="90">
        <f>E61-D61</f>
        <v>190.20000000000005</v>
      </c>
      <c r="J61" s="156"/>
      <c r="N61" s="137"/>
    </row>
    <row r="62" spans="1:20" ht="16.2" thickBot="1" x14ac:dyDescent="0.35">
      <c r="A62" s="86"/>
      <c r="C62" s="73"/>
      <c r="D62" s="73"/>
      <c r="N62" s="87"/>
    </row>
    <row r="63" spans="1:20" ht="16.2" thickBot="1" x14ac:dyDescent="0.35">
      <c r="A63" s="86" t="s">
        <v>93</v>
      </c>
      <c r="D63" s="73"/>
      <c r="L63" s="165">
        <v>7.7</v>
      </c>
      <c r="N63" s="87"/>
    </row>
    <row r="64" spans="1:20" x14ac:dyDescent="0.3">
      <c r="A64" s="92" t="s">
        <v>153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4"/>
    </row>
    <row r="67" spans="1:7" x14ac:dyDescent="0.3">
      <c r="A67" s="149"/>
      <c r="B67" s="150"/>
      <c r="C67" s="150"/>
      <c r="D67" s="150"/>
      <c r="E67" s="150"/>
      <c r="F67" s="150"/>
      <c r="G67" s="151"/>
    </row>
    <row r="68" spans="1:7" x14ac:dyDescent="0.3">
      <c r="A68" s="86" t="s">
        <v>139</v>
      </c>
      <c r="B68" s="8">
        <v>0</v>
      </c>
      <c r="F68" s="8">
        <f t="shared" ref="F68:F69" si="3">B68+C68+D68+E68</f>
        <v>0</v>
      </c>
      <c r="G68" s="87"/>
    </row>
    <row r="69" spans="1:7" x14ac:dyDescent="0.3">
      <c r="A69" s="86" t="s">
        <v>131</v>
      </c>
      <c r="B69" s="8">
        <v>1</v>
      </c>
      <c r="F69" s="8">
        <f t="shared" si="3"/>
        <v>1</v>
      </c>
      <c r="G69" s="87"/>
    </row>
    <row r="70" spans="1:7" x14ac:dyDescent="0.3">
      <c r="A70" s="86" t="s">
        <v>132</v>
      </c>
      <c r="B70" s="8">
        <v>96</v>
      </c>
      <c r="F70" s="8">
        <f>B70+C70+D70+E70</f>
        <v>96</v>
      </c>
      <c r="G70" s="87"/>
    </row>
    <row r="71" spans="1:7" x14ac:dyDescent="0.3">
      <c r="A71" s="86" t="s">
        <v>133</v>
      </c>
      <c r="B71" s="8">
        <v>23</v>
      </c>
      <c r="F71" s="8">
        <f t="shared" ref="F71:F76" si="4">B71+C71+D71+E71</f>
        <v>23</v>
      </c>
      <c r="G71" s="87"/>
    </row>
    <row r="72" spans="1:7" x14ac:dyDescent="0.3">
      <c r="A72" s="152" t="s">
        <v>134</v>
      </c>
      <c r="B72" s="8">
        <v>-119</v>
      </c>
      <c r="C72" s="8">
        <v>80</v>
      </c>
      <c r="F72" s="8">
        <f t="shared" si="4"/>
        <v>-39</v>
      </c>
      <c r="G72" s="87"/>
    </row>
    <row r="73" spans="1:7" x14ac:dyDescent="0.3">
      <c r="A73" s="86" t="s">
        <v>135</v>
      </c>
      <c r="B73" s="8">
        <v>-2</v>
      </c>
      <c r="F73" s="8">
        <f t="shared" si="4"/>
        <v>-2</v>
      </c>
      <c r="G73" s="87"/>
    </row>
    <row r="74" spans="1:7" x14ac:dyDescent="0.3">
      <c r="A74" s="153" t="s">
        <v>136</v>
      </c>
      <c r="B74" s="8">
        <v>-169</v>
      </c>
      <c r="C74" s="8">
        <v>150</v>
      </c>
      <c r="F74" s="8">
        <f t="shared" si="4"/>
        <v>-19</v>
      </c>
      <c r="G74" s="87"/>
    </row>
    <row r="75" spans="1:7" x14ac:dyDescent="0.3">
      <c r="A75" s="154" t="s">
        <v>137</v>
      </c>
      <c r="B75" s="8">
        <v>-118</v>
      </c>
      <c r="C75" s="8">
        <v>66</v>
      </c>
      <c r="D75" s="8">
        <v>33</v>
      </c>
      <c r="F75" s="8">
        <f t="shared" si="4"/>
        <v>-19</v>
      </c>
      <c r="G75" s="87"/>
    </row>
    <row r="76" spans="1:7" x14ac:dyDescent="0.3">
      <c r="A76" s="155" t="s">
        <v>138</v>
      </c>
      <c r="B76" s="8">
        <v>-105</v>
      </c>
      <c r="C76" s="8">
        <v>27</v>
      </c>
      <c r="D76" s="8">
        <v>54</v>
      </c>
      <c r="F76" s="8">
        <f t="shared" si="4"/>
        <v>-24</v>
      </c>
      <c r="G76" s="87"/>
    </row>
    <row r="77" spans="1:7" x14ac:dyDescent="0.3">
      <c r="A77" s="71"/>
      <c r="B77" s="50"/>
      <c r="C77" s="50"/>
      <c r="D77" s="50"/>
      <c r="E77" s="50"/>
      <c r="F77" s="50"/>
      <c r="G77" s="89"/>
    </row>
    <row r="78" spans="1:7" x14ac:dyDescent="0.3">
      <c r="A78" s="86"/>
      <c r="B78" s="8">
        <f>SUM(B68:B76)</f>
        <v>-393</v>
      </c>
      <c r="F78" s="8">
        <f>SUM(F68:F76)</f>
        <v>17</v>
      </c>
      <c r="G78" s="87"/>
    </row>
    <row r="79" spans="1:7" x14ac:dyDescent="0.3">
      <c r="A79" s="92"/>
      <c r="B79" s="93"/>
      <c r="C79" s="93"/>
      <c r="D79" s="93"/>
      <c r="E79" s="93"/>
      <c r="F79" s="93"/>
      <c r="G79" s="94"/>
    </row>
    <row r="83" spans="1:21" x14ac:dyDescent="0.3">
      <c r="A83" s="97"/>
      <c r="B83" s="98"/>
      <c r="C83" s="98"/>
      <c r="D83" s="98"/>
      <c r="E83" s="98"/>
      <c r="F83" s="98"/>
      <c r="G83" s="98"/>
      <c r="H83" s="98"/>
      <c r="I83" s="99"/>
    </row>
    <row r="84" spans="1:21" x14ac:dyDescent="0.3">
      <c r="A84" s="157">
        <f>C84*C88*C89</f>
        <v>18750</v>
      </c>
      <c r="B84" s="8" t="s">
        <v>154</v>
      </c>
      <c r="C84" s="8">
        <v>5</v>
      </c>
      <c r="D84" s="8" t="s">
        <v>150</v>
      </c>
      <c r="I84" s="87"/>
    </row>
    <row r="85" spans="1:21" x14ac:dyDescent="0.3">
      <c r="A85" s="157">
        <f>C85*C88*C89</f>
        <v>22500</v>
      </c>
      <c r="B85" s="8" t="s">
        <v>154</v>
      </c>
      <c r="C85" s="8">
        <v>6</v>
      </c>
      <c r="D85" s="8" t="s">
        <v>150</v>
      </c>
      <c r="I85" s="87"/>
    </row>
    <row r="86" spans="1:21" x14ac:dyDescent="0.3">
      <c r="A86" s="157">
        <f>C86*C88*C89</f>
        <v>26250</v>
      </c>
      <c r="B86" s="8" t="s">
        <v>154</v>
      </c>
      <c r="C86" s="8">
        <v>7</v>
      </c>
      <c r="D86" s="8" t="s">
        <v>150</v>
      </c>
      <c r="I86" s="87"/>
      <c r="R86" s="51"/>
    </row>
    <row r="87" spans="1:21" s="60" customFormat="1" ht="7.8" x14ac:dyDescent="0.15">
      <c r="A87" s="158"/>
      <c r="I87" s="159"/>
      <c r="U87" s="160"/>
    </row>
    <row r="88" spans="1:21" x14ac:dyDescent="0.3">
      <c r="A88" s="86"/>
      <c r="C88" s="8">
        <v>25</v>
      </c>
      <c r="D88" s="8" t="s">
        <v>151</v>
      </c>
      <c r="I88" s="87"/>
      <c r="U88" s="148"/>
    </row>
    <row r="89" spans="1:21" x14ac:dyDescent="0.3">
      <c r="A89" s="86"/>
      <c r="C89" s="8">
        <v>150</v>
      </c>
      <c r="D89" s="8" t="s">
        <v>152</v>
      </c>
      <c r="I89" s="87"/>
      <c r="U89" s="148"/>
    </row>
    <row r="90" spans="1:21" x14ac:dyDescent="0.3">
      <c r="A90" s="92"/>
      <c r="B90" s="93"/>
      <c r="C90" s="93"/>
      <c r="D90" s="93"/>
      <c r="E90" s="93"/>
      <c r="F90" s="93"/>
      <c r="G90" s="93"/>
      <c r="H90" s="93"/>
      <c r="I90" s="94"/>
    </row>
  </sheetData>
  <pageMargins left="0.6692913385826772" right="0.31496062992125984" top="0.55118110236220474" bottom="0.35433070866141736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795FD-B728-484D-BC26-87799CD71227}">
  <dimension ref="A1:O17"/>
  <sheetViews>
    <sheetView workbookViewId="0">
      <selection activeCell="H103" sqref="H103"/>
    </sheetView>
  </sheetViews>
  <sheetFormatPr defaultColWidth="8.77734375" defaultRowHeight="15" x14ac:dyDescent="0.25"/>
  <cols>
    <col min="1" max="1" width="9.44140625" style="1" bestFit="1" customWidth="1"/>
    <col min="2" max="2" width="9.44140625" style="1" customWidth="1"/>
    <col min="3" max="14" width="8.77734375" style="1"/>
    <col min="15" max="15" width="11" style="1" customWidth="1"/>
    <col min="16" max="16384" width="8.77734375" style="1"/>
  </cols>
  <sheetData>
    <row r="1" spans="1:15" s="13" customFormat="1" x14ac:dyDescent="0.25">
      <c r="H1" s="13">
        <v>2011</v>
      </c>
      <c r="N1" s="48" t="s">
        <v>175</v>
      </c>
    </row>
    <row r="2" spans="1:15" s="13" customFormat="1" x14ac:dyDescent="0.25">
      <c r="D2" s="13">
        <v>2011</v>
      </c>
      <c r="E2" s="13">
        <v>2015</v>
      </c>
      <c r="F2" s="13">
        <v>2013</v>
      </c>
      <c r="G2" s="13">
        <v>2014</v>
      </c>
      <c r="H2" s="13" t="s">
        <v>132</v>
      </c>
      <c r="I2" s="13">
        <v>2012</v>
      </c>
      <c r="L2" s="13">
        <v>2014</v>
      </c>
      <c r="M2" s="13">
        <v>2013</v>
      </c>
      <c r="N2" s="48" t="s">
        <v>176</v>
      </c>
    </row>
    <row r="3" spans="1:15" s="13" customFormat="1" x14ac:dyDescent="0.25">
      <c r="D3" s="195" t="s">
        <v>74</v>
      </c>
      <c r="E3" s="187" t="s">
        <v>26</v>
      </c>
      <c r="F3" s="188" t="s">
        <v>27</v>
      </c>
      <c r="G3" s="187" t="s">
        <v>107</v>
      </c>
      <c r="H3" s="188" t="s">
        <v>85</v>
      </c>
      <c r="I3" s="187" t="s">
        <v>80</v>
      </c>
      <c r="J3" s="188" t="s">
        <v>162</v>
      </c>
      <c r="K3" s="187" t="s">
        <v>28</v>
      </c>
      <c r="L3" s="188" t="s">
        <v>174</v>
      </c>
      <c r="M3" s="187" t="s">
        <v>19</v>
      </c>
    </row>
    <row r="4" spans="1:15" x14ac:dyDescent="0.25">
      <c r="A4" s="1" t="s">
        <v>177</v>
      </c>
      <c r="B4" s="1" t="s">
        <v>178</v>
      </c>
      <c r="D4" s="176"/>
      <c r="E4" s="27"/>
      <c r="G4" s="27"/>
      <c r="I4" s="27"/>
      <c r="K4" s="27"/>
      <c r="M4" s="27"/>
    </row>
    <row r="5" spans="1:15" s="5" customFormat="1" ht="24.6" x14ac:dyDescent="0.4">
      <c r="C5" s="175" t="s">
        <v>139</v>
      </c>
      <c r="D5" s="178"/>
      <c r="E5" s="179"/>
      <c r="F5" s="180"/>
      <c r="G5" s="178"/>
      <c r="H5" s="180"/>
      <c r="I5" s="178"/>
      <c r="J5" s="180"/>
      <c r="K5" s="178"/>
      <c r="L5" s="180"/>
      <c r="M5" s="178"/>
    </row>
    <row r="6" spans="1:15" s="5" customFormat="1" ht="24.6" x14ac:dyDescent="0.4">
      <c r="A6" s="192">
        <v>200</v>
      </c>
      <c r="B6" s="192">
        <f>SUM(D6:M6)</f>
        <v>198</v>
      </c>
      <c r="C6" s="177" t="s">
        <v>131</v>
      </c>
      <c r="D6" s="181"/>
      <c r="E6" s="182"/>
      <c r="F6" s="183"/>
      <c r="G6" s="181"/>
      <c r="H6" s="183"/>
      <c r="I6" s="181"/>
      <c r="J6" s="183"/>
      <c r="K6" s="181">
        <v>120</v>
      </c>
      <c r="L6" s="183">
        <v>60</v>
      </c>
      <c r="M6" s="181">
        <v>18</v>
      </c>
    </row>
    <row r="7" spans="1:15" s="5" customFormat="1" ht="24.6" x14ac:dyDescent="0.4">
      <c r="A7" s="192">
        <v>200</v>
      </c>
      <c r="B7" s="192">
        <f t="shared" ref="B7:B13" si="0">SUM(D7:M7)</f>
        <v>200</v>
      </c>
      <c r="C7" s="176" t="s">
        <v>132</v>
      </c>
      <c r="D7" s="184"/>
      <c r="E7" s="185"/>
      <c r="F7" s="186"/>
      <c r="G7" s="184"/>
      <c r="H7" s="186">
        <v>200</v>
      </c>
      <c r="I7" s="184"/>
      <c r="J7" s="186"/>
      <c r="K7" s="184"/>
      <c r="L7" s="186"/>
      <c r="M7" s="184"/>
    </row>
    <row r="8" spans="1:15" s="5" customFormat="1" ht="24.6" x14ac:dyDescent="0.4">
      <c r="A8" s="192">
        <v>190</v>
      </c>
      <c r="B8" s="192">
        <f t="shared" si="0"/>
        <v>191</v>
      </c>
      <c r="C8" s="177" t="s">
        <v>134</v>
      </c>
      <c r="D8" s="181">
        <v>191</v>
      </c>
      <c r="E8" s="182"/>
      <c r="F8" s="183"/>
      <c r="G8" s="181"/>
      <c r="H8" s="183"/>
      <c r="I8" s="181"/>
      <c r="J8" s="183"/>
      <c r="K8" s="181"/>
      <c r="L8" s="183"/>
      <c r="M8" s="181"/>
    </row>
    <row r="9" spans="1:15" s="5" customFormat="1" ht="24.6" x14ac:dyDescent="0.4">
      <c r="A9" s="192">
        <v>190</v>
      </c>
      <c r="B9" s="192">
        <f t="shared" si="0"/>
        <v>189</v>
      </c>
      <c r="C9" s="176" t="s">
        <v>135</v>
      </c>
      <c r="D9" s="184">
        <v>23</v>
      </c>
      <c r="E9" s="185"/>
      <c r="F9" s="186"/>
      <c r="G9" s="184"/>
      <c r="H9" s="186"/>
      <c r="I9" s="184">
        <v>148</v>
      </c>
      <c r="J9" s="186"/>
      <c r="K9" s="184"/>
      <c r="L9" s="186"/>
      <c r="M9" s="184">
        <v>18</v>
      </c>
    </row>
    <row r="10" spans="1:15" s="5" customFormat="1" ht="24.6" x14ac:dyDescent="0.4">
      <c r="A10" s="192">
        <v>208</v>
      </c>
      <c r="B10" s="192">
        <f t="shared" si="0"/>
        <v>209</v>
      </c>
      <c r="C10" s="177" t="s">
        <v>136</v>
      </c>
      <c r="D10" s="181"/>
      <c r="E10" s="182"/>
      <c r="F10" s="183">
        <v>93</v>
      </c>
      <c r="G10" s="181"/>
      <c r="H10" s="183"/>
      <c r="I10" s="181"/>
      <c r="J10" s="183">
        <v>116</v>
      </c>
      <c r="K10" s="181"/>
      <c r="L10" s="183"/>
      <c r="M10" s="181"/>
    </row>
    <row r="11" spans="1:15" s="5" customFormat="1" ht="24.6" x14ac:dyDescent="0.4">
      <c r="A11" s="192">
        <v>277</v>
      </c>
      <c r="B11" s="192">
        <f t="shared" si="0"/>
        <v>266</v>
      </c>
      <c r="C11" s="176" t="s">
        <v>137</v>
      </c>
      <c r="D11" s="184"/>
      <c r="E11" s="185"/>
      <c r="F11" s="186"/>
      <c r="G11" s="184">
        <v>92</v>
      </c>
      <c r="H11" s="186"/>
      <c r="I11" s="184"/>
      <c r="J11" s="186"/>
      <c r="K11" s="184">
        <v>120</v>
      </c>
      <c r="L11" s="186"/>
      <c r="M11" s="184">
        <v>54</v>
      </c>
    </row>
    <row r="12" spans="1:15" s="5" customFormat="1" ht="24.6" x14ac:dyDescent="0.4">
      <c r="A12" s="192">
        <v>208</v>
      </c>
      <c r="B12" s="192">
        <f t="shared" si="0"/>
        <v>213</v>
      </c>
      <c r="C12" s="177" t="s">
        <v>138</v>
      </c>
      <c r="D12" s="181">
        <v>100</v>
      </c>
      <c r="E12" s="182">
        <v>71</v>
      </c>
      <c r="F12" s="183"/>
      <c r="G12" s="181"/>
      <c r="H12" s="183"/>
      <c r="I12" s="181"/>
      <c r="J12" s="183"/>
      <c r="K12" s="181"/>
      <c r="L12" s="183"/>
      <c r="M12" s="181">
        <v>42</v>
      </c>
    </row>
    <row r="13" spans="1:15" s="5" customFormat="1" ht="24.6" x14ac:dyDescent="0.4">
      <c r="A13" s="192">
        <v>139</v>
      </c>
      <c r="B13" s="192">
        <f t="shared" si="0"/>
        <v>148</v>
      </c>
      <c r="C13" s="7" t="s">
        <v>165</v>
      </c>
      <c r="D13" s="181"/>
      <c r="E13" s="183"/>
      <c r="F13" s="181"/>
      <c r="G13" s="183"/>
      <c r="H13" s="181">
        <v>130</v>
      </c>
      <c r="I13" s="183"/>
      <c r="J13" s="181"/>
      <c r="K13" s="183"/>
      <c r="L13" s="181"/>
      <c r="M13" s="181">
        <v>18</v>
      </c>
    </row>
    <row r="14" spans="1:15" x14ac:dyDescent="0.25">
      <c r="D14" s="187"/>
      <c r="E14" s="13"/>
      <c r="F14" s="187"/>
      <c r="G14" s="13"/>
      <c r="H14" s="187"/>
      <c r="I14" s="13"/>
      <c r="J14" s="187"/>
      <c r="K14" s="13"/>
      <c r="L14" s="187"/>
      <c r="M14" s="187"/>
    </row>
    <row r="15" spans="1:15" s="14" customFormat="1" ht="24.6" x14ac:dyDescent="0.4">
      <c r="A15" s="194">
        <f>SUM(A6:A14)</f>
        <v>1612</v>
      </c>
      <c r="B15" s="194">
        <f>SUM(B6:B14)</f>
        <v>1614</v>
      </c>
      <c r="D15" s="189">
        <v>314</v>
      </c>
      <c r="E15" s="189">
        <f t="shared" ref="E15:M15" si="1">SUM(E5:E13)</f>
        <v>71</v>
      </c>
      <c r="F15" s="189">
        <f t="shared" si="1"/>
        <v>93</v>
      </c>
      <c r="G15" s="189">
        <f t="shared" si="1"/>
        <v>92</v>
      </c>
      <c r="H15" s="189">
        <f t="shared" si="1"/>
        <v>330</v>
      </c>
      <c r="I15" s="189">
        <f t="shared" si="1"/>
        <v>148</v>
      </c>
      <c r="J15" s="189">
        <f t="shared" si="1"/>
        <v>116</v>
      </c>
      <c r="K15" s="189">
        <f t="shared" si="1"/>
        <v>240</v>
      </c>
      <c r="L15" s="189">
        <f t="shared" si="1"/>
        <v>60</v>
      </c>
      <c r="M15" s="189">
        <f t="shared" si="1"/>
        <v>150</v>
      </c>
      <c r="O15" s="193">
        <f>SUM(D15:N15)</f>
        <v>1614</v>
      </c>
    </row>
    <row r="16" spans="1:15" x14ac:dyDescent="0.25">
      <c r="O16" s="190"/>
    </row>
    <row r="17" spans="4:15" s="13" customFormat="1" x14ac:dyDescent="0.25">
      <c r="D17" s="13">
        <v>265</v>
      </c>
      <c r="E17" s="13">
        <v>71</v>
      </c>
      <c r="F17" s="13">
        <v>93</v>
      </c>
      <c r="G17" s="13">
        <v>92</v>
      </c>
      <c r="H17" s="13">
        <v>330</v>
      </c>
      <c r="I17" s="13">
        <v>148</v>
      </c>
      <c r="J17" s="13">
        <v>116</v>
      </c>
      <c r="K17" s="13">
        <v>240</v>
      </c>
      <c r="L17" s="13">
        <v>60</v>
      </c>
      <c r="M17" s="13">
        <v>150</v>
      </c>
      <c r="O17" s="103">
        <f>SUM(D17:N17)</f>
        <v>1565</v>
      </c>
    </row>
  </sheetData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17C1A-C315-4323-BD50-54243629F959}">
  <dimension ref="A7:H34"/>
  <sheetViews>
    <sheetView workbookViewId="0">
      <selection activeCell="H103" sqref="H103"/>
    </sheetView>
  </sheetViews>
  <sheetFormatPr defaultColWidth="9.21875" defaultRowHeight="15.6" x14ac:dyDescent="0.3"/>
  <cols>
    <col min="1" max="1" width="9.21875" style="91"/>
    <col min="2" max="16384" width="9.21875" style="8"/>
  </cols>
  <sheetData>
    <row r="7" spans="1:8" x14ac:dyDescent="0.3">
      <c r="A7" s="107" t="s">
        <v>99</v>
      </c>
      <c r="B7" s="104"/>
      <c r="C7" s="104"/>
      <c r="D7" s="105"/>
      <c r="E7" s="106"/>
      <c r="F7" s="106"/>
      <c r="G7" s="106"/>
      <c r="H7" s="73"/>
    </row>
    <row r="8" spans="1:8" x14ac:dyDescent="0.3">
      <c r="A8" s="108" t="s">
        <v>106</v>
      </c>
      <c r="B8" s="104"/>
      <c r="C8" s="104"/>
      <c r="D8" s="105"/>
      <c r="E8" s="106"/>
      <c r="F8" s="106"/>
      <c r="G8" s="106"/>
      <c r="H8" s="73"/>
    </row>
    <row r="9" spans="1:8" x14ac:dyDescent="0.3">
      <c r="A9" s="108"/>
      <c r="B9" s="104"/>
      <c r="C9" s="104"/>
      <c r="D9" s="105"/>
      <c r="E9" s="106"/>
      <c r="F9" s="106"/>
      <c r="G9" s="106"/>
      <c r="H9" s="73"/>
    </row>
    <row r="12" spans="1:8" s="51" customFormat="1" x14ac:dyDescent="0.3">
      <c r="A12" s="110" t="s">
        <v>100</v>
      </c>
    </row>
    <row r="13" spans="1:8" x14ac:dyDescent="0.3">
      <c r="A13" s="8" t="s">
        <v>87</v>
      </c>
      <c r="E13" s="91"/>
    </row>
    <row r="14" spans="1:8" x14ac:dyDescent="0.3">
      <c r="A14" s="8" t="s">
        <v>88</v>
      </c>
      <c r="E14" s="91"/>
    </row>
    <row r="15" spans="1:8" x14ac:dyDescent="0.3">
      <c r="A15" s="109" t="s">
        <v>101</v>
      </c>
      <c r="E15" s="91"/>
    </row>
    <row r="18" spans="1:1" x14ac:dyDescent="0.3">
      <c r="A18" s="110" t="s">
        <v>98</v>
      </c>
    </row>
    <row r="19" spans="1:1" x14ac:dyDescent="0.3">
      <c r="A19" s="8" t="s">
        <v>67</v>
      </c>
    </row>
    <row r="20" spans="1:1" x14ac:dyDescent="0.3">
      <c r="A20" s="8" t="s">
        <v>65</v>
      </c>
    </row>
    <row r="21" spans="1:1" x14ac:dyDescent="0.3">
      <c r="A21" s="8" t="s">
        <v>66</v>
      </c>
    </row>
    <row r="24" spans="1:1" x14ac:dyDescent="0.3">
      <c r="A24" s="91" t="s">
        <v>102</v>
      </c>
    </row>
    <row r="25" spans="1:1" x14ac:dyDescent="0.3">
      <c r="A25" s="8" t="s">
        <v>63</v>
      </c>
    </row>
    <row r="26" spans="1:1" x14ac:dyDescent="0.3">
      <c r="A26" s="8" t="s">
        <v>62</v>
      </c>
    </row>
    <row r="27" spans="1:1" x14ac:dyDescent="0.3">
      <c r="A27" s="8" t="s">
        <v>64</v>
      </c>
    </row>
    <row r="28" spans="1:1" x14ac:dyDescent="0.3">
      <c r="A28" s="8" t="s">
        <v>67</v>
      </c>
    </row>
    <row r="29" spans="1:1" x14ac:dyDescent="0.3">
      <c r="A29" s="8" t="s">
        <v>65</v>
      </c>
    </row>
    <row r="32" spans="1:1" x14ac:dyDescent="0.3">
      <c r="A32" s="91" t="s">
        <v>103</v>
      </c>
    </row>
    <row r="33" spans="1:1" x14ac:dyDescent="0.3">
      <c r="A33" s="91" t="s">
        <v>104</v>
      </c>
    </row>
    <row r="34" spans="1:1" x14ac:dyDescent="0.3">
      <c r="A34" s="91" t="s">
        <v>105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0129F61B62B254592970F5CAD6E0FB1" ma:contentTypeVersion="1" ma:contentTypeDescription="Skapa ett nytt dokument." ma:contentTypeScope="" ma:versionID="741c624bbab5997be98ac1fc2d9fb7cf">
  <xsd:schema xmlns:xsd="http://www.w3.org/2001/XMLSchema" xmlns:xs="http://www.w3.org/2001/XMLSchema" xmlns:p="http://schemas.microsoft.com/office/2006/metadata/properties" xmlns:ns3="46ab46ef-8acf-4fae-a284-24277bd816dc" targetNamespace="http://schemas.microsoft.com/office/2006/metadata/properties" ma:root="true" ma:fieldsID="cfc8e505de5ec87bdf33410a44529876" ns3:_="">
    <xsd:import namespace="46ab46ef-8acf-4fae-a284-24277bd816dc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b46ef-8acf-4fae-a284-24277bd816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A1B3B6-8B42-4E10-8B87-E0531BBF21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0B0B0A-059C-417C-8986-4D0B8BD4F1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ab46ef-8acf-4fae-a284-24277bd816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A677EB-C778-4E9C-A58A-B612326526B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6ab46ef-8acf-4fae-a284-24277bd816d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Spelare</vt:lpstr>
      <vt:lpstr>Tjänstgöringslistor 2025</vt:lpstr>
      <vt:lpstr>Förklaringar 2023</vt:lpstr>
      <vt:lpstr>Summa 2025</vt:lpstr>
      <vt:lpstr>Tim per lag 2025</vt:lpstr>
      <vt:lpstr>Förklaringar - OBS! 2022!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Håkan Ferm</cp:lastModifiedBy>
  <cp:lastPrinted>2025-07-08T12:49:51Z</cp:lastPrinted>
  <dcterms:created xsi:type="dcterms:W3CDTF">1996-11-28T13:12:19Z</dcterms:created>
  <dcterms:modified xsi:type="dcterms:W3CDTF">2025-07-17T17:35:50Z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0x01010030129F61B62B254592970F5CAD6E0FB1</vt:lpwstr>
  </property>
  <property fmtid="{D5CDD505-2E9C-101B-9397-08002B2CF9AE}" pid="3" name="IsMyDocuments">
    <vt:bool>true</vt:bool>
  </property>
  <property fmtid="{D5CDD505-2E9C-101B-9397-08002B2CF9AE}" pid="4" name="MSIP_Label_9375d16b-7703-42e3-a361-d34c4ab73fd6_Enabled">
    <vt:lpwstr>true</vt:lpwstr>
  </property>
  <property fmtid="{D5CDD505-2E9C-101B-9397-08002B2CF9AE}" pid="5" name="MSIP_Label_9375d16b-7703-42e3-a361-d34c4ab73fd6_SetDate">
    <vt:lpwstr>2025-07-07T07:46:56Z</vt:lpwstr>
  </property>
  <property fmtid="{D5CDD505-2E9C-101B-9397-08002B2CF9AE}" pid="6" name="MSIP_Label_9375d16b-7703-42e3-a361-d34c4ab73fd6_Method">
    <vt:lpwstr>Standard</vt:lpwstr>
  </property>
  <property fmtid="{D5CDD505-2E9C-101B-9397-08002B2CF9AE}" pid="7" name="MSIP_Label_9375d16b-7703-42e3-a361-d34c4ab73fd6_Name">
    <vt:lpwstr>Internt</vt:lpwstr>
  </property>
  <property fmtid="{D5CDD505-2E9C-101B-9397-08002B2CF9AE}" pid="8" name="MSIP_Label_9375d16b-7703-42e3-a361-d34c4ab73fd6_SiteId">
    <vt:lpwstr>611dbefb-aae8-41a9-bf02-5d61b1bebe21</vt:lpwstr>
  </property>
  <property fmtid="{D5CDD505-2E9C-101B-9397-08002B2CF9AE}" pid="9" name="MSIP_Label_9375d16b-7703-42e3-a361-d34c4ab73fd6_ActionId">
    <vt:lpwstr>de4cd745-6e6f-4cc1-9818-fd48d7e81476</vt:lpwstr>
  </property>
  <property fmtid="{D5CDD505-2E9C-101B-9397-08002B2CF9AE}" pid="10" name="MSIP_Label_9375d16b-7703-42e3-a361-d34c4ab73fd6_ContentBits">
    <vt:lpwstr>0</vt:lpwstr>
  </property>
</Properties>
</file>