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90296\Desktop\"/>
    </mc:Choice>
  </mc:AlternateContent>
  <xr:revisionPtr revIDLastSave="0" documentId="8_{F72EBCFE-4A95-43E7-A304-1DEFA2F11C1C}" xr6:coauthVersionLast="47" xr6:coauthVersionMax="47" xr10:uidLastSave="{00000000-0000-0000-0000-000000000000}"/>
  <bookViews>
    <workbookView xWindow="-120" yWindow="-120" windowWidth="29040" windowHeight="15840" xr2:uid="{C0A67725-A5C6-4B10-BA95-879623C1358C}"/>
  </bookViews>
  <sheets>
    <sheet name="Försäljning 2022" sheetId="1" r:id="rId1"/>
  </sheets>
  <definedNames>
    <definedName name="_xlnm._FilterDatabase" localSheetId="0" hidden="1">'Försäljning 2022'!$A$12:$V$71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T29" i="1" s="1"/>
  <c r="C6" i="1"/>
  <c r="V71" i="1"/>
  <c r="F31" i="1"/>
  <c r="I31" i="1"/>
  <c r="L31" i="1"/>
  <c r="O31" i="1"/>
  <c r="P31" i="1"/>
  <c r="S31" i="1" s="1"/>
  <c r="Q31" i="1"/>
  <c r="T31" i="1" s="1"/>
  <c r="D6" i="1"/>
  <c r="O41" i="1"/>
  <c r="Q41" i="1"/>
  <c r="T41" i="1" s="1"/>
  <c r="O26" i="1"/>
  <c r="Q26" i="1"/>
  <c r="T26" i="1" s="1"/>
  <c r="O19" i="1"/>
  <c r="Q19" i="1"/>
  <c r="O39" i="1"/>
  <c r="Q39" i="1"/>
  <c r="T39" i="1" s="1"/>
  <c r="L19" i="1"/>
  <c r="L26" i="1"/>
  <c r="L41" i="1"/>
  <c r="L39" i="1"/>
  <c r="I41" i="1"/>
  <c r="P41" i="1"/>
  <c r="I26" i="1"/>
  <c r="P26" i="1"/>
  <c r="S26" i="1" s="1"/>
  <c r="I19" i="1"/>
  <c r="P19" i="1"/>
  <c r="S19" i="1" s="1"/>
  <c r="I39" i="1"/>
  <c r="P39" i="1"/>
  <c r="S39" i="1" s="1"/>
  <c r="F41" i="1"/>
  <c r="F26" i="1"/>
  <c r="F19" i="1"/>
  <c r="F39" i="1"/>
  <c r="C71" i="1"/>
  <c r="P33" i="1"/>
  <c r="S33" i="1" s="1"/>
  <c r="Q33" i="1"/>
  <c r="T33" i="1" s="1"/>
  <c r="P40" i="1"/>
  <c r="S40" i="1" s="1"/>
  <c r="Q40" i="1"/>
  <c r="T40" i="1" s="1"/>
  <c r="P32" i="1"/>
  <c r="S32" i="1" s="1"/>
  <c r="Q32" i="1"/>
  <c r="T32" i="1" s="1"/>
  <c r="P34" i="1"/>
  <c r="S34" i="1" s="1"/>
  <c r="Q34" i="1"/>
  <c r="T34" i="1" s="1"/>
  <c r="P38" i="1"/>
  <c r="S38" i="1" s="1"/>
  <c r="Q38" i="1"/>
  <c r="T38" i="1" s="1"/>
  <c r="P27" i="1"/>
  <c r="S27" i="1" s="1"/>
  <c r="Q27" i="1"/>
  <c r="T27" i="1" s="1"/>
  <c r="P21" i="1"/>
  <c r="S21" i="1" s="1"/>
  <c r="Q21" i="1"/>
  <c r="T21" i="1" s="1"/>
  <c r="P22" i="1"/>
  <c r="S22" i="1" s="1"/>
  <c r="Q22" i="1"/>
  <c r="T22" i="1" s="1"/>
  <c r="P30" i="1"/>
  <c r="S30" i="1" s="1"/>
  <c r="Q30" i="1"/>
  <c r="T30" i="1" s="1"/>
  <c r="P23" i="1"/>
  <c r="S23" i="1" s="1"/>
  <c r="Q23" i="1"/>
  <c r="T23" i="1" s="1"/>
  <c r="P14" i="1"/>
  <c r="S14" i="1" s="1"/>
  <c r="Q14" i="1"/>
  <c r="T14" i="1" s="1"/>
  <c r="P36" i="1"/>
  <c r="S36" i="1" s="1"/>
  <c r="Q36" i="1"/>
  <c r="T36" i="1" s="1"/>
  <c r="P18" i="1"/>
  <c r="S18" i="1" s="1"/>
  <c r="Q18" i="1"/>
  <c r="T18" i="1" s="1"/>
  <c r="P24" i="1"/>
  <c r="S24" i="1" s="1"/>
  <c r="Q24" i="1"/>
  <c r="T24" i="1" s="1"/>
  <c r="P13" i="1"/>
  <c r="S13" i="1" s="1"/>
  <c r="Q13" i="1"/>
  <c r="T13" i="1" s="1"/>
  <c r="P45" i="1"/>
  <c r="S45" i="1" s="1"/>
  <c r="Q45" i="1"/>
  <c r="T45" i="1" s="1"/>
  <c r="P16" i="1"/>
  <c r="S16" i="1" s="1"/>
  <c r="Q16" i="1"/>
  <c r="T16" i="1" s="1"/>
  <c r="P17" i="1"/>
  <c r="S17" i="1" s="1"/>
  <c r="Q17" i="1"/>
  <c r="T17" i="1" s="1"/>
  <c r="P35" i="1"/>
  <c r="S35" i="1" s="1"/>
  <c r="Q35" i="1"/>
  <c r="T35" i="1" s="1"/>
  <c r="P37" i="1"/>
  <c r="S37" i="1" s="1"/>
  <c r="Q37" i="1"/>
  <c r="T37" i="1" s="1"/>
  <c r="P44" i="1"/>
  <c r="S44" i="1" s="1"/>
  <c r="Q44" i="1"/>
  <c r="T44" i="1" s="1"/>
  <c r="P20" i="1"/>
  <c r="S20" i="1" s="1"/>
  <c r="Q20" i="1"/>
  <c r="T20" i="1" s="1"/>
  <c r="P25" i="1"/>
  <c r="S25" i="1" s="1"/>
  <c r="Q25" i="1"/>
  <c r="T25" i="1" s="1"/>
  <c r="P42" i="1"/>
  <c r="S42" i="1" s="1"/>
  <c r="Q42" i="1"/>
  <c r="T42" i="1" s="1"/>
  <c r="P28" i="1"/>
  <c r="S28" i="1" s="1"/>
  <c r="Q28" i="1"/>
  <c r="T28" i="1" s="1"/>
  <c r="P46" i="1"/>
  <c r="S46" i="1" s="1"/>
  <c r="Q46" i="1"/>
  <c r="T46" i="1" s="1"/>
  <c r="P43" i="1"/>
  <c r="S43" i="1" s="1"/>
  <c r="Q43" i="1"/>
  <c r="T43" i="1" s="1"/>
  <c r="P15" i="1"/>
  <c r="S15" i="1" s="1"/>
  <c r="Q15" i="1"/>
  <c r="T15" i="1" s="1"/>
  <c r="P29" i="1"/>
  <c r="S29" i="1" s="1"/>
  <c r="P47" i="1"/>
  <c r="S47" i="1" s="1"/>
  <c r="Q47" i="1"/>
  <c r="T47" i="1" s="1"/>
  <c r="P48" i="1"/>
  <c r="S48" i="1" s="1"/>
  <c r="Q48" i="1"/>
  <c r="T48" i="1" s="1"/>
  <c r="P49" i="1"/>
  <c r="S49" i="1" s="1"/>
  <c r="Q49" i="1"/>
  <c r="T49" i="1" s="1"/>
  <c r="P50" i="1"/>
  <c r="S50" i="1" s="1"/>
  <c r="Q50" i="1"/>
  <c r="T50" i="1" s="1"/>
  <c r="P51" i="1"/>
  <c r="S51" i="1" s="1"/>
  <c r="Q51" i="1"/>
  <c r="T51" i="1" s="1"/>
  <c r="P52" i="1"/>
  <c r="S52" i="1" s="1"/>
  <c r="Q52" i="1"/>
  <c r="T52" i="1" s="1"/>
  <c r="P53" i="1"/>
  <c r="S53" i="1" s="1"/>
  <c r="Q53" i="1"/>
  <c r="T53" i="1" s="1"/>
  <c r="P54" i="1"/>
  <c r="S54" i="1" s="1"/>
  <c r="Q54" i="1"/>
  <c r="T54" i="1" s="1"/>
  <c r="P55" i="1"/>
  <c r="S55" i="1" s="1"/>
  <c r="Q55" i="1"/>
  <c r="T55" i="1" s="1"/>
  <c r="P56" i="1"/>
  <c r="S56" i="1" s="1"/>
  <c r="Q56" i="1"/>
  <c r="T56" i="1" s="1"/>
  <c r="P57" i="1"/>
  <c r="S57" i="1" s="1"/>
  <c r="Q57" i="1"/>
  <c r="T57" i="1" s="1"/>
  <c r="P58" i="1"/>
  <c r="S58" i="1" s="1"/>
  <c r="Q58" i="1"/>
  <c r="T58" i="1" s="1"/>
  <c r="P59" i="1"/>
  <c r="S59" i="1" s="1"/>
  <c r="Q59" i="1"/>
  <c r="T59" i="1" s="1"/>
  <c r="P60" i="1"/>
  <c r="S60" i="1" s="1"/>
  <c r="Q60" i="1"/>
  <c r="T60" i="1" s="1"/>
  <c r="P61" i="1"/>
  <c r="S61" i="1" s="1"/>
  <c r="Q61" i="1"/>
  <c r="T61" i="1" s="1"/>
  <c r="P62" i="1"/>
  <c r="S62" i="1" s="1"/>
  <c r="Q62" i="1"/>
  <c r="T62" i="1" s="1"/>
  <c r="P63" i="1"/>
  <c r="S63" i="1" s="1"/>
  <c r="Q63" i="1"/>
  <c r="T63" i="1" s="1"/>
  <c r="P64" i="1"/>
  <c r="S64" i="1" s="1"/>
  <c r="Q64" i="1"/>
  <c r="T64" i="1" s="1"/>
  <c r="P65" i="1"/>
  <c r="S65" i="1" s="1"/>
  <c r="Q65" i="1"/>
  <c r="T65" i="1" s="1"/>
  <c r="P66" i="1"/>
  <c r="S66" i="1" s="1"/>
  <c r="Q66" i="1"/>
  <c r="T66" i="1" s="1"/>
  <c r="P67" i="1"/>
  <c r="S67" i="1" s="1"/>
  <c r="Q67" i="1"/>
  <c r="T67" i="1" s="1"/>
  <c r="P68" i="1"/>
  <c r="S68" i="1" s="1"/>
  <c r="Q68" i="1"/>
  <c r="T68" i="1" s="1"/>
  <c r="P69" i="1"/>
  <c r="S69" i="1" s="1"/>
  <c r="Q69" i="1"/>
  <c r="T69" i="1" s="1"/>
  <c r="P70" i="1"/>
  <c r="S70" i="1" s="1"/>
  <c r="Q70" i="1"/>
  <c r="T70" i="1" s="1"/>
  <c r="D71" i="1"/>
  <c r="N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29" i="1"/>
  <c r="O15" i="1"/>
  <c r="O43" i="1"/>
  <c r="O46" i="1"/>
  <c r="O28" i="1"/>
  <c r="O42" i="1"/>
  <c r="O25" i="1"/>
  <c r="O20" i="1"/>
  <c r="O44" i="1"/>
  <c r="O37" i="1"/>
  <c r="O35" i="1"/>
  <c r="O17" i="1"/>
  <c r="O16" i="1"/>
  <c r="O45" i="1"/>
  <c r="O13" i="1"/>
  <c r="O24" i="1"/>
  <c r="O18" i="1"/>
  <c r="O36" i="1"/>
  <c r="O14" i="1"/>
  <c r="O23" i="1"/>
  <c r="O30" i="1"/>
  <c r="O22" i="1"/>
  <c r="O21" i="1"/>
  <c r="O27" i="1"/>
  <c r="O38" i="1"/>
  <c r="O34" i="1"/>
  <c r="O32" i="1"/>
  <c r="O40" i="1"/>
  <c r="O33" i="1"/>
  <c r="L33" i="1"/>
  <c r="L40" i="1"/>
  <c r="L32" i="1"/>
  <c r="L34" i="1"/>
  <c r="L38" i="1"/>
  <c r="L27" i="1"/>
  <c r="L21" i="1"/>
  <c r="L22" i="1"/>
  <c r="L30" i="1"/>
  <c r="L23" i="1"/>
  <c r="L14" i="1"/>
  <c r="L36" i="1"/>
  <c r="L18" i="1"/>
  <c r="L24" i="1"/>
  <c r="L13" i="1"/>
  <c r="L45" i="1"/>
  <c r="L16" i="1"/>
  <c r="L17" i="1"/>
  <c r="L35" i="1"/>
  <c r="L37" i="1"/>
  <c r="L44" i="1"/>
  <c r="L20" i="1"/>
  <c r="L25" i="1"/>
  <c r="L42" i="1"/>
  <c r="L28" i="1"/>
  <c r="L46" i="1"/>
  <c r="L43" i="1"/>
  <c r="L15" i="1"/>
  <c r="L29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K71" i="1"/>
  <c r="E71" i="1"/>
  <c r="F33" i="1"/>
  <c r="F40" i="1"/>
  <c r="F32" i="1"/>
  <c r="F34" i="1"/>
  <c r="F38" i="1"/>
  <c r="F27" i="1"/>
  <c r="F21" i="1"/>
  <c r="F22" i="1"/>
  <c r="F30" i="1"/>
  <c r="F23" i="1"/>
  <c r="F14" i="1"/>
  <c r="F36" i="1"/>
  <c r="F18" i="1"/>
  <c r="F24" i="1"/>
  <c r="F13" i="1"/>
  <c r="F45" i="1"/>
  <c r="F16" i="1"/>
  <c r="F17" i="1"/>
  <c r="F35" i="1"/>
  <c r="F37" i="1"/>
  <c r="F44" i="1"/>
  <c r="F20" i="1"/>
  <c r="F25" i="1"/>
  <c r="F42" i="1"/>
  <c r="F28" i="1"/>
  <c r="F46" i="1"/>
  <c r="F43" i="1"/>
  <c r="F15" i="1"/>
  <c r="F29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H71" i="1"/>
  <c r="I33" i="1"/>
  <c r="I40" i="1"/>
  <c r="I32" i="1"/>
  <c r="I34" i="1"/>
  <c r="I38" i="1"/>
  <c r="I27" i="1"/>
  <c r="I21" i="1"/>
  <c r="I22" i="1"/>
  <c r="I30" i="1"/>
  <c r="I23" i="1"/>
  <c r="I14" i="1"/>
  <c r="I36" i="1"/>
  <c r="I18" i="1"/>
  <c r="I24" i="1"/>
  <c r="I13" i="1"/>
  <c r="I45" i="1"/>
  <c r="I16" i="1"/>
  <c r="I17" i="1"/>
  <c r="I35" i="1"/>
  <c r="I37" i="1"/>
  <c r="I44" i="1"/>
  <c r="I20" i="1"/>
  <c r="I25" i="1"/>
  <c r="I42" i="1"/>
  <c r="I28" i="1"/>
  <c r="I46" i="1"/>
  <c r="I43" i="1"/>
  <c r="I15" i="1"/>
  <c r="I29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R41" i="1" l="1"/>
  <c r="R19" i="1"/>
  <c r="R31" i="1"/>
  <c r="R39" i="1"/>
  <c r="U31" i="1"/>
  <c r="S41" i="1"/>
  <c r="U41" i="1" s="1"/>
  <c r="U39" i="1"/>
  <c r="R26" i="1"/>
  <c r="U26" i="1"/>
  <c r="Q71" i="1"/>
  <c r="S4" i="1" s="1"/>
  <c r="P71" i="1"/>
  <c r="S3" i="1" s="1"/>
  <c r="T19" i="1"/>
  <c r="U19" i="1" s="1"/>
  <c r="E73" i="1"/>
  <c r="R50" i="1"/>
  <c r="R33" i="1"/>
  <c r="U50" i="1"/>
  <c r="U33" i="1"/>
  <c r="R60" i="1"/>
  <c r="U48" i="1"/>
  <c r="U13" i="1"/>
  <c r="U21" i="1"/>
  <c r="R65" i="1"/>
  <c r="R49" i="1"/>
  <c r="R63" i="1"/>
  <c r="U34" i="1"/>
  <c r="U47" i="1"/>
  <c r="R14" i="1"/>
  <c r="R32" i="1"/>
  <c r="U46" i="1"/>
  <c r="R64" i="1"/>
  <c r="R56" i="1"/>
  <c r="U66" i="1"/>
  <c r="R16" i="1"/>
  <c r="U63" i="1"/>
  <c r="R55" i="1"/>
  <c r="R25" i="1"/>
  <c r="R30" i="1"/>
  <c r="U29" i="1"/>
  <c r="U61" i="1"/>
  <c r="U54" i="1"/>
  <c r="U24" i="1"/>
  <c r="U62" i="1"/>
  <c r="U18" i="1"/>
  <c r="U69" i="1"/>
  <c r="U53" i="1"/>
  <c r="U37" i="1"/>
  <c r="U70" i="1"/>
  <c r="U52" i="1"/>
  <c r="U44" i="1"/>
  <c r="U23" i="1"/>
  <c r="U30" i="1"/>
  <c r="U57" i="1"/>
  <c r="U42" i="1"/>
  <c r="U45" i="1"/>
  <c r="U22" i="1"/>
  <c r="U38" i="1"/>
  <c r="R40" i="1"/>
  <c r="R68" i="1"/>
  <c r="U60" i="1"/>
  <c r="U43" i="1"/>
  <c r="U56" i="1"/>
  <c r="U25" i="1"/>
  <c r="U16" i="1"/>
  <c r="R67" i="1"/>
  <c r="R59" i="1"/>
  <c r="R51" i="1"/>
  <c r="R43" i="1"/>
  <c r="R35" i="1"/>
  <c r="U65" i="1"/>
  <c r="U59" i="1"/>
  <c r="U49" i="1"/>
  <c r="R66" i="1"/>
  <c r="R58" i="1"/>
  <c r="R46" i="1"/>
  <c r="R17" i="1"/>
  <c r="U35" i="1"/>
  <c r="U32" i="1"/>
  <c r="F71" i="1"/>
  <c r="R28" i="1"/>
  <c r="R61" i="1"/>
  <c r="R47" i="1"/>
  <c r="R20" i="1"/>
  <c r="R24" i="1"/>
  <c r="R27" i="1"/>
  <c r="U68" i="1"/>
  <c r="U58" i="1"/>
  <c r="U55" i="1"/>
  <c r="U28" i="1"/>
  <c r="R23" i="1"/>
  <c r="R70" i="1"/>
  <c r="R62" i="1"/>
  <c r="R54" i="1"/>
  <c r="R29" i="1"/>
  <c r="R44" i="1"/>
  <c r="R18" i="1"/>
  <c r="R38" i="1"/>
  <c r="U64" i="1"/>
  <c r="U20" i="1"/>
  <c r="U27" i="1"/>
  <c r="U14" i="1"/>
  <c r="R69" i="1"/>
  <c r="R53" i="1"/>
  <c r="R15" i="1"/>
  <c r="R36" i="1"/>
  <c r="R34" i="1"/>
  <c r="U67" i="1"/>
  <c r="U51" i="1"/>
  <c r="U15" i="1"/>
  <c r="U17" i="1"/>
  <c r="U36" i="1"/>
  <c r="U40" i="1"/>
  <c r="O71" i="1"/>
  <c r="R52" i="1"/>
  <c r="R37" i="1"/>
  <c r="R57" i="1"/>
  <c r="R42" i="1"/>
  <c r="R45" i="1"/>
  <c r="R22" i="1"/>
  <c r="L71" i="1"/>
  <c r="R48" i="1"/>
  <c r="R13" i="1"/>
  <c r="R21" i="1"/>
  <c r="I71" i="1"/>
  <c r="V78" i="1" l="1"/>
  <c r="T71" i="1"/>
  <c r="S71" i="1"/>
  <c r="R71" i="1"/>
  <c r="S5" i="1" s="1"/>
  <c r="S6" i="1" s="1"/>
  <c r="U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Eld</author>
  </authors>
  <commentList>
    <comment ref="D10" authorId="0" shapeId="0" xr:uid="{24E796EA-BD1F-481F-B3CD-FE91EFD5AE76}">
      <text>
        <r>
          <rPr>
            <b/>
            <sz val="9"/>
            <color indexed="81"/>
            <rFont val="Tahoma"/>
            <family val="2"/>
          </rPr>
          <t>Per Eld:</t>
        </r>
        <r>
          <rPr>
            <sz val="9"/>
            <color indexed="81"/>
            <rFont val="Tahoma"/>
            <family val="2"/>
          </rPr>
          <t xml:space="preserve">
Ange 1 om spelaren sålt</t>
        </r>
      </text>
    </comment>
    <comment ref="E10" authorId="0" shapeId="0" xr:uid="{52CB1DB3-D302-4F52-A9C5-E6DB31353C11}">
      <text>
        <r>
          <rPr>
            <b/>
            <sz val="9"/>
            <color indexed="81"/>
            <rFont val="Tahoma"/>
            <family val="2"/>
          </rPr>
          <t>Per Eld:</t>
        </r>
        <r>
          <rPr>
            <sz val="9"/>
            <color indexed="81"/>
            <rFont val="Tahoma"/>
            <family val="2"/>
          </rPr>
          <t xml:space="preserve">
Ange 1 om spelare valt friköp</t>
        </r>
      </text>
    </comment>
    <comment ref="N10" authorId="0" shapeId="0" xr:uid="{DD100FD1-4C43-46B3-8A9C-2E3F93228144}">
      <text>
        <r>
          <rPr>
            <b/>
            <sz val="9"/>
            <color indexed="81"/>
            <rFont val="Tahoma"/>
            <family val="2"/>
          </rPr>
          <t>Per Eld:</t>
        </r>
        <r>
          <rPr>
            <sz val="9"/>
            <color indexed="81"/>
            <rFont val="Tahoma"/>
            <family val="2"/>
          </rPr>
          <t xml:space="preserve">
Statistik hämtas från översikten på Gutz
</t>
        </r>
      </text>
    </comment>
    <comment ref="C12" authorId="0" shapeId="0" xr:uid="{3834AF7A-E229-42F5-9B18-EC267BDB3165}">
      <text>
        <r>
          <rPr>
            <b/>
            <sz val="9"/>
            <color indexed="81"/>
            <rFont val="Tahoma"/>
            <family val="2"/>
          </rPr>
          <t>Per Eld:</t>
        </r>
        <r>
          <rPr>
            <sz val="9"/>
            <color indexed="81"/>
            <rFont val="Tahoma"/>
            <family val="2"/>
          </rPr>
          <t xml:space="preserve">
Ange 1  efter alla förtecknade spelare</t>
        </r>
      </text>
    </comment>
  </commentList>
</comments>
</file>

<file path=xl/sharedStrings.xml><?xml version="1.0" encoding="utf-8"?>
<sst xmlns="http://schemas.openxmlformats.org/spreadsheetml/2006/main" count="203" uniqueCount="143">
  <si>
    <t>Lag</t>
  </si>
  <si>
    <t>Éfternamn</t>
  </si>
  <si>
    <t>Förnamn</t>
  </si>
  <si>
    <t>REDOVISNING FÖRSÄLJNING</t>
  </si>
  <si>
    <t>ONSALA HÄFTET &amp; GUTZ</t>
  </si>
  <si>
    <t xml:space="preserve"> </t>
  </si>
  <si>
    <t>Antal spelare</t>
  </si>
  <si>
    <t>Antal</t>
  </si>
  <si>
    <t>Sålda</t>
  </si>
  <si>
    <t>O-Häften</t>
  </si>
  <si>
    <t>Pris per Onsala-häfte</t>
  </si>
  <si>
    <t>Pris per Gutz-Paket</t>
  </si>
  <si>
    <t xml:space="preserve">Betalas in </t>
  </si>
  <si>
    <t xml:space="preserve">till </t>
  </si>
  <si>
    <t>lagkassör</t>
  </si>
  <si>
    <t>Kontoll</t>
  </si>
  <si>
    <t>Inbetalt</t>
  </si>
  <si>
    <t>FRIKÖP</t>
  </si>
  <si>
    <t>Belopp</t>
  </si>
  <si>
    <t xml:space="preserve">Ange 1 </t>
  </si>
  <si>
    <t>Friköp</t>
  </si>
  <si>
    <t>Kontroll</t>
  </si>
  <si>
    <t>Friköps</t>
  </si>
  <si>
    <t xml:space="preserve">vid  </t>
  </si>
  <si>
    <t>friköp</t>
  </si>
  <si>
    <t>ONSALA HÄFTET</t>
  </si>
  <si>
    <t>GUTZ KATALOG BESTÄLLNING</t>
  </si>
  <si>
    <t>Paket</t>
  </si>
  <si>
    <t>GUTZ WEBSHOP</t>
  </si>
  <si>
    <t>Sålt</t>
  </si>
  <si>
    <t>Onsala</t>
  </si>
  <si>
    <t>Häften</t>
  </si>
  <si>
    <t>Gutz</t>
  </si>
  <si>
    <t>Totalt</t>
  </si>
  <si>
    <t>Summa</t>
  </si>
  <si>
    <t>Lagkassa</t>
  </si>
  <si>
    <t>FÖRSÄLJNING UTÖVER OBLIG</t>
  </si>
  <si>
    <t>TILLFALLER LAGKASSAN</t>
  </si>
  <si>
    <t>Ange 1</t>
  </si>
  <si>
    <t>Om</t>
  </si>
  <si>
    <t xml:space="preserve">Aktiv </t>
  </si>
  <si>
    <t>spelare</t>
  </si>
  <si>
    <t>ange 1</t>
  </si>
  <si>
    <t>TOTAL FÖRSÄLJ INKL FRIKÖP</t>
  </si>
  <si>
    <t>SPELARE</t>
  </si>
  <si>
    <t xml:space="preserve">FRIKÖP </t>
  </si>
  <si>
    <t>SUMMERING TOTALT</t>
  </si>
  <si>
    <t>Kontroll (Rätt =0)</t>
  </si>
  <si>
    <t>Oblig Häfte</t>
  </si>
  <si>
    <t>Oblig Paket</t>
  </si>
  <si>
    <t>Betala in summerat</t>
  </si>
  <si>
    <t xml:space="preserve">Friköpsbelopp till </t>
  </si>
  <si>
    <t>OBK Bankgiro senast</t>
  </si>
  <si>
    <t>Inbetalningar Friköp, OH-häfte, Gutz Katalogbeställning till OBK Bankgiro:</t>
  </si>
  <si>
    <t>796-8985</t>
  </si>
  <si>
    <r>
      <t xml:space="preserve">9 maj - ange </t>
    </r>
    <r>
      <rPr>
        <b/>
        <sz val="11"/>
        <color theme="1"/>
        <rFont val="Calibri"/>
        <family val="2"/>
        <scheme val="minor"/>
      </rPr>
      <t xml:space="preserve">lag+friköp </t>
    </r>
  </si>
  <si>
    <t>på inbetalningstexten</t>
  </si>
  <si>
    <t xml:space="preserve">försäljningsbelopp till </t>
  </si>
  <si>
    <r>
      <t xml:space="preserve">9 maj - ange </t>
    </r>
    <r>
      <rPr>
        <b/>
        <sz val="11"/>
        <color theme="1"/>
        <rFont val="Calibri"/>
        <family val="2"/>
        <scheme val="minor"/>
      </rPr>
      <t>lag+OH-Häfte</t>
    </r>
  </si>
  <si>
    <t>GUTZ KATALOG FÖRSÄLJ</t>
  </si>
  <si>
    <r>
      <t xml:space="preserve">27 maj - ange </t>
    </r>
    <r>
      <rPr>
        <b/>
        <sz val="11"/>
        <color theme="1"/>
        <rFont val="Calibri"/>
        <family val="2"/>
        <scheme val="minor"/>
      </rPr>
      <t>lag+Gutz</t>
    </r>
  </si>
  <si>
    <t>Bokförs Lagkassan</t>
  </si>
  <si>
    <t xml:space="preserve">Intäkterna </t>
  </si>
  <si>
    <t>avräknas klubben</t>
  </si>
  <si>
    <t>när försäljning är</t>
  </si>
  <si>
    <t>klar</t>
  </si>
  <si>
    <t>Ingen inbetalning</t>
  </si>
  <si>
    <t>Totalt antal sålda Onsala-Häften inkl friköp</t>
  </si>
  <si>
    <t>Totalt antal sålda Gutz-paket inkl Friköp</t>
  </si>
  <si>
    <t>Summa Försäljning</t>
  </si>
  <si>
    <t>Genomsnitt försäljning per spelare</t>
  </si>
  <si>
    <t>Se nedan datum i gult</t>
  </si>
  <si>
    <t xml:space="preserve">Alla angivna spelare </t>
  </si>
  <si>
    <t>ska ha en 1 efter sig</t>
  </si>
  <si>
    <t>Sedan sätts även en 1</t>
  </si>
  <si>
    <t>i Sålt alt 1 i friköp</t>
  </si>
  <si>
    <t xml:space="preserve"> P13</t>
  </si>
  <si>
    <t>Gentzel</t>
  </si>
  <si>
    <t>Filip</t>
  </si>
  <si>
    <t>Nilsson</t>
  </si>
  <si>
    <t>Oliver</t>
  </si>
  <si>
    <t>Albert</t>
  </si>
  <si>
    <t>Klacker</t>
  </si>
  <si>
    <t>Alex</t>
  </si>
  <si>
    <t xml:space="preserve">Alexander </t>
  </si>
  <si>
    <t>Alexander</t>
  </si>
  <si>
    <t>Anton</t>
  </si>
  <si>
    <t>Douglas</t>
  </si>
  <si>
    <t>Orgert</t>
  </si>
  <si>
    <t>Hernebring</t>
  </si>
  <si>
    <t>Ebbe</t>
  </si>
  <si>
    <t>Delborg</t>
  </si>
  <si>
    <t>Elias</t>
  </si>
  <si>
    <t>Elliot</t>
  </si>
  <si>
    <t>Kihlberger</t>
  </si>
  <si>
    <t>Hampus</t>
  </si>
  <si>
    <t>Jackson</t>
  </si>
  <si>
    <t>Mineur</t>
  </si>
  <si>
    <t>Carlbaum</t>
  </si>
  <si>
    <t xml:space="preserve">Leo </t>
  </si>
  <si>
    <t>Linus</t>
  </si>
  <si>
    <t xml:space="preserve">Gustafson </t>
  </si>
  <si>
    <t>Alfredsson</t>
  </si>
  <si>
    <t>Öberg Westin</t>
  </si>
  <si>
    <t>Loke</t>
  </si>
  <si>
    <t>Atterlöf</t>
  </si>
  <si>
    <t xml:space="preserve">Lucas </t>
  </si>
  <si>
    <t>Brandt</t>
  </si>
  <si>
    <t>Milton</t>
  </si>
  <si>
    <t>Meyer</t>
  </si>
  <si>
    <t>Williander</t>
  </si>
  <si>
    <t>Oscar</t>
  </si>
  <si>
    <t xml:space="preserve">Christensen </t>
  </si>
  <si>
    <t>Philip</t>
  </si>
  <si>
    <t>Hammar</t>
  </si>
  <si>
    <t>Simon</t>
  </si>
  <si>
    <t>Strömberg</t>
  </si>
  <si>
    <t>Theo</t>
  </si>
  <si>
    <t>Hillberg</t>
  </si>
  <si>
    <t xml:space="preserve">Vide </t>
  </si>
  <si>
    <t>Örtengren</t>
  </si>
  <si>
    <t>Viggo</t>
  </si>
  <si>
    <t>Thörneby</t>
  </si>
  <si>
    <t>Andersson</t>
  </si>
  <si>
    <t>Viktor</t>
  </si>
  <si>
    <t>Pehrson</t>
  </si>
  <si>
    <t xml:space="preserve">William </t>
  </si>
  <si>
    <t>Carlsson</t>
  </si>
  <si>
    <t xml:space="preserve">Vincent </t>
  </si>
  <si>
    <t>Lindén</t>
  </si>
  <si>
    <t>Simonson</t>
  </si>
  <si>
    <t>Lagerholm</t>
  </si>
  <si>
    <t>Lundborg</t>
  </si>
  <si>
    <t>Gaverby</t>
  </si>
  <si>
    <t>Alm</t>
  </si>
  <si>
    <t>Betalt</t>
  </si>
  <si>
    <t>Herbjörnsson</t>
  </si>
  <si>
    <t>Vignir</t>
  </si>
  <si>
    <t>Sjöström</t>
  </si>
  <si>
    <t>Ivar</t>
  </si>
  <si>
    <t>Karlström</t>
  </si>
  <si>
    <t>Extra inbetalning lagkassa</t>
  </si>
  <si>
    <t>Totalt att inbetalat;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</si>
</sst>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rgb="FFE7E6E6"/>
      </patternFill>
    </fill>
    <fill>
      <patternFill patternType="solid">
        <fgColor theme="2"/>
        <bgColor rgb="FFE7E6E6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0" borderId="1" xfId="0" applyFont="1" applyBorder="1"/>
    <xf numFmtId="0" fontId="6" fillId="2" borderId="2" xfId="0" applyFont="1" applyFill="1" applyBorder="1"/>
    <xf numFmtId="0" fontId="6" fillId="3" borderId="1" xfId="0" applyFont="1" applyFill="1" applyBorder="1"/>
    <xf numFmtId="0" fontId="4" fillId="0" borderId="0" xfId="0" applyFont="1" applyBorder="1"/>
    <xf numFmtId="0" fontId="4" fillId="0" borderId="3" xfId="0" applyFont="1" applyBorder="1"/>
    <xf numFmtId="0" fontId="0" fillId="0" borderId="0" xfId="0" applyAlignment="1">
      <alignment horizontal="center"/>
    </xf>
    <xf numFmtId="0" fontId="7" fillId="0" borderId="0" xfId="0" applyFont="1" applyBorder="1"/>
    <xf numFmtId="164" fontId="4" fillId="0" borderId="0" xfId="1" applyNumberFormat="1" applyFont="1"/>
    <xf numFmtId="0" fontId="4" fillId="0" borderId="8" xfId="0" applyFont="1" applyBorder="1"/>
    <xf numFmtId="164" fontId="0" fillId="0" borderId="0" xfId="0" applyNumberFormat="1"/>
    <xf numFmtId="0" fontId="2" fillId="0" borderId="0" xfId="0" applyFont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/>
    <xf numFmtId="0" fontId="2" fillId="0" borderId="19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4" fillId="0" borderId="0" xfId="1" applyNumberFormat="1" applyFont="1" applyAlignment="1"/>
    <xf numFmtId="0" fontId="4" fillId="6" borderId="4" xfId="0" applyFont="1" applyFill="1" applyBorder="1"/>
    <xf numFmtId="0" fontId="4" fillId="6" borderId="3" xfId="0" applyFont="1" applyFill="1" applyBorder="1"/>
    <xf numFmtId="164" fontId="2" fillId="0" borderId="0" xfId="0" applyNumberFormat="1" applyFont="1"/>
    <xf numFmtId="0" fontId="6" fillId="2" borderId="21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0" borderId="21" xfId="0" applyFont="1" applyBorder="1"/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6" fillId="3" borderId="21" xfId="0" applyFont="1" applyFill="1" applyBorder="1"/>
    <xf numFmtId="0" fontId="6" fillId="2" borderId="24" xfId="0" applyFont="1" applyFill="1" applyBorder="1"/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2" fillId="8" borderId="17" xfId="0" applyFont="1" applyFill="1" applyBorder="1"/>
    <xf numFmtId="0" fontId="0" fillId="8" borderId="18" xfId="0" applyFill="1" applyBorder="1"/>
    <xf numFmtId="0" fontId="0" fillId="8" borderId="19" xfId="0" applyFill="1" applyBorder="1"/>
    <xf numFmtId="164" fontId="7" fillId="8" borderId="5" xfId="1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0" fillId="8" borderId="29" xfId="0" applyFill="1" applyBorder="1"/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2" fillId="8" borderId="29" xfId="0" applyFont="1" applyFill="1" applyBorder="1" applyAlignment="1">
      <alignment horizontal="center"/>
    </xf>
    <xf numFmtId="164" fontId="0" fillId="5" borderId="38" xfId="1" applyNumberFormat="1" applyFont="1" applyFill="1" applyBorder="1"/>
    <xf numFmtId="164" fontId="0" fillId="0" borderId="38" xfId="1" applyNumberFormat="1" applyFont="1" applyBorder="1"/>
    <xf numFmtId="164" fontId="0" fillId="5" borderId="41" xfId="1" applyNumberFormat="1" applyFont="1" applyFill="1" applyBorder="1"/>
    <xf numFmtId="0" fontId="0" fillId="6" borderId="36" xfId="0" applyFill="1" applyBorder="1" applyAlignment="1">
      <alignment horizontal="center"/>
    </xf>
    <xf numFmtId="164" fontId="0" fillId="5" borderId="38" xfId="0" applyNumberFormat="1" applyFill="1" applyBorder="1"/>
    <xf numFmtId="164" fontId="0" fillId="0" borderId="38" xfId="0" applyNumberFormat="1" applyBorder="1"/>
    <xf numFmtId="0" fontId="0" fillId="6" borderId="39" xfId="0" applyFill="1" applyBorder="1" applyAlignment="1">
      <alignment horizontal="center"/>
    </xf>
    <xf numFmtId="164" fontId="0" fillId="5" borderId="41" xfId="0" applyNumberFormat="1" applyFill="1" applyBorder="1"/>
    <xf numFmtId="164" fontId="0" fillId="5" borderId="37" xfId="0" applyNumberFormat="1" applyFill="1" applyBorder="1"/>
    <xf numFmtId="164" fontId="0" fillId="0" borderId="37" xfId="0" applyNumberFormat="1" applyBorder="1"/>
    <xf numFmtId="164" fontId="0" fillId="5" borderId="40" xfId="0" applyNumberFormat="1" applyFill="1" applyBorder="1"/>
    <xf numFmtId="0" fontId="2" fillId="8" borderId="27" xfId="0" applyFont="1" applyFill="1" applyBorder="1"/>
    <xf numFmtId="0" fontId="2" fillId="8" borderId="29" xfId="0" applyFont="1" applyFill="1" applyBorder="1"/>
    <xf numFmtId="0" fontId="7" fillId="8" borderId="33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4" fontId="8" fillId="5" borderId="36" xfId="0" applyNumberFormat="1" applyFont="1" applyFill="1" applyBorder="1"/>
    <xf numFmtId="164" fontId="8" fillId="0" borderId="36" xfId="0" applyNumberFormat="1" applyFont="1" applyBorder="1"/>
    <xf numFmtId="164" fontId="8" fillId="5" borderId="39" xfId="0" applyNumberFormat="1" applyFont="1" applyFill="1" applyBorder="1"/>
    <xf numFmtId="0" fontId="6" fillId="4" borderId="1" xfId="0" applyFont="1" applyFill="1" applyBorder="1"/>
    <xf numFmtId="0" fontId="6" fillId="4" borderId="21" xfId="0" applyFont="1" applyFill="1" applyBorder="1"/>
    <xf numFmtId="164" fontId="0" fillId="8" borderId="37" xfId="0" applyNumberForma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2" fillId="9" borderId="10" xfId="0" applyFont="1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2" fillId="10" borderId="10" xfId="0" applyFont="1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5" xfId="0" applyFill="1" applyBorder="1"/>
    <xf numFmtId="0" fontId="2" fillId="10" borderId="14" xfId="0" applyFont="1" applyFill="1" applyBorder="1"/>
    <xf numFmtId="0" fontId="0" fillId="0" borderId="3" xfId="0" applyBorder="1"/>
    <xf numFmtId="0" fontId="9" fillId="0" borderId="0" xfId="0" applyFont="1"/>
    <xf numFmtId="0" fontId="7" fillId="9" borderId="7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64" fontId="0" fillId="5" borderId="42" xfId="1" applyNumberFormat="1" applyFont="1" applyFill="1" applyBorder="1"/>
    <xf numFmtId="164" fontId="0" fillId="5" borderId="44" xfId="1" applyNumberFormat="1" applyFont="1" applyFill="1" applyBorder="1"/>
    <xf numFmtId="164" fontId="0" fillId="5" borderId="43" xfId="1" applyNumberFormat="1" applyFont="1" applyFill="1" applyBorder="1"/>
    <xf numFmtId="0" fontId="2" fillId="0" borderId="0" xfId="0" applyFont="1" applyAlignment="1">
      <alignment horizontal="right"/>
    </xf>
    <xf numFmtId="164" fontId="12" fillId="0" borderId="3" xfId="0" applyNumberFormat="1" applyFont="1" applyBorder="1"/>
    <xf numFmtId="164" fontId="8" fillId="8" borderId="36" xfId="0" applyNumberFormat="1" applyFont="1" applyFill="1" applyBorder="1"/>
    <xf numFmtId="0" fontId="0" fillId="8" borderId="38" xfId="0" applyFill="1" applyBorder="1" applyAlignment="1">
      <alignment horizontal="center"/>
    </xf>
    <xf numFmtId="0" fontId="0" fillId="8" borderId="38" xfId="0" applyFill="1" applyBorder="1"/>
    <xf numFmtId="164" fontId="0" fillId="8" borderId="38" xfId="0" applyNumberFormat="1" applyFill="1" applyBorder="1"/>
    <xf numFmtId="0" fontId="0" fillId="8" borderId="36" xfId="0" applyFill="1" applyBorder="1"/>
    <xf numFmtId="0" fontId="0" fillId="8" borderId="37" xfId="0" applyFill="1" applyBorder="1"/>
    <xf numFmtId="164" fontId="0" fillId="8" borderId="38" xfId="1" applyNumberFormat="1" applyFont="1" applyFill="1" applyBorder="1"/>
    <xf numFmtId="0" fontId="8" fillId="5" borderId="1" xfId="0" applyFont="1" applyFill="1" applyBorder="1"/>
    <xf numFmtId="0" fontId="6" fillId="5" borderId="21" xfId="0" applyFont="1" applyFill="1" applyBorder="1"/>
    <xf numFmtId="0" fontId="6" fillId="5" borderId="1" xfId="0" applyFont="1" applyFill="1" applyBorder="1"/>
    <xf numFmtId="164" fontId="8" fillId="5" borderId="38" xfId="0" applyNumberFormat="1" applyFont="1" applyFill="1" applyBorder="1" applyAlignment="1">
      <alignment horizontal="center"/>
    </xf>
    <xf numFmtId="164" fontId="8" fillId="8" borderId="38" xfId="0" applyNumberFormat="1" applyFont="1" applyFill="1" applyBorder="1" applyAlignment="1">
      <alignment horizontal="center"/>
    </xf>
    <xf numFmtId="164" fontId="8" fillId="0" borderId="38" xfId="0" applyNumberFormat="1" applyFont="1" applyBorder="1" applyAlignment="1">
      <alignment horizontal="center"/>
    </xf>
    <xf numFmtId="164" fontId="8" fillId="5" borderId="4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21" xfId="0" applyFont="1" applyBorder="1"/>
    <xf numFmtId="164" fontId="6" fillId="0" borderId="36" xfId="0" applyNumberFormat="1" applyFont="1" applyBorder="1"/>
    <xf numFmtId="164" fontId="6" fillId="0" borderId="38" xfId="0" applyNumberFormat="1" applyFont="1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164" fontId="0" fillId="0" borderId="37" xfId="0" applyNumberFormat="1" applyFont="1" applyBorder="1"/>
    <xf numFmtId="0" fontId="0" fillId="0" borderId="38" xfId="0" applyFont="1" applyBorder="1" applyAlignment="1">
      <alignment horizontal="center"/>
    </xf>
    <xf numFmtId="0" fontId="0" fillId="0" borderId="38" xfId="0" applyFont="1" applyBorder="1"/>
    <xf numFmtId="164" fontId="0" fillId="0" borderId="38" xfId="0" applyNumberFormat="1" applyFont="1" applyBorder="1"/>
    <xf numFmtId="0" fontId="0" fillId="0" borderId="36" xfId="0" applyFont="1" applyBorder="1"/>
    <xf numFmtId="0" fontId="0" fillId="0" borderId="37" xfId="0" applyFont="1" applyBorder="1"/>
    <xf numFmtId="164" fontId="1" fillId="0" borderId="38" xfId="1" applyNumberFormat="1" applyFont="1" applyBorder="1"/>
    <xf numFmtId="164" fontId="1" fillId="8" borderId="38" xfId="1" applyNumberFormat="1" applyFont="1" applyFill="1" applyBorder="1"/>
    <xf numFmtId="0" fontId="0" fillId="0" borderId="0" xfId="0" applyFont="1"/>
    <xf numFmtId="0" fontId="13" fillId="4" borderId="1" xfId="0" applyFont="1" applyFill="1" applyBorder="1"/>
    <xf numFmtId="0" fontId="13" fillId="4" borderId="21" xfId="0" applyFont="1" applyFill="1" applyBorder="1"/>
    <xf numFmtId="0" fontId="13" fillId="3" borderId="1" xfId="0" applyFont="1" applyFill="1" applyBorder="1"/>
    <xf numFmtId="0" fontId="13" fillId="3" borderId="21" xfId="0" applyFont="1" applyFill="1" applyBorder="1"/>
    <xf numFmtId="0" fontId="13" fillId="5" borderId="1" xfId="0" applyFont="1" applyFill="1" applyBorder="1"/>
    <xf numFmtId="0" fontId="13" fillId="5" borderId="21" xfId="0" applyFont="1" applyFill="1" applyBorder="1"/>
    <xf numFmtId="0" fontId="13" fillId="2" borderId="1" xfId="0" applyFont="1" applyFill="1" applyBorder="1"/>
    <xf numFmtId="0" fontId="13" fillId="2" borderId="21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8" borderId="14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164" fontId="7" fillId="8" borderId="17" xfId="1" applyNumberFormat="1" applyFont="1" applyFill="1" applyBorder="1" applyAlignment="1">
      <alignment horizontal="center"/>
    </xf>
    <xf numFmtId="164" fontId="7" fillId="8" borderId="18" xfId="1" applyNumberFormat="1" applyFont="1" applyFill="1" applyBorder="1" applyAlignment="1">
      <alignment horizontal="center"/>
    </xf>
    <xf numFmtId="164" fontId="7" fillId="8" borderId="19" xfId="1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738187</xdr:colOff>
      <xdr:row>71</xdr:row>
      <xdr:rowOff>71437</xdr:rowOff>
    </xdr:from>
    <xdr:to>
      <xdr:col>5</xdr:col>
      <xdr:colOff>940593</xdr:colOff>
      <xdr:row>73</xdr:row>
      <xdr:rowOff>190500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5E41E30A-F940-40D9-8EAF-086D4F00377B}"/>
            </a:ext>
          </a:extLst>
        </xdr:cNvPr>
        <xdr:cNvCxnSpPr/>
      </xdr:nvCxnSpPr>
      <xdr:spPr>
        <a:xfrm flipH="1" flipV="1">
          <a:off x="6143625" y="14108906"/>
          <a:ext cx="202406" cy="523875"/>
        </a:xfrm>
        <a:prstGeom prst="straightConnector1">
          <a:avLst/>
        </a:prstGeom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700087</xdr:colOff>
      <xdr:row>71</xdr:row>
      <xdr:rowOff>69056</xdr:rowOff>
    </xdr:from>
    <xdr:to>
      <xdr:col>8</xdr:col>
      <xdr:colOff>902493</xdr:colOff>
      <xdr:row>73</xdr:row>
      <xdr:rowOff>188119</xdr:rowOff>
    </xdr:to>
    <xdr:cxnSp macro="">
      <xdr:nvCxnSpPr>
        <xdr:cNvPr id="4" name="Rak pilkoppling 3">
          <a:extLst>
            <a:ext uri="{FF2B5EF4-FFF2-40B4-BE49-F238E27FC236}">
              <a16:creationId xmlns:a16="http://schemas.microsoft.com/office/drawing/2014/main" id="{166F5D30-F5D3-40C0-B721-DD69C53FFE46}"/>
            </a:ext>
          </a:extLst>
        </xdr:cNvPr>
        <xdr:cNvCxnSpPr/>
      </xdr:nvCxnSpPr>
      <xdr:spPr>
        <a:xfrm flipH="1" flipV="1">
          <a:off x="8403431" y="14106525"/>
          <a:ext cx="202406" cy="523875"/>
        </a:xfrm>
        <a:prstGeom prst="straightConnector1">
          <a:avLst/>
        </a:prstGeom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638175</xdr:colOff>
      <xdr:row>71</xdr:row>
      <xdr:rowOff>30956</xdr:rowOff>
    </xdr:from>
    <xdr:to>
      <xdr:col>11</xdr:col>
      <xdr:colOff>840581</xdr:colOff>
      <xdr:row>73</xdr:row>
      <xdr:rowOff>150019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C7EEA46C-23BE-4145-86D2-4419344CFC10}"/>
            </a:ext>
          </a:extLst>
        </xdr:cNvPr>
        <xdr:cNvCxnSpPr/>
      </xdr:nvCxnSpPr>
      <xdr:spPr>
        <a:xfrm flipH="1" flipV="1">
          <a:off x="10651331" y="14068425"/>
          <a:ext cx="202406" cy="523875"/>
        </a:xfrm>
        <a:prstGeom prst="straightConnector1">
          <a:avLst/>
        </a:prstGeom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600075</xdr:colOff>
      <xdr:row>71</xdr:row>
      <xdr:rowOff>107156</xdr:rowOff>
    </xdr:from>
    <xdr:to>
      <xdr:col>20</xdr:col>
      <xdr:colOff>654844</xdr:colOff>
      <xdr:row>74</xdr:row>
      <xdr:rowOff>4762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BA570D06-E2D0-4593-9A82-5087711057F4}"/>
            </a:ext>
          </a:extLst>
        </xdr:cNvPr>
        <xdr:cNvCxnSpPr/>
      </xdr:nvCxnSpPr>
      <xdr:spPr>
        <a:xfrm flipV="1">
          <a:off x="16804481" y="14144625"/>
          <a:ext cx="54769" cy="504825"/>
        </a:xfrm>
        <a:prstGeom prst="straightConnector1">
          <a:avLst/>
        </a:prstGeom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492918</xdr:colOff>
      <xdr:row>71</xdr:row>
      <xdr:rowOff>52387</xdr:rowOff>
    </xdr:from>
    <xdr:to>
      <xdr:col>14</xdr:col>
      <xdr:colOff>695324</xdr:colOff>
      <xdr:row>73</xdr:row>
      <xdr:rowOff>171450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7E12EC6E-2AC8-4F86-9588-A9F07130B4CA}"/>
            </a:ext>
          </a:extLst>
        </xdr:cNvPr>
        <xdr:cNvCxnSpPr/>
      </xdr:nvCxnSpPr>
      <xdr:spPr>
        <a:xfrm flipH="1" flipV="1">
          <a:off x="12732543" y="14089856"/>
          <a:ext cx="202406" cy="523875"/>
        </a:xfrm>
        <a:prstGeom prst="straightConnector1">
          <a:avLst/>
        </a:prstGeom>
        <a:ln w="38100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FF99-3113-402B-B89A-3CFE2AF2C9BB}">
  <sheetPr filterMode="1"/>
  <dimension ref="A1:V80"/>
  <sheetViews>
    <sheetView tabSelected="1" topLeftCell="A6" zoomScale="90" zoomScaleNormal="90" workbookViewId="0">
      <selection activeCell="A76" sqref="A76"/>
    </sheetView>
  </sheetViews>
  <sheetFormatPr defaultRowHeight="15" x14ac:dyDescent="0.25"/>
  <cols>
    <col min="1" max="1" width="29.7109375" customWidth="1"/>
    <col min="2" max="2" width="20.28515625" customWidth="1"/>
    <col min="3" max="3" width="10.28515625" style="10" customWidth="1"/>
    <col min="4" max="5" width="10.42578125" customWidth="1"/>
    <col min="6" max="6" width="16.42578125" customWidth="1"/>
    <col min="7" max="7" width="9" customWidth="1"/>
    <col min="9" max="9" width="15.140625" customWidth="1"/>
    <col min="10" max="10" width="10.28515625" style="10" customWidth="1"/>
    <col min="12" max="12" width="14.85546875" customWidth="1"/>
    <col min="13" max="13" width="9.42578125" customWidth="1"/>
    <col min="15" max="15" width="13.85546875" customWidth="1"/>
    <col min="19" max="19" width="13.7109375" customWidth="1"/>
    <col min="21" max="22" width="14.28515625" customWidth="1"/>
  </cols>
  <sheetData>
    <row r="1" spans="1:22" ht="15.75" x14ac:dyDescent="0.25">
      <c r="B1" s="1"/>
      <c r="C1" s="17"/>
      <c r="D1" s="1"/>
      <c r="E1" s="1"/>
      <c r="F1" s="1"/>
      <c r="G1" s="1"/>
    </row>
    <row r="2" spans="1:22" ht="16.5" thickBot="1" x14ac:dyDescent="0.3">
      <c r="A2" s="1" t="s">
        <v>3</v>
      </c>
      <c r="B2" s="2"/>
      <c r="C2" s="18"/>
      <c r="D2" s="2"/>
      <c r="E2" s="2"/>
      <c r="F2" s="2"/>
      <c r="G2" s="2"/>
    </row>
    <row r="3" spans="1:22" ht="15.75" thickBot="1" x14ac:dyDescent="0.3">
      <c r="A3" s="2" t="s">
        <v>4</v>
      </c>
      <c r="O3" s="15" t="s">
        <v>67</v>
      </c>
      <c r="S3" s="104">
        <f>P71</f>
        <v>50</v>
      </c>
    </row>
    <row r="4" spans="1:22" ht="15.75" thickBot="1" x14ac:dyDescent="0.3">
      <c r="A4" s="3" t="s">
        <v>5</v>
      </c>
      <c r="B4" s="2"/>
      <c r="C4" s="18"/>
      <c r="D4" s="2"/>
      <c r="E4" s="2"/>
      <c r="F4" s="2"/>
      <c r="G4" s="2"/>
      <c r="O4" s="15" t="s">
        <v>68</v>
      </c>
      <c r="S4" s="104">
        <f>Q71</f>
        <v>105</v>
      </c>
    </row>
    <row r="5" spans="1:22" ht="15.75" thickBot="1" x14ac:dyDescent="0.3">
      <c r="A5" s="2" t="s">
        <v>0</v>
      </c>
      <c r="B5" s="2" t="s">
        <v>6</v>
      </c>
      <c r="C5" s="89" t="s">
        <v>48</v>
      </c>
      <c r="D5" s="90" t="s">
        <v>49</v>
      </c>
      <c r="E5" s="2"/>
      <c r="F5" s="2"/>
      <c r="G5" s="2"/>
      <c r="O5" s="15" t="s">
        <v>69</v>
      </c>
      <c r="S5" s="104">
        <f>R71</f>
        <v>155</v>
      </c>
    </row>
    <row r="6" spans="1:22" ht="15.75" thickBot="1" x14ac:dyDescent="0.3">
      <c r="A6" s="24" t="s">
        <v>76</v>
      </c>
      <c r="B6" s="25">
        <v>25</v>
      </c>
      <c r="C6" s="91">
        <f>B6*2</f>
        <v>50</v>
      </c>
      <c r="D6" s="9">
        <f>B6*4</f>
        <v>100</v>
      </c>
      <c r="E6" s="8"/>
      <c r="F6" s="11" t="s">
        <v>53</v>
      </c>
      <c r="G6" s="8"/>
      <c r="L6" s="15" t="s">
        <v>54</v>
      </c>
      <c r="O6" s="15" t="s">
        <v>70</v>
      </c>
      <c r="S6" s="104">
        <f>S5/B6</f>
        <v>6.2</v>
      </c>
    </row>
    <row r="7" spans="1:22" x14ac:dyDescent="0.25">
      <c r="A7" s="8"/>
      <c r="B7" s="2"/>
      <c r="C7" s="18"/>
      <c r="D7" s="2"/>
      <c r="E7" s="2"/>
      <c r="F7" s="105" t="s">
        <v>71</v>
      </c>
      <c r="G7" s="2"/>
    </row>
    <row r="8" spans="1:22" ht="15.75" thickBot="1" x14ac:dyDescent="0.3">
      <c r="A8" s="11" t="s">
        <v>10</v>
      </c>
      <c r="B8" s="23">
        <v>150</v>
      </c>
      <c r="F8" s="12"/>
      <c r="G8" s="12"/>
    </row>
    <row r="9" spans="1:22" ht="15.75" thickBot="1" x14ac:dyDescent="0.3">
      <c r="A9" s="11" t="s">
        <v>11</v>
      </c>
      <c r="B9" s="23">
        <v>200</v>
      </c>
      <c r="C9" s="166" t="s">
        <v>44</v>
      </c>
      <c r="D9" s="167"/>
      <c r="E9" s="168"/>
      <c r="F9" s="169" t="s">
        <v>45</v>
      </c>
      <c r="G9" s="170"/>
      <c r="H9" s="169" t="s">
        <v>25</v>
      </c>
      <c r="I9" s="171"/>
      <c r="J9" s="170"/>
      <c r="K9" s="169" t="s">
        <v>26</v>
      </c>
      <c r="L9" s="171"/>
      <c r="M9" s="170"/>
      <c r="N9" s="169" t="s">
        <v>28</v>
      </c>
      <c r="O9" s="170"/>
      <c r="P9" s="38" t="s">
        <v>43</v>
      </c>
      <c r="Q9" s="39"/>
      <c r="R9" s="40"/>
      <c r="S9" s="172" t="s">
        <v>36</v>
      </c>
      <c r="T9" s="173"/>
      <c r="U9" s="174"/>
      <c r="V9" s="157" t="s">
        <v>141</v>
      </c>
    </row>
    <row r="10" spans="1:22" ht="15.75" thickBot="1" x14ac:dyDescent="0.3">
      <c r="A10" s="11" t="s">
        <v>20</v>
      </c>
      <c r="B10" s="23">
        <v>700</v>
      </c>
      <c r="C10" s="41" t="s">
        <v>40</v>
      </c>
      <c r="D10" s="107" t="s">
        <v>38</v>
      </c>
      <c r="E10" s="107" t="s">
        <v>19</v>
      </c>
      <c r="F10" s="74"/>
      <c r="G10" s="75"/>
      <c r="H10" s="44" t="s">
        <v>7</v>
      </c>
      <c r="I10" s="45" t="s">
        <v>12</v>
      </c>
      <c r="J10" s="108" t="s">
        <v>5</v>
      </c>
      <c r="K10" s="44" t="s">
        <v>7</v>
      </c>
      <c r="L10" s="45" t="s">
        <v>12</v>
      </c>
      <c r="M10" s="46"/>
      <c r="N10" s="44" t="s">
        <v>7</v>
      </c>
      <c r="O10" s="46"/>
      <c r="P10" s="44" t="s">
        <v>7</v>
      </c>
      <c r="Q10" s="45" t="s">
        <v>7</v>
      </c>
      <c r="R10" s="46"/>
      <c r="S10" s="160" t="s">
        <v>37</v>
      </c>
      <c r="T10" s="161"/>
      <c r="U10" s="162"/>
      <c r="V10" s="158"/>
    </row>
    <row r="11" spans="1:22" ht="15.75" thickBot="1" x14ac:dyDescent="0.3">
      <c r="C11" s="42" t="s">
        <v>41</v>
      </c>
      <c r="D11" s="42" t="s">
        <v>39</v>
      </c>
      <c r="E11" s="42" t="s">
        <v>23</v>
      </c>
      <c r="F11" s="47" t="s">
        <v>22</v>
      </c>
      <c r="G11" s="49" t="s">
        <v>21</v>
      </c>
      <c r="H11" s="47" t="s">
        <v>8</v>
      </c>
      <c r="I11" s="48" t="s">
        <v>13</v>
      </c>
      <c r="J11" s="49" t="s">
        <v>15</v>
      </c>
      <c r="K11" s="47" t="s">
        <v>8</v>
      </c>
      <c r="L11" s="48" t="s">
        <v>13</v>
      </c>
      <c r="M11" s="49" t="s">
        <v>15</v>
      </c>
      <c r="N11" s="47" t="s">
        <v>8</v>
      </c>
      <c r="O11" s="49" t="s">
        <v>29</v>
      </c>
      <c r="P11" s="47" t="s">
        <v>30</v>
      </c>
      <c r="Q11" s="48" t="s">
        <v>32</v>
      </c>
      <c r="R11" s="49" t="s">
        <v>33</v>
      </c>
      <c r="S11" s="44" t="s">
        <v>30</v>
      </c>
      <c r="T11" s="45" t="s">
        <v>32</v>
      </c>
      <c r="U11" s="62" t="s">
        <v>34</v>
      </c>
      <c r="V11" s="158"/>
    </row>
    <row r="12" spans="1:22" ht="15.75" thickBot="1" x14ac:dyDescent="0.3">
      <c r="A12" s="13" t="s">
        <v>1</v>
      </c>
      <c r="B12" s="16" t="s">
        <v>2</v>
      </c>
      <c r="C12" s="106" t="s">
        <v>42</v>
      </c>
      <c r="D12" s="43" t="s">
        <v>29</v>
      </c>
      <c r="E12" s="43" t="s">
        <v>24</v>
      </c>
      <c r="F12" s="76" t="s">
        <v>18</v>
      </c>
      <c r="G12" s="77" t="s">
        <v>16</v>
      </c>
      <c r="H12" s="50" t="s">
        <v>9</v>
      </c>
      <c r="I12" s="51" t="s">
        <v>14</v>
      </c>
      <c r="J12" s="52" t="s">
        <v>16</v>
      </c>
      <c r="K12" s="50" t="s">
        <v>27</v>
      </c>
      <c r="L12" s="51" t="s">
        <v>14</v>
      </c>
      <c r="M12" s="52" t="s">
        <v>16</v>
      </c>
      <c r="N12" s="50" t="s">
        <v>27</v>
      </c>
      <c r="O12" s="52" t="s">
        <v>18</v>
      </c>
      <c r="P12" s="50" t="s">
        <v>31</v>
      </c>
      <c r="Q12" s="51" t="s">
        <v>27</v>
      </c>
      <c r="R12" s="52" t="s">
        <v>7</v>
      </c>
      <c r="S12" s="50" t="s">
        <v>31</v>
      </c>
      <c r="T12" s="51" t="s">
        <v>27</v>
      </c>
      <c r="U12" s="52" t="s">
        <v>35</v>
      </c>
      <c r="V12" s="159"/>
    </row>
    <row r="13" spans="1:22" x14ac:dyDescent="0.25">
      <c r="A13" s="4" t="s">
        <v>102</v>
      </c>
      <c r="B13" s="27" t="s">
        <v>100</v>
      </c>
      <c r="C13" s="28">
        <v>1</v>
      </c>
      <c r="D13" s="28">
        <v>1</v>
      </c>
      <c r="E13" s="29">
        <v>0</v>
      </c>
      <c r="F13" s="83">
        <f t="shared" ref="F13:F46" si="0">E13*$B$10</f>
        <v>0</v>
      </c>
      <c r="G13" s="131"/>
      <c r="H13" s="66">
        <v>2</v>
      </c>
      <c r="I13" s="71">
        <f t="shared" ref="I13:I46" si="1">H13*$B$8</f>
        <v>300</v>
      </c>
      <c r="J13" s="109" t="s">
        <v>135</v>
      </c>
      <c r="K13" s="66">
        <v>7</v>
      </c>
      <c r="L13" s="71">
        <f t="shared" ref="L13:L46" si="2">K13*$B$9</f>
        <v>1400</v>
      </c>
      <c r="M13" s="55"/>
      <c r="N13" s="66">
        <v>0</v>
      </c>
      <c r="O13" s="67">
        <f t="shared" ref="O13:O46" si="3">N13*$B$9</f>
        <v>0</v>
      </c>
      <c r="P13" s="53">
        <f t="shared" ref="P13:P46" si="4">H13+(E13*2)</f>
        <v>2</v>
      </c>
      <c r="Q13" s="54">
        <f t="shared" ref="Q13:Q46" si="5">K13+N13+(E13*4)</f>
        <v>7</v>
      </c>
      <c r="R13" s="55">
        <f t="shared" ref="R13:R46" si="6">P13+Q13</f>
        <v>9</v>
      </c>
      <c r="S13" s="53">
        <f t="shared" ref="S13:S46" si="7">P13-2*C13</f>
        <v>0</v>
      </c>
      <c r="T13" s="54">
        <f t="shared" ref="T13:T46" si="8">Q13-4*C13</f>
        <v>3</v>
      </c>
      <c r="U13" s="63">
        <f t="shared" ref="U13:U46" si="9">(S13*100)+(T13*60)</f>
        <v>180</v>
      </c>
      <c r="V13" s="116"/>
    </row>
    <row r="14" spans="1:22" x14ac:dyDescent="0.25">
      <c r="A14" s="7" t="s">
        <v>134</v>
      </c>
      <c r="B14" s="34" t="s">
        <v>95</v>
      </c>
      <c r="C14" s="28">
        <v>1</v>
      </c>
      <c r="D14" s="28">
        <v>1</v>
      </c>
      <c r="E14" s="29">
        <v>0</v>
      </c>
      <c r="F14" s="121">
        <f t="shared" si="0"/>
        <v>0</v>
      </c>
      <c r="G14" s="132"/>
      <c r="H14" s="66">
        <v>2</v>
      </c>
      <c r="I14" s="88">
        <f t="shared" si="1"/>
        <v>300</v>
      </c>
      <c r="J14" s="122" t="s">
        <v>135</v>
      </c>
      <c r="K14" s="66">
        <v>0</v>
      </c>
      <c r="L14" s="88">
        <f t="shared" si="2"/>
        <v>0</v>
      </c>
      <c r="M14" s="123"/>
      <c r="N14" s="66">
        <v>5</v>
      </c>
      <c r="O14" s="124">
        <f t="shared" si="3"/>
        <v>1000</v>
      </c>
      <c r="P14" s="125">
        <f t="shared" si="4"/>
        <v>2</v>
      </c>
      <c r="Q14" s="126">
        <f t="shared" si="5"/>
        <v>5</v>
      </c>
      <c r="R14" s="123">
        <f t="shared" si="6"/>
        <v>7</v>
      </c>
      <c r="S14" s="125">
        <f t="shared" si="7"/>
        <v>0</v>
      </c>
      <c r="T14" s="126">
        <f t="shared" si="8"/>
        <v>1</v>
      </c>
      <c r="U14" s="127">
        <f t="shared" si="9"/>
        <v>60</v>
      </c>
      <c r="V14" s="127"/>
    </row>
    <row r="15" spans="1:22" x14ac:dyDescent="0.25">
      <c r="A15" s="149" t="s">
        <v>123</v>
      </c>
      <c r="B15" s="150" t="s">
        <v>124</v>
      </c>
      <c r="C15" s="33">
        <v>1</v>
      </c>
      <c r="D15" s="31">
        <v>1</v>
      </c>
      <c r="E15" s="32">
        <v>0</v>
      </c>
      <c r="F15" s="83">
        <f t="shared" si="0"/>
        <v>0</v>
      </c>
      <c r="G15" s="131"/>
      <c r="H15" s="66">
        <v>2</v>
      </c>
      <c r="I15" s="71">
        <f t="shared" si="1"/>
        <v>300</v>
      </c>
      <c r="J15" s="109" t="s">
        <v>135</v>
      </c>
      <c r="K15" s="66">
        <v>0</v>
      </c>
      <c r="L15" s="71">
        <f t="shared" si="2"/>
        <v>0</v>
      </c>
      <c r="M15" s="55"/>
      <c r="N15" s="66">
        <v>0</v>
      </c>
      <c r="O15" s="67">
        <f t="shared" si="3"/>
        <v>0</v>
      </c>
      <c r="P15" s="53">
        <f t="shared" si="4"/>
        <v>2</v>
      </c>
      <c r="Q15" s="54">
        <f t="shared" si="5"/>
        <v>0</v>
      </c>
      <c r="R15" s="55">
        <f t="shared" si="6"/>
        <v>2</v>
      </c>
      <c r="S15" s="53">
        <f t="shared" si="7"/>
        <v>0</v>
      </c>
      <c r="T15" s="54">
        <f t="shared" si="8"/>
        <v>-4</v>
      </c>
      <c r="U15" s="63">
        <f t="shared" si="9"/>
        <v>-240</v>
      </c>
      <c r="V15" s="63"/>
    </row>
    <row r="16" spans="1:22" x14ac:dyDescent="0.25">
      <c r="A16" s="7" t="s">
        <v>105</v>
      </c>
      <c r="B16" s="34" t="s">
        <v>106</v>
      </c>
      <c r="C16" s="28">
        <v>1</v>
      </c>
      <c r="D16" s="28">
        <v>1</v>
      </c>
      <c r="E16" s="29">
        <v>0</v>
      </c>
      <c r="F16" s="121">
        <f t="shared" si="0"/>
        <v>0</v>
      </c>
      <c r="G16" s="132"/>
      <c r="H16" s="66">
        <v>2</v>
      </c>
      <c r="I16" s="88">
        <f t="shared" si="1"/>
        <v>300</v>
      </c>
      <c r="J16" s="122" t="s">
        <v>135</v>
      </c>
      <c r="K16" s="66">
        <v>4</v>
      </c>
      <c r="L16" s="88">
        <f t="shared" si="2"/>
        <v>800</v>
      </c>
      <c r="M16" s="123"/>
      <c r="N16" s="66">
        <v>0</v>
      </c>
      <c r="O16" s="124">
        <f t="shared" si="3"/>
        <v>0</v>
      </c>
      <c r="P16" s="125">
        <f t="shared" si="4"/>
        <v>2</v>
      </c>
      <c r="Q16" s="126">
        <f t="shared" si="5"/>
        <v>4</v>
      </c>
      <c r="R16" s="123">
        <f t="shared" si="6"/>
        <v>6</v>
      </c>
      <c r="S16" s="125">
        <f t="shared" si="7"/>
        <v>0</v>
      </c>
      <c r="T16" s="126">
        <f t="shared" si="8"/>
        <v>0</v>
      </c>
      <c r="U16" s="127">
        <f t="shared" si="9"/>
        <v>0</v>
      </c>
      <c r="V16" s="127"/>
    </row>
    <row r="17" spans="1:22" x14ac:dyDescent="0.25">
      <c r="A17" s="128" t="s">
        <v>107</v>
      </c>
      <c r="B17" s="129" t="s">
        <v>108</v>
      </c>
      <c r="C17" s="33">
        <v>1</v>
      </c>
      <c r="D17" s="31">
        <v>1</v>
      </c>
      <c r="E17" s="32">
        <v>0</v>
      </c>
      <c r="F17" s="83">
        <f t="shared" si="0"/>
        <v>0</v>
      </c>
      <c r="G17" s="131"/>
      <c r="H17" s="66">
        <v>2</v>
      </c>
      <c r="I17" s="71">
        <f t="shared" si="1"/>
        <v>300</v>
      </c>
      <c r="J17" s="109" t="s">
        <v>135</v>
      </c>
      <c r="K17" s="66">
        <v>0</v>
      </c>
      <c r="L17" s="71">
        <f t="shared" si="2"/>
        <v>0</v>
      </c>
      <c r="M17" s="55"/>
      <c r="N17" s="66">
        <v>4</v>
      </c>
      <c r="O17" s="67">
        <f t="shared" si="3"/>
        <v>800</v>
      </c>
      <c r="P17" s="53">
        <f t="shared" si="4"/>
        <v>2</v>
      </c>
      <c r="Q17" s="54">
        <f t="shared" si="5"/>
        <v>4</v>
      </c>
      <c r="R17" s="55">
        <f t="shared" si="6"/>
        <v>6</v>
      </c>
      <c r="S17" s="53">
        <f t="shared" si="7"/>
        <v>0</v>
      </c>
      <c r="T17" s="54">
        <f t="shared" si="8"/>
        <v>0</v>
      </c>
      <c r="U17" s="63">
        <f t="shared" si="9"/>
        <v>0</v>
      </c>
      <c r="V17" s="63"/>
    </row>
    <row r="18" spans="1:22" x14ac:dyDescent="0.25">
      <c r="A18" s="7" t="s">
        <v>98</v>
      </c>
      <c r="B18" s="34" t="s">
        <v>99</v>
      </c>
      <c r="C18" s="28">
        <v>1</v>
      </c>
      <c r="D18" s="28">
        <v>1</v>
      </c>
      <c r="E18" s="29">
        <v>0</v>
      </c>
      <c r="F18" s="121">
        <f t="shared" si="0"/>
        <v>0</v>
      </c>
      <c r="G18" s="132"/>
      <c r="H18" s="66">
        <v>2</v>
      </c>
      <c r="I18" s="88">
        <f t="shared" si="1"/>
        <v>300</v>
      </c>
      <c r="J18" s="122" t="s">
        <v>135</v>
      </c>
      <c r="K18" s="66">
        <v>4</v>
      </c>
      <c r="L18" s="88">
        <f t="shared" si="2"/>
        <v>800</v>
      </c>
      <c r="M18" s="123"/>
      <c r="N18" s="66">
        <v>0</v>
      </c>
      <c r="O18" s="124">
        <f t="shared" si="3"/>
        <v>0</v>
      </c>
      <c r="P18" s="125">
        <f t="shared" si="4"/>
        <v>2</v>
      </c>
      <c r="Q18" s="126">
        <f t="shared" si="5"/>
        <v>4</v>
      </c>
      <c r="R18" s="123">
        <f t="shared" si="6"/>
        <v>6</v>
      </c>
      <c r="S18" s="125">
        <f t="shared" si="7"/>
        <v>0</v>
      </c>
      <c r="T18" s="126">
        <f t="shared" si="8"/>
        <v>0</v>
      </c>
      <c r="U18" s="127">
        <f t="shared" si="9"/>
        <v>0</v>
      </c>
      <c r="V18" s="127"/>
    </row>
    <row r="19" spans="1:22" x14ac:dyDescent="0.25">
      <c r="A19" s="86" t="s">
        <v>127</v>
      </c>
      <c r="B19" s="87" t="s">
        <v>128</v>
      </c>
      <c r="C19" s="33">
        <v>1</v>
      </c>
      <c r="D19" s="31">
        <v>1</v>
      </c>
      <c r="E19" s="32">
        <v>0</v>
      </c>
      <c r="F19" s="83">
        <f t="shared" si="0"/>
        <v>0</v>
      </c>
      <c r="G19" s="131"/>
      <c r="H19" s="66">
        <v>2</v>
      </c>
      <c r="I19" s="71">
        <f t="shared" si="1"/>
        <v>300</v>
      </c>
      <c r="J19" s="109" t="s">
        <v>135</v>
      </c>
      <c r="K19" s="66">
        <v>6</v>
      </c>
      <c r="L19" s="71">
        <f t="shared" si="2"/>
        <v>1200</v>
      </c>
      <c r="M19" s="55"/>
      <c r="N19" s="66">
        <v>3</v>
      </c>
      <c r="O19" s="67">
        <f t="shared" si="3"/>
        <v>600</v>
      </c>
      <c r="P19" s="53">
        <f t="shared" si="4"/>
        <v>2</v>
      </c>
      <c r="Q19" s="54">
        <f t="shared" si="5"/>
        <v>9</v>
      </c>
      <c r="R19" s="55">
        <f t="shared" si="6"/>
        <v>11</v>
      </c>
      <c r="S19" s="53">
        <f t="shared" si="7"/>
        <v>0</v>
      </c>
      <c r="T19" s="54">
        <f t="shared" si="8"/>
        <v>5</v>
      </c>
      <c r="U19" s="63">
        <f t="shared" si="9"/>
        <v>300</v>
      </c>
      <c r="V19" s="63"/>
    </row>
    <row r="20" spans="1:22" x14ac:dyDescent="0.25">
      <c r="A20" s="5" t="s">
        <v>112</v>
      </c>
      <c r="B20" s="30" t="s">
        <v>113</v>
      </c>
      <c r="C20" s="33">
        <v>1</v>
      </c>
      <c r="D20" s="31">
        <v>1</v>
      </c>
      <c r="E20" s="32">
        <v>0</v>
      </c>
      <c r="F20" s="84">
        <f t="shared" si="0"/>
        <v>0</v>
      </c>
      <c r="G20" s="133"/>
      <c r="H20" s="66">
        <v>2</v>
      </c>
      <c r="I20" s="72">
        <f t="shared" si="1"/>
        <v>300</v>
      </c>
      <c r="J20" s="110" t="s">
        <v>135</v>
      </c>
      <c r="K20" s="66">
        <v>0</v>
      </c>
      <c r="L20" s="72">
        <f t="shared" si="2"/>
        <v>0</v>
      </c>
      <c r="M20" s="58"/>
      <c r="N20" s="66">
        <v>5</v>
      </c>
      <c r="O20" s="68">
        <f t="shared" si="3"/>
        <v>1000</v>
      </c>
      <c r="P20" s="56">
        <f t="shared" si="4"/>
        <v>2</v>
      </c>
      <c r="Q20" s="57">
        <f t="shared" si="5"/>
        <v>5</v>
      </c>
      <c r="R20" s="58">
        <f t="shared" si="6"/>
        <v>7</v>
      </c>
      <c r="S20" s="56">
        <f t="shared" si="7"/>
        <v>0</v>
      </c>
      <c r="T20" s="57">
        <f t="shared" si="8"/>
        <v>1</v>
      </c>
      <c r="U20" s="64">
        <f t="shared" si="9"/>
        <v>60</v>
      </c>
      <c r="V20" s="127"/>
    </row>
    <row r="21" spans="1:22" x14ac:dyDescent="0.25">
      <c r="A21" s="4" t="s">
        <v>91</v>
      </c>
      <c r="B21" s="27" t="s">
        <v>90</v>
      </c>
      <c r="C21" s="28">
        <v>1</v>
      </c>
      <c r="D21" s="28">
        <v>1</v>
      </c>
      <c r="E21" s="29">
        <v>0</v>
      </c>
      <c r="F21" s="83">
        <f t="shared" si="0"/>
        <v>0</v>
      </c>
      <c r="G21" s="131"/>
      <c r="H21" s="66">
        <v>2</v>
      </c>
      <c r="I21" s="71">
        <f t="shared" si="1"/>
        <v>300</v>
      </c>
      <c r="J21" s="109" t="s">
        <v>135</v>
      </c>
      <c r="K21" s="66">
        <v>0</v>
      </c>
      <c r="L21" s="71">
        <f t="shared" si="2"/>
        <v>0</v>
      </c>
      <c r="M21" s="55"/>
      <c r="N21" s="66">
        <v>6</v>
      </c>
      <c r="O21" s="67">
        <f t="shared" si="3"/>
        <v>1200</v>
      </c>
      <c r="P21" s="53">
        <f t="shared" si="4"/>
        <v>2</v>
      </c>
      <c r="Q21" s="54">
        <f t="shared" si="5"/>
        <v>6</v>
      </c>
      <c r="R21" s="55">
        <f t="shared" si="6"/>
        <v>8</v>
      </c>
      <c r="S21" s="53">
        <f t="shared" si="7"/>
        <v>0</v>
      </c>
      <c r="T21" s="54">
        <f t="shared" si="8"/>
        <v>2</v>
      </c>
      <c r="U21" s="63">
        <f t="shared" si="9"/>
        <v>120</v>
      </c>
      <c r="V21" s="63">
        <v>100</v>
      </c>
    </row>
    <row r="22" spans="1:22" s="148" customFormat="1" hidden="1" x14ac:dyDescent="0.25">
      <c r="A22" s="5" t="s">
        <v>133</v>
      </c>
      <c r="B22" s="30" t="s">
        <v>92</v>
      </c>
      <c r="C22" s="31">
        <v>0</v>
      </c>
      <c r="D22" s="31">
        <v>0</v>
      </c>
      <c r="E22" s="32">
        <v>0</v>
      </c>
      <c r="F22" s="137">
        <f t="shared" si="0"/>
        <v>0</v>
      </c>
      <c r="G22" s="138"/>
      <c r="H22" s="139">
        <v>0</v>
      </c>
      <c r="I22" s="140">
        <f t="shared" si="1"/>
        <v>0</v>
      </c>
      <c r="J22" s="141"/>
      <c r="K22" s="139">
        <v>0</v>
      </c>
      <c r="L22" s="140">
        <f t="shared" si="2"/>
        <v>0</v>
      </c>
      <c r="M22" s="142"/>
      <c r="N22" s="139">
        <v>0</v>
      </c>
      <c r="O22" s="143">
        <f t="shared" si="3"/>
        <v>0</v>
      </c>
      <c r="P22" s="144">
        <f t="shared" si="4"/>
        <v>0</v>
      </c>
      <c r="Q22" s="145">
        <f t="shared" si="5"/>
        <v>0</v>
      </c>
      <c r="R22" s="142">
        <f t="shared" si="6"/>
        <v>0</v>
      </c>
      <c r="S22" s="144">
        <f t="shared" si="7"/>
        <v>0</v>
      </c>
      <c r="T22" s="145">
        <f t="shared" si="8"/>
        <v>0</v>
      </c>
      <c r="U22" s="146">
        <f t="shared" si="9"/>
        <v>0</v>
      </c>
      <c r="V22" s="147"/>
    </row>
    <row r="23" spans="1:22" x14ac:dyDescent="0.25">
      <c r="A23" s="130" t="s">
        <v>77</v>
      </c>
      <c r="B23" s="129" t="s">
        <v>78</v>
      </c>
      <c r="C23" s="33">
        <v>1</v>
      </c>
      <c r="D23" s="31">
        <v>1</v>
      </c>
      <c r="E23" s="32">
        <v>0</v>
      </c>
      <c r="F23" s="83">
        <f t="shared" si="0"/>
        <v>0</v>
      </c>
      <c r="G23" s="131"/>
      <c r="H23" s="66">
        <v>2</v>
      </c>
      <c r="I23" s="71">
        <f t="shared" si="1"/>
        <v>300</v>
      </c>
      <c r="J23" s="109" t="s">
        <v>135</v>
      </c>
      <c r="K23" s="66">
        <v>4</v>
      </c>
      <c r="L23" s="71">
        <f t="shared" si="2"/>
        <v>800</v>
      </c>
      <c r="M23" s="55"/>
      <c r="N23" s="66">
        <v>0</v>
      </c>
      <c r="O23" s="67">
        <f t="shared" si="3"/>
        <v>0</v>
      </c>
      <c r="P23" s="53">
        <f t="shared" si="4"/>
        <v>2</v>
      </c>
      <c r="Q23" s="54">
        <f t="shared" si="5"/>
        <v>4</v>
      </c>
      <c r="R23" s="55">
        <f t="shared" si="6"/>
        <v>6</v>
      </c>
      <c r="S23" s="53">
        <f t="shared" si="7"/>
        <v>0</v>
      </c>
      <c r="T23" s="54">
        <f t="shared" si="8"/>
        <v>0</v>
      </c>
      <c r="U23" s="63">
        <f t="shared" si="9"/>
        <v>0</v>
      </c>
      <c r="V23" s="63"/>
    </row>
    <row r="24" spans="1:22" x14ac:dyDescent="0.25">
      <c r="A24" s="5" t="s">
        <v>101</v>
      </c>
      <c r="B24" s="30" t="s">
        <v>100</v>
      </c>
      <c r="C24" s="33">
        <v>1</v>
      </c>
      <c r="D24" s="31">
        <v>1</v>
      </c>
      <c r="E24" s="32">
        <v>0</v>
      </c>
      <c r="F24" s="84">
        <f t="shared" si="0"/>
        <v>0</v>
      </c>
      <c r="G24" s="133"/>
      <c r="H24" s="66">
        <v>2</v>
      </c>
      <c r="I24" s="72">
        <f t="shared" si="1"/>
        <v>300</v>
      </c>
      <c r="J24" s="110" t="s">
        <v>135</v>
      </c>
      <c r="K24" s="66">
        <v>4</v>
      </c>
      <c r="L24" s="72">
        <f t="shared" si="2"/>
        <v>800</v>
      </c>
      <c r="M24" s="58"/>
      <c r="N24" s="66">
        <v>0</v>
      </c>
      <c r="O24" s="68">
        <f t="shared" si="3"/>
        <v>0</v>
      </c>
      <c r="P24" s="56">
        <f t="shared" si="4"/>
        <v>2</v>
      </c>
      <c r="Q24" s="57">
        <f t="shared" si="5"/>
        <v>4</v>
      </c>
      <c r="R24" s="58">
        <f t="shared" si="6"/>
        <v>6</v>
      </c>
      <c r="S24" s="56">
        <f t="shared" si="7"/>
        <v>0</v>
      </c>
      <c r="T24" s="57">
        <f t="shared" si="8"/>
        <v>0</v>
      </c>
      <c r="U24" s="64">
        <f t="shared" si="9"/>
        <v>0</v>
      </c>
      <c r="V24" s="127"/>
    </row>
    <row r="25" spans="1:22" hidden="1" x14ac:dyDescent="0.25">
      <c r="A25" s="4" t="s">
        <v>114</v>
      </c>
      <c r="B25" s="27" t="s">
        <v>115</v>
      </c>
      <c r="C25" s="28">
        <v>0</v>
      </c>
      <c r="D25" s="28">
        <v>0</v>
      </c>
      <c r="E25" s="29">
        <v>0</v>
      </c>
      <c r="F25" s="83">
        <f t="shared" si="0"/>
        <v>0</v>
      </c>
      <c r="G25" s="131"/>
      <c r="H25" s="66">
        <v>0</v>
      </c>
      <c r="I25" s="71">
        <f t="shared" si="1"/>
        <v>0</v>
      </c>
      <c r="J25" s="109"/>
      <c r="K25" s="66">
        <v>0</v>
      </c>
      <c r="L25" s="71">
        <f t="shared" si="2"/>
        <v>0</v>
      </c>
      <c r="M25" s="55"/>
      <c r="N25" s="66">
        <v>0</v>
      </c>
      <c r="O25" s="67">
        <f t="shared" si="3"/>
        <v>0</v>
      </c>
      <c r="P25" s="53">
        <f t="shared" si="4"/>
        <v>0</v>
      </c>
      <c r="Q25" s="54">
        <f t="shared" si="5"/>
        <v>0</v>
      </c>
      <c r="R25" s="55">
        <f t="shared" si="6"/>
        <v>0</v>
      </c>
      <c r="S25" s="53">
        <f t="shared" si="7"/>
        <v>0</v>
      </c>
      <c r="T25" s="54">
        <f t="shared" si="8"/>
        <v>0</v>
      </c>
      <c r="U25" s="63">
        <f t="shared" si="9"/>
        <v>0</v>
      </c>
      <c r="V25" s="63"/>
    </row>
    <row r="26" spans="1:22" x14ac:dyDescent="0.25">
      <c r="A26" s="151" t="s">
        <v>136</v>
      </c>
      <c r="B26" s="152" t="s">
        <v>137</v>
      </c>
      <c r="C26" s="33">
        <v>1</v>
      </c>
      <c r="D26" s="31">
        <v>1</v>
      </c>
      <c r="E26" s="32">
        <v>0</v>
      </c>
      <c r="F26" s="121">
        <f t="shared" si="0"/>
        <v>0</v>
      </c>
      <c r="G26" s="132"/>
      <c r="H26" s="66">
        <v>2</v>
      </c>
      <c r="I26" s="88">
        <f t="shared" si="1"/>
        <v>300</v>
      </c>
      <c r="J26" s="122" t="s">
        <v>135</v>
      </c>
      <c r="K26" s="66">
        <v>0</v>
      </c>
      <c r="L26" s="88">
        <f t="shared" si="2"/>
        <v>0</v>
      </c>
      <c r="M26" s="123"/>
      <c r="N26" s="66">
        <v>0</v>
      </c>
      <c r="O26" s="124">
        <f t="shared" si="3"/>
        <v>0</v>
      </c>
      <c r="P26" s="125">
        <f t="shared" si="4"/>
        <v>2</v>
      </c>
      <c r="Q26" s="126">
        <f t="shared" si="5"/>
        <v>0</v>
      </c>
      <c r="R26" s="123">
        <f t="shared" si="6"/>
        <v>2</v>
      </c>
      <c r="S26" s="125">
        <f t="shared" si="7"/>
        <v>0</v>
      </c>
      <c r="T26" s="126">
        <f t="shared" si="8"/>
        <v>-4</v>
      </c>
      <c r="U26" s="127">
        <f t="shared" si="9"/>
        <v>-240</v>
      </c>
      <c r="V26" s="127"/>
    </row>
    <row r="27" spans="1:22" hidden="1" x14ac:dyDescent="0.25">
      <c r="A27" s="130" t="s">
        <v>89</v>
      </c>
      <c r="B27" s="129" t="s">
        <v>87</v>
      </c>
      <c r="C27" s="33">
        <v>0</v>
      </c>
      <c r="D27" s="31">
        <v>0</v>
      </c>
      <c r="E27" s="32">
        <v>0</v>
      </c>
      <c r="F27" s="83">
        <f t="shared" si="0"/>
        <v>0</v>
      </c>
      <c r="G27" s="131"/>
      <c r="H27" s="66">
        <v>0</v>
      </c>
      <c r="I27" s="71">
        <f t="shared" si="1"/>
        <v>0</v>
      </c>
      <c r="J27" s="109"/>
      <c r="K27" s="66">
        <v>0</v>
      </c>
      <c r="L27" s="71">
        <f t="shared" si="2"/>
        <v>0</v>
      </c>
      <c r="M27" s="55"/>
      <c r="N27" s="66">
        <v>0</v>
      </c>
      <c r="O27" s="67">
        <f t="shared" si="3"/>
        <v>0</v>
      </c>
      <c r="P27" s="53">
        <f t="shared" si="4"/>
        <v>0</v>
      </c>
      <c r="Q27" s="54">
        <f t="shared" si="5"/>
        <v>0</v>
      </c>
      <c r="R27" s="55">
        <f t="shared" si="6"/>
        <v>0</v>
      </c>
      <c r="S27" s="53">
        <f t="shared" si="7"/>
        <v>0</v>
      </c>
      <c r="T27" s="54">
        <f t="shared" si="8"/>
        <v>0</v>
      </c>
      <c r="U27" s="63">
        <f t="shared" si="9"/>
        <v>0</v>
      </c>
      <c r="V27" s="63"/>
    </row>
    <row r="28" spans="1:22" x14ac:dyDescent="0.25">
      <c r="A28" s="7" t="s">
        <v>118</v>
      </c>
      <c r="B28" s="34" t="s">
        <v>119</v>
      </c>
      <c r="C28" s="28">
        <v>1</v>
      </c>
      <c r="D28" s="28">
        <v>0</v>
      </c>
      <c r="E28" s="29">
        <v>1</v>
      </c>
      <c r="F28" s="121">
        <f t="shared" si="0"/>
        <v>700</v>
      </c>
      <c r="G28" s="132" t="s">
        <v>135</v>
      </c>
      <c r="H28" s="66">
        <v>0</v>
      </c>
      <c r="I28" s="88">
        <f t="shared" si="1"/>
        <v>0</v>
      </c>
      <c r="J28" s="122"/>
      <c r="K28" s="66">
        <v>0</v>
      </c>
      <c r="L28" s="88">
        <f t="shared" si="2"/>
        <v>0</v>
      </c>
      <c r="M28" s="123"/>
      <c r="N28" s="66">
        <v>0</v>
      </c>
      <c r="O28" s="124">
        <f t="shared" si="3"/>
        <v>0</v>
      </c>
      <c r="P28" s="125">
        <f t="shared" si="4"/>
        <v>2</v>
      </c>
      <c r="Q28" s="126">
        <f t="shared" si="5"/>
        <v>4</v>
      </c>
      <c r="R28" s="123">
        <f t="shared" si="6"/>
        <v>6</v>
      </c>
      <c r="S28" s="125">
        <f t="shared" si="7"/>
        <v>0</v>
      </c>
      <c r="T28" s="126">
        <f t="shared" si="8"/>
        <v>0</v>
      </c>
      <c r="U28" s="127">
        <f t="shared" si="9"/>
        <v>0</v>
      </c>
      <c r="V28" s="127"/>
    </row>
    <row r="29" spans="1:22" x14ac:dyDescent="0.25">
      <c r="A29" s="4" t="s">
        <v>140</v>
      </c>
      <c r="B29" s="27" t="s">
        <v>85</v>
      </c>
      <c r="C29" s="28">
        <v>1</v>
      </c>
      <c r="D29" s="28">
        <v>0</v>
      </c>
      <c r="E29" s="29">
        <v>1</v>
      </c>
      <c r="F29" s="83">
        <f t="shared" si="0"/>
        <v>700</v>
      </c>
      <c r="G29" s="131" t="s">
        <v>135</v>
      </c>
      <c r="H29" s="66">
        <v>0</v>
      </c>
      <c r="I29" s="71">
        <f t="shared" si="1"/>
        <v>0</v>
      </c>
      <c r="J29" s="109"/>
      <c r="K29" s="66">
        <v>0</v>
      </c>
      <c r="L29" s="71">
        <f t="shared" si="2"/>
        <v>0</v>
      </c>
      <c r="M29" s="55"/>
      <c r="N29" s="66">
        <v>0</v>
      </c>
      <c r="O29" s="67">
        <f t="shared" si="3"/>
        <v>0</v>
      </c>
      <c r="P29" s="53">
        <f t="shared" si="4"/>
        <v>2</v>
      </c>
      <c r="Q29" s="54">
        <f t="shared" si="5"/>
        <v>4</v>
      </c>
      <c r="R29" s="55">
        <f t="shared" si="6"/>
        <v>6</v>
      </c>
      <c r="S29" s="53">
        <f t="shared" si="7"/>
        <v>0</v>
      </c>
      <c r="T29" s="54">
        <f t="shared" si="8"/>
        <v>0</v>
      </c>
      <c r="U29" s="63">
        <f t="shared" si="9"/>
        <v>0</v>
      </c>
      <c r="V29" s="63">
        <v>300</v>
      </c>
    </row>
    <row r="30" spans="1:22" x14ac:dyDescent="0.25">
      <c r="A30" s="7" t="s">
        <v>94</v>
      </c>
      <c r="B30" s="34" t="s">
        <v>93</v>
      </c>
      <c r="C30" s="28">
        <v>1</v>
      </c>
      <c r="D30" s="28">
        <v>1</v>
      </c>
      <c r="E30" s="29">
        <v>0</v>
      </c>
      <c r="F30" s="121">
        <f t="shared" si="0"/>
        <v>0</v>
      </c>
      <c r="G30" s="132"/>
      <c r="H30" s="66">
        <v>2</v>
      </c>
      <c r="I30" s="88">
        <f t="shared" si="1"/>
        <v>300</v>
      </c>
      <c r="J30" s="122" t="s">
        <v>135</v>
      </c>
      <c r="K30" s="66">
        <v>0</v>
      </c>
      <c r="L30" s="88">
        <f t="shared" si="2"/>
        <v>0</v>
      </c>
      <c r="M30" s="123"/>
      <c r="N30" s="66">
        <v>5</v>
      </c>
      <c r="O30" s="124">
        <f t="shared" si="3"/>
        <v>1000</v>
      </c>
      <c r="P30" s="125">
        <f t="shared" si="4"/>
        <v>2</v>
      </c>
      <c r="Q30" s="126">
        <f t="shared" si="5"/>
        <v>5</v>
      </c>
      <c r="R30" s="123">
        <f t="shared" si="6"/>
        <v>7</v>
      </c>
      <c r="S30" s="125">
        <f t="shared" si="7"/>
        <v>0</v>
      </c>
      <c r="T30" s="126">
        <f t="shared" si="8"/>
        <v>1</v>
      </c>
      <c r="U30" s="127">
        <f t="shared" si="9"/>
        <v>60</v>
      </c>
      <c r="V30" s="127"/>
    </row>
    <row r="31" spans="1:22" x14ac:dyDescent="0.25">
      <c r="A31" s="153" t="s">
        <v>82</v>
      </c>
      <c r="B31" s="154" t="s">
        <v>81</v>
      </c>
      <c r="C31" s="31">
        <v>1</v>
      </c>
      <c r="D31" s="31">
        <v>1</v>
      </c>
      <c r="E31" s="32">
        <v>0</v>
      </c>
      <c r="F31" s="83">
        <f t="shared" si="0"/>
        <v>0</v>
      </c>
      <c r="G31" s="131"/>
      <c r="H31" s="66">
        <v>0</v>
      </c>
      <c r="I31" s="71">
        <f t="shared" si="1"/>
        <v>0</v>
      </c>
      <c r="J31" s="109"/>
      <c r="K31" s="66">
        <v>5</v>
      </c>
      <c r="L31" s="71">
        <f t="shared" si="2"/>
        <v>1000</v>
      </c>
      <c r="M31" s="55"/>
      <c r="N31" s="66">
        <v>0</v>
      </c>
      <c r="O31" s="67">
        <f t="shared" si="3"/>
        <v>0</v>
      </c>
      <c r="P31" s="53">
        <f t="shared" si="4"/>
        <v>0</v>
      </c>
      <c r="Q31" s="54">
        <f t="shared" si="5"/>
        <v>5</v>
      </c>
      <c r="R31" s="55">
        <f t="shared" si="6"/>
        <v>5</v>
      </c>
      <c r="S31" s="53">
        <f t="shared" si="7"/>
        <v>-2</v>
      </c>
      <c r="T31" s="54">
        <f t="shared" si="8"/>
        <v>1</v>
      </c>
      <c r="U31" s="63">
        <f t="shared" si="9"/>
        <v>-140</v>
      </c>
      <c r="V31" s="63"/>
    </row>
    <row r="32" spans="1:22" x14ac:dyDescent="0.25">
      <c r="A32" s="7" t="s">
        <v>131</v>
      </c>
      <c r="B32" s="34" t="s">
        <v>85</v>
      </c>
      <c r="C32" s="28">
        <v>1</v>
      </c>
      <c r="D32" s="28">
        <v>0</v>
      </c>
      <c r="E32" s="29">
        <v>1</v>
      </c>
      <c r="F32" s="121">
        <f t="shared" si="0"/>
        <v>700</v>
      </c>
      <c r="G32" s="132" t="s">
        <v>135</v>
      </c>
      <c r="H32" s="66">
        <v>0</v>
      </c>
      <c r="I32" s="88">
        <f t="shared" si="1"/>
        <v>0</v>
      </c>
      <c r="J32" s="122"/>
      <c r="K32" s="66">
        <v>0</v>
      </c>
      <c r="L32" s="88">
        <f t="shared" si="2"/>
        <v>0</v>
      </c>
      <c r="M32" s="123"/>
      <c r="N32" s="66">
        <v>0</v>
      </c>
      <c r="O32" s="124">
        <f t="shared" si="3"/>
        <v>0</v>
      </c>
      <c r="P32" s="125">
        <f t="shared" si="4"/>
        <v>2</v>
      </c>
      <c r="Q32" s="126">
        <f t="shared" si="5"/>
        <v>4</v>
      </c>
      <c r="R32" s="123">
        <f t="shared" si="6"/>
        <v>6</v>
      </c>
      <c r="S32" s="125">
        <f t="shared" si="7"/>
        <v>0</v>
      </c>
      <c r="T32" s="126">
        <f t="shared" si="8"/>
        <v>0</v>
      </c>
      <c r="U32" s="127">
        <f t="shared" si="9"/>
        <v>0</v>
      </c>
      <c r="V32" s="127"/>
    </row>
    <row r="33" spans="1:22" x14ac:dyDescent="0.25">
      <c r="A33" s="4" t="s">
        <v>129</v>
      </c>
      <c r="B33" s="27" t="s">
        <v>83</v>
      </c>
      <c r="C33" s="28">
        <v>1</v>
      </c>
      <c r="D33" s="28">
        <v>1</v>
      </c>
      <c r="E33" s="29">
        <v>1</v>
      </c>
      <c r="F33" s="83">
        <f t="shared" si="0"/>
        <v>700</v>
      </c>
      <c r="G33" s="131" t="s">
        <v>135</v>
      </c>
      <c r="H33" s="66">
        <v>2</v>
      </c>
      <c r="I33" s="71">
        <f t="shared" si="1"/>
        <v>300</v>
      </c>
      <c r="J33" s="109" t="s">
        <v>135</v>
      </c>
      <c r="K33" s="66">
        <v>0</v>
      </c>
      <c r="L33" s="71">
        <f t="shared" si="2"/>
        <v>0</v>
      </c>
      <c r="M33" s="55"/>
      <c r="N33" s="66">
        <v>0</v>
      </c>
      <c r="O33" s="67">
        <f t="shared" si="3"/>
        <v>0</v>
      </c>
      <c r="P33" s="53">
        <f t="shared" si="4"/>
        <v>4</v>
      </c>
      <c r="Q33" s="54">
        <f t="shared" si="5"/>
        <v>4</v>
      </c>
      <c r="R33" s="55">
        <f t="shared" si="6"/>
        <v>8</v>
      </c>
      <c r="S33" s="53">
        <f t="shared" si="7"/>
        <v>2</v>
      </c>
      <c r="T33" s="54">
        <f t="shared" si="8"/>
        <v>0</v>
      </c>
      <c r="U33" s="63">
        <f t="shared" si="9"/>
        <v>200</v>
      </c>
      <c r="V33" s="63"/>
    </row>
    <row r="34" spans="1:22" hidden="1" x14ac:dyDescent="0.25">
      <c r="A34" s="5" t="s">
        <v>132</v>
      </c>
      <c r="B34" s="30" t="s">
        <v>86</v>
      </c>
      <c r="C34" s="33">
        <v>0</v>
      </c>
      <c r="D34" s="31">
        <v>0</v>
      </c>
      <c r="E34" s="32">
        <v>0</v>
      </c>
      <c r="F34" s="84">
        <f t="shared" si="0"/>
        <v>0</v>
      </c>
      <c r="G34" s="133"/>
      <c r="H34" s="66">
        <v>0</v>
      </c>
      <c r="I34" s="72">
        <f t="shared" si="1"/>
        <v>0</v>
      </c>
      <c r="J34" s="110"/>
      <c r="K34" s="66">
        <v>0</v>
      </c>
      <c r="L34" s="72">
        <f t="shared" si="2"/>
        <v>0</v>
      </c>
      <c r="M34" s="58"/>
      <c r="N34" s="66">
        <v>0</v>
      </c>
      <c r="O34" s="68">
        <f t="shared" si="3"/>
        <v>0</v>
      </c>
      <c r="P34" s="56">
        <f t="shared" si="4"/>
        <v>0</v>
      </c>
      <c r="Q34" s="57">
        <f t="shared" si="5"/>
        <v>0</v>
      </c>
      <c r="R34" s="58">
        <f t="shared" si="6"/>
        <v>0</v>
      </c>
      <c r="S34" s="56">
        <f t="shared" si="7"/>
        <v>0</v>
      </c>
      <c r="T34" s="57">
        <f t="shared" si="8"/>
        <v>0</v>
      </c>
      <c r="U34" s="64">
        <f t="shared" si="9"/>
        <v>0</v>
      </c>
      <c r="V34" s="127"/>
    </row>
    <row r="35" spans="1:22" x14ac:dyDescent="0.25">
      <c r="A35" s="4" t="s">
        <v>109</v>
      </c>
      <c r="B35" s="27" t="s">
        <v>108</v>
      </c>
      <c r="C35" s="28">
        <v>1</v>
      </c>
      <c r="D35" s="28">
        <v>0</v>
      </c>
      <c r="E35" s="29">
        <v>1</v>
      </c>
      <c r="F35" s="83">
        <f t="shared" si="0"/>
        <v>700</v>
      </c>
      <c r="G35" s="131" t="s">
        <v>135</v>
      </c>
      <c r="H35" s="66">
        <v>0</v>
      </c>
      <c r="I35" s="71">
        <f t="shared" si="1"/>
        <v>0</v>
      </c>
      <c r="J35" s="109"/>
      <c r="K35" s="66">
        <v>0</v>
      </c>
      <c r="L35" s="71">
        <f t="shared" si="2"/>
        <v>0</v>
      </c>
      <c r="M35" s="55"/>
      <c r="N35" s="66">
        <v>0</v>
      </c>
      <c r="O35" s="67">
        <f t="shared" si="3"/>
        <v>0</v>
      </c>
      <c r="P35" s="53">
        <f t="shared" si="4"/>
        <v>2</v>
      </c>
      <c r="Q35" s="54">
        <f t="shared" si="5"/>
        <v>4</v>
      </c>
      <c r="R35" s="55">
        <f t="shared" si="6"/>
        <v>6</v>
      </c>
      <c r="S35" s="53">
        <f t="shared" si="7"/>
        <v>0</v>
      </c>
      <c r="T35" s="54">
        <f t="shared" si="8"/>
        <v>0</v>
      </c>
      <c r="U35" s="63">
        <f t="shared" si="9"/>
        <v>0</v>
      </c>
      <c r="V35" s="63"/>
    </row>
    <row r="36" spans="1:22" x14ac:dyDescent="0.25">
      <c r="A36" s="5" t="s">
        <v>97</v>
      </c>
      <c r="B36" s="30" t="s">
        <v>96</v>
      </c>
      <c r="C36" s="33">
        <v>1</v>
      </c>
      <c r="D36" s="31">
        <v>1</v>
      </c>
      <c r="E36" s="32">
        <v>0</v>
      </c>
      <c r="F36" s="84">
        <f t="shared" si="0"/>
        <v>0</v>
      </c>
      <c r="G36" s="133"/>
      <c r="H36" s="66">
        <v>2</v>
      </c>
      <c r="I36" s="72">
        <f t="shared" si="1"/>
        <v>300</v>
      </c>
      <c r="J36" s="110" t="s">
        <v>135</v>
      </c>
      <c r="K36" s="66">
        <v>6</v>
      </c>
      <c r="L36" s="72">
        <f t="shared" si="2"/>
        <v>1200</v>
      </c>
      <c r="M36" s="58"/>
      <c r="N36" s="66">
        <v>0</v>
      </c>
      <c r="O36" s="68">
        <f t="shared" si="3"/>
        <v>0</v>
      </c>
      <c r="P36" s="56">
        <f t="shared" si="4"/>
        <v>2</v>
      </c>
      <c r="Q36" s="57">
        <f t="shared" si="5"/>
        <v>6</v>
      </c>
      <c r="R36" s="58">
        <f t="shared" si="6"/>
        <v>8</v>
      </c>
      <c r="S36" s="56">
        <f t="shared" si="7"/>
        <v>0</v>
      </c>
      <c r="T36" s="57">
        <f t="shared" si="8"/>
        <v>2</v>
      </c>
      <c r="U36" s="64">
        <f t="shared" si="9"/>
        <v>120</v>
      </c>
      <c r="V36" s="127"/>
    </row>
    <row r="37" spans="1:22" x14ac:dyDescent="0.25">
      <c r="A37" s="130" t="s">
        <v>79</v>
      </c>
      <c r="B37" s="129" t="s">
        <v>80</v>
      </c>
      <c r="C37" s="33">
        <v>1</v>
      </c>
      <c r="D37" s="31">
        <v>0</v>
      </c>
      <c r="E37" s="32">
        <v>1</v>
      </c>
      <c r="F37" s="83">
        <f t="shared" si="0"/>
        <v>700</v>
      </c>
      <c r="G37" s="131" t="s">
        <v>135</v>
      </c>
      <c r="H37" s="66">
        <v>0</v>
      </c>
      <c r="I37" s="71">
        <f t="shared" si="1"/>
        <v>0</v>
      </c>
      <c r="J37" s="109"/>
      <c r="K37" s="66">
        <v>0</v>
      </c>
      <c r="L37" s="71">
        <f t="shared" si="2"/>
        <v>0</v>
      </c>
      <c r="M37" s="55"/>
      <c r="N37" s="66">
        <v>0</v>
      </c>
      <c r="O37" s="67">
        <f t="shared" si="3"/>
        <v>0</v>
      </c>
      <c r="P37" s="53">
        <f t="shared" si="4"/>
        <v>2</v>
      </c>
      <c r="Q37" s="54">
        <f t="shared" si="5"/>
        <v>4</v>
      </c>
      <c r="R37" s="55">
        <f t="shared" si="6"/>
        <v>6</v>
      </c>
      <c r="S37" s="53">
        <f t="shared" si="7"/>
        <v>0</v>
      </c>
      <c r="T37" s="54">
        <f t="shared" si="8"/>
        <v>0</v>
      </c>
      <c r="U37" s="63">
        <f t="shared" si="9"/>
        <v>0</v>
      </c>
      <c r="V37" s="63"/>
    </row>
    <row r="38" spans="1:22" x14ac:dyDescent="0.25">
      <c r="A38" s="151" t="s">
        <v>88</v>
      </c>
      <c r="B38" s="152" t="s">
        <v>87</v>
      </c>
      <c r="C38" s="28">
        <v>1</v>
      </c>
      <c r="D38" s="28">
        <v>1</v>
      </c>
      <c r="E38" s="29">
        <v>0</v>
      </c>
      <c r="F38" s="121">
        <f t="shared" si="0"/>
        <v>0</v>
      </c>
      <c r="G38" s="132"/>
      <c r="H38" s="66">
        <v>0</v>
      </c>
      <c r="I38" s="88">
        <f t="shared" si="1"/>
        <v>0</v>
      </c>
      <c r="J38" s="122"/>
      <c r="K38" s="66">
        <v>0</v>
      </c>
      <c r="L38" s="88">
        <f t="shared" si="2"/>
        <v>0</v>
      </c>
      <c r="M38" s="123"/>
      <c r="N38" s="66">
        <v>6</v>
      </c>
      <c r="O38" s="124">
        <f t="shared" si="3"/>
        <v>1200</v>
      </c>
      <c r="P38" s="125">
        <f t="shared" si="4"/>
        <v>0</v>
      </c>
      <c r="Q38" s="126">
        <f t="shared" si="5"/>
        <v>6</v>
      </c>
      <c r="R38" s="123">
        <f t="shared" si="6"/>
        <v>6</v>
      </c>
      <c r="S38" s="125">
        <f t="shared" si="7"/>
        <v>-2</v>
      </c>
      <c r="T38" s="126">
        <f t="shared" si="8"/>
        <v>2</v>
      </c>
      <c r="U38" s="127">
        <f t="shared" si="9"/>
        <v>-80</v>
      </c>
      <c r="V38" s="127"/>
    </row>
    <row r="39" spans="1:22" x14ac:dyDescent="0.25">
      <c r="A39" s="86" t="s">
        <v>125</v>
      </c>
      <c r="B39" s="87" t="s">
        <v>126</v>
      </c>
      <c r="C39" s="33">
        <v>1</v>
      </c>
      <c r="D39" s="31">
        <v>0</v>
      </c>
      <c r="E39" s="32">
        <v>1</v>
      </c>
      <c r="F39" s="83">
        <f t="shared" si="0"/>
        <v>700</v>
      </c>
      <c r="G39" s="131" t="s">
        <v>135</v>
      </c>
      <c r="H39" s="66">
        <v>0</v>
      </c>
      <c r="I39" s="71">
        <f t="shared" si="1"/>
        <v>0</v>
      </c>
      <c r="J39" s="109"/>
      <c r="K39" s="66">
        <v>0</v>
      </c>
      <c r="L39" s="71">
        <f t="shared" si="2"/>
        <v>0</v>
      </c>
      <c r="M39" s="55"/>
      <c r="N39" s="66">
        <v>0</v>
      </c>
      <c r="O39" s="67">
        <f t="shared" si="3"/>
        <v>0</v>
      </c>
      <c r="P39" s="53">
        <f t="shared" si="4"/>
        <v>2</v>
      </c>
      <c r="Q39" s="54">
        <f t="shared" si="5"/>
        <v>4</v>
      </c>
      <c r="R39" s="55">
        <f t="shared" si="6"/>
        <v>6</v>
      </c>
      <c r="S39" s="53">
        <f t="shared" si="7"/>
        <v>0</v>
      </c>
      <c r="T39" s="54">
        <f t="shared" si="8"/>
        <v>0</v>
      </c>
      <c r="U39" s="63">
        <f t="shared" si="9"/>
        <v>0</v>
      </c>
      <c r="V39" s="63"/>
    </row>
    <row r="40" spans="1:22" x14ac:dyDescent="0.25">
      <c r="A40" s="135" t="s">
        <v>130</v>
      </c>
      <c r="B40" s="136" t="s">
        <v>84</v>
      </c>
      <c r="C40" s="31">
        <v>1</v>
      </c>
      <c r="D40" s="31">
        <v>0</v>
      </c>
      <c r="E40" s="32">
        <v>0</v>
      </c>
      <c r="F40" s="84">
        <f t="shared" si="0"/>
        <v>0</v>
      </c>
      <c r="G40" s="133"/>
      <c r="H40" s="66">
        <v>0</v>
      </c>
      <c r="I40" s="72">
        <f t="shared" si="1"/>
        <v>0</v>
      </c>
      <c r="J40" s="110"/>
      <c r="K40" s="66">
        <v>0</v>
      </c>
      <c r="L40" s="72">
        <f t="shared" si="2"/>
        <v>0</v>
      </c>
      <c r="M40" s="58"/>
      <c r="N40" s="66">
        <v>0</v>
      </c>
      <c r="O40" s="68">
        <f t="shared" si="3"/>
        <v>0</v>
      </c>
      <c r="P40" s="56">
        <f t="shared" si="4"/>
        <v>0</v>
      </c>
      <c r="Q40" s="57">
        <f t="shared" si="5"/>
        <v>0</v>
      </c>
      <c r="R40" s="58">
        <f t="shared" si="6"/>
        <v>0</v>
      </c>
      <c r="S40" s="56">
        <f t="shared" si="7"/>
        <v>-2</v>
      </c>
      <c r="T40" s="57">
        <f t="shared" si="8"/>
        <v>-4</v>
      </c>
      <c r="U40" s="64">
        <f t="shared" si="9"/>
        <v>-440</v>
      </c>
      <c r="V40" s="127"/>
    </row>
    <row r="41" spans="1:22" x14ac:dyDescent="0.25">
      <c r="A41" s="149" t="s">
        <v>138</v>
      </c>
      <c r="B41" s="150" t="s">
        <v>139</v>
      </c>
      <c r="C41" s="33">
        <v>1</v>
      </c>
      <c r="D41" s="31">
        <v>1</v>
      </c>
      <c r="E41" s="32">
        <v>0</v>
      </c>
      <c r="F41" s="83">
        <f t="shared" si="0"/>
        <v>0</v>
      </c>
      <c r="G41" s="131"/>
      <c r="H41" s="66">
        <v>2</v>
      </c>
      <c r="I41" s="71">
        <f t="shared" si="1"/>
        <v>300</v>
      </c>
      <c r="J41" s="109" t="s">
        <v>135</v>
      </c>
      <c r="K41" s="66">
        <v>0</v>
      </c>
      <c r="L41" s="71">
        <f t="shared" si="2"/>
        <v>0</v>
      </c>
      <c r="M41" s="55"/>
      <c r="N41" s="66">
        <v>3</v>
      </c>
      <c r="O41" s="67">
        <f t="shared" si="3"/>
        <v>600</v>
      </c>
      <c r="P41" s="53">
        <f t="shared" si="4"/>
        <v>2</v>
      </c>
      <c r="Q41" s="54">
        <f t="shared" si="5"/>
        <v>3</v>
      </c>
      <c r="R41" s="55">
        <f t="shared" si="6"/>
        <v>5</v>
      </c>
      <c r="S41" s="53">
        <f t="shared" si="7"/>
        <v>0</v>
      </c>
      <c r="T41" s="54">
        <f t="shared" si="8"/>
        <v>-1</v>
      </c>
      <c r="U41" s="63">
        <f t="shared" si="9"/>
        <v>-60</v>
      </c>
      <c r="V41" s="63"/>
    </row>
    <row r="42" spans="1:22" x14ac:dyDescent="0.25">
      <c r="A42" s="135" t="s">
        <v>116</v>
      </c>
      <c r="B42" s="136" t="s">
        <v>117</v>
      </c>
      <c r="C42" s="33">
        <v>1</v>
      </c>
      <c r="D42" s="31">
        <v>1</v>
      </c>
      <c r="E42" s="32">
        <v>0</v>
      </c>
      <c r="F42" s="84">
        <f t="shared" si="0"/>
        <v>0</v>
      </c>
      <c r="G42" s="133"/>
      <c r="H42" s="66">
        <v>2</v>
      </c>
      <c r="I42" s="72">
        <f t="shared" si="1"/>
        <v>300</v>
      </c>
      <c r="J42" s="110" t="s">
        <v>135</v>
      </c>
      <c r="K42" s="66">
        <v>0</v>
      </c>
      <c r="L42" s="72">
        <f t="shared" si="2"/>
        <v>0</v>
      </c>
      <c r="M42" s="58"/>
      <c r="N42" s="66">
        <v>0</v>
      </c>
      <c r="O42" s="68">
        <f t="shared" si="3"/>
        <v>0</v>
      </c>
      <c r="P42" s="56">
        <f t="shared" si="4"/>
        <v>2</v>
      </c>
      <c r="Q42" s="57">
        <f t="shared" si="5"/>
        <v>0</v>
      </c>
      <c r="R42" s="58">
        <f t="shared" si="6"/>
        <v>2</v>
      </c>
      <c r="S42" s="56">
        <f t="shared" si="7"/>
        <v>0</v>
      </c>
      <c r="T42" s="57">
        <f t="shared" si="8"/>
        <v>-4</v>
      </c>
      <c r="U42" s="64">
        <f t="shared" si="9"/>
        <v>-240</v>
      </c>
      <c r="V42" s="127"/>
    </row>
    <row r="43" spans="1:22" x14ac:dyDescent="0.25">
      <c r="A43" s="155" t="s">
        <v>122</v>
      </c>
      <c r="B43" s="156" t="s">
        <v>121</v>
      </c>
      <c r="C43" s="28">
        <v>1</v>
      </c>
      <c r="D43" s="28">
        <v>1</v>
      </c>
      <c r="E43" s="29">
        <v>0</v>
      </c>
      <c r="F43" s="83">
        <f t="shared" si="0"/>
        <v>0</v>
      </c>
      <c r="G43" s="131"/>
      <c r="H43" s="66">
        <v>2</v>
      </c>
      <c r="I43" s="71">
        <f t="shared" si="1"/>
        <v>300</v>
      </c>
      <c r="J43" s="109" t="s">
        <v>135</v>
      </c>
      <c r="K43" s="66">
        <v>0</v>
      </c>
      <c r="L43" s="71">
        <f t="shared" si="2"/>
        <v>0</v>
      </c>
      <c r="M43" s="55"/>
      <c r="N43" s="66">
        <v>0</v>
      </c>
      <c r="O43" s="67">
        <f t="shared" si="3"/>
        <v>0</v>
      </c>
      <c r="P43" s="53">
        <f t="shared" si="4"/>
        <v>2</v>
      </c>
      <c r="Q43" s="54">
        <f t="shared" si="5"/>
        <v>0</v>
      </c>
      <c r="R43" s="55">
        <f t="shared" si="6"/>
        <v>2</v>
      </c>
      <c r="S43" s="53">
        <f t="shared" si="7"/>
        <v>0</v>
      </c>
      <c r="T43" s="54">
        <f t="shared" si="8"/>
        <v>-4</v>
      </c>
      <c r="U43" s="63">
        <f t="shared" si="9"/>
        <v>-240</v>
      </c>
      <c r="V43" s="63"/>
    </row>
    <row r="44" spans="1:22" hidden="1" x14ac:dyDescent="0.25">
      <c r="A44" s="7" t="s">
        <v>110</v>
      </c>
      <c r="B44" s="34" t="s">
        <v>111</v>
      </c>
      <c r="C44" s="28">
        <v>0</v>
      </c>
      <c r="D44" s="28">
        <v>0</v>
      </c>
      <c r="E44" s="29">
        <v>0</v>
      </c>
      <c r="F44" s="121">
        <f t="shared" si="0"/>
        <v>0</v>
      </c>
      <c r="G44" s="132"/>
      <c r="H44" s="66">
        <v>0</v>
      </c>
      <c r="I44" s="88">
        <f t="shared" si="1"/>
        <v>0</v>
      </c>
      <c r="J44" s="122"/>
      <c r="K44" s="66">
        <v>0</v>
      </c>
      <c r="L44" s="88">
        <f t="shared" si="2"/>
        <v>0</v>
      </c>
      <c r="M44" s="123"/>
      <c r="N44" s="66">
        <v>0</v>
      </c>
      <c r="O44" s="124">
        <f t="shared" si="3"/>
        <v>0</v>
      </c>
      <c r="P44" s="125">
        <f t="shared" si="4"/>
        <v>0</v>
      </c>
      <c r="Q44" s="126">
        <f t="shared" si="5"/>
        <v>0</v>
      </c>
      <c r="R44" s="123">
        <f t="shared" si="6"/>
        <v>0</v>
      </c>
      <c r="S44" s="125">
        <f t="shared" si="7"/>
        <v>0</v>
      </c>
      <c r="T44" s="126">
        <f t="shared" si="8"/>
        <v>0</v>
      </c>
      <c r="U44" s="127">
        <f t="shared" si="9"/>
        <v>0</v>
      </c>
      <c r="V44" s="127"/>
    </row>
    <row r="45" spans="1:22" hidden="1" x14ac:dyDescent="0.25">
      <c r="A45" s="130" t="s">
        <v>103</v>
      </c>
      <c r="B45" s="129" t="s">
        <v>104</v>
      </c>
      <c r="C45" s="33">
        <v>0</v>
      </c>
      <c r="D45" s="31">
        <v>0</v>
      </c>
      <c r="E45" s="32">
        <v>0</v>
      </c>
      <c r="F45" s="83">
        <f t="shared" si="0"/>
        <v>0</v>
      </c>
      <c r="G45" s="131"/>
      <c r="H45" s="66">
        <v>0</v>
      </c>
      <c r="I45" s="71">
        <f t="shared" si="1"/>
        <v>0</v>
      </c>
      <c r="J45" s="109"/>
      <c r="K45" s="66">
        <v>0</v>
      </c>
      <c r="L45" s="71">
        <f t="shared" si="2"/>
        <v>0</v>
      </c>
      <c r="M45" s="55"/>
      <c r="N45" s="66">
        <v>0</v>
      </c>
      <c r="O45" s="67">
        <f t="shared" si="3"/>
        <v>0</v>
      </c>
      <c r="P45" s="53">
        <f t="shared" si="4"/>
        <v>0</v>
      </c>
      <c r="Q45" s="54">
        <f t="shared" si="5"/>
        <v>0</v>
      </c>
      <c r="R45" s="55">
        <f t="shared" si="6"/>
        <v>0</v>
      </c>
      <c r="S45" s="53">
        <f t="shared" si="7"/>
        <v>0</v>
      </c>
      <c r="T45" s="54">
        <f t="shared" si="8"/>
        <v>0</v>
      </c>
      <c r="U45" s="63">
        <f t="shared" si="9"/>
        <v>0</v>
      </c>
      <c r="V45" s="63"/>
    </row>
    <row r="46" spans="1:22" hidden="1" x14ac:dyDescent="0.25">
      <c r="A46" s="5" t="s">
        <v>120</v>
      </c>
      <c r="B46" s="30" t="s">
        <v>121</v>
      </c>
      <c r="C46" s="33">
        <v>0</v>
      </c>
      <c r="D46" s="31">
        <v>0</v>
      </c>
      <c r="E46" s="32">
        <v>0</v>
      </c>
      <c r="F46" s="84">
        <f t="shared" si="0"/>
        <v>0</v>
      </c>
      <c r="G46" s="133"/>
      <c r="H46" s="66">
        <v>0</v>
      </c>
      <c r="I46" s="72">
        <f t="shared" si="1"/>
        <v>0</v>
      </c>
      <c r="J46" s="110"/>
      <c r="K46" s="66">
        <v>0</v>
      </c>
      <c r="L46" s="72">
        <f t="shared" si="2"/>
        <v>0</v>
      </c>
      <c r="M46" s="58"/>
      <c r="N46" s="66">
        <v>0</v>
      </c>
      <c r="O46" s="68">
        <f t="shared" si="3"/>
        <v>0</v>
      </c>
      <c r="P46" s="56">
        <f t="shared" si="4"/>
        <v>0</v>
      </c>
      <c r="Q46" s="57">
        <f t="shared" si="5"/>
        <v>0</v>
      </c>
      <c r="R46" s="58">
        <f t="shared" si="6"/>
        <v>0</v>
      </c>
      <c r="S46" s="56">
        <f t="shared" si="7"/>
        <v>0</v>
      </c>
      <c r="T46" s="57">
        <f t="shared" si="8"/>
        <v>0</v>
      </c>
      <c r="U46" s="64">
        <f t="shared" si="9"/>
        <v>0</v>
      </c>
      <c r="V46" s="127"/>
    </row>
    <row r="47" spans="1:22" hidden="1" x14ac:dyDescent="0.25">
      <c r="A47" s="7"/>
      <c r="B47" s="34"/>
      <c r="C47" s="33">
        <v>0</v>
      </c>
      <c r="D47" s="31">
        <v>0</v>
      </c>
      <c r="E47" s="32">
        <v>0</v>
      </c>
      <c r="F47" s="84">
        <f t="shared" ref="F47:F70" si="10">E47*$B$10</f>
        <v>0</v>
      </c>
      <c r="G47" s="133"/>
      <c r="H47" s="66">
        <v>0</v>
      </c>
      <c r="I47" s="72">
        <f t="shared" ref="I47:I70" si="11">H47*$B$8</f>
        <v>0</v>
      </c>
      <c r="J47" s="110"/>
      <c r="K47" s="66">
        <v>0</v>
      </c>
      <c r="L47" s="72">
        <f t="shared" ref="L47:L70" si="12">K47*$B$9</f>
        <v>0</v>
      </c>
      <c r="M47" s="58"/>
      <c r="N47" s="66">
        <v>0</v>
      </c>
      <c r="O47" s="68">
        <f t="shared" ref="O47:O70" si="13">N47*$B$9</f>
        <v>0</v>
      </c>
      <c r="P47" s="56">
        <f t="shared" ref="P47:P70" si="14">H47+(E47*2)</f>
        <v>0</v>
      </c>
      <c r="Q47" s="57">
        <f t="shared" ref="Q47:Q70" si="15">K47+N47+(E47*4)</f>
        <v>0</v>
      </c>
      <c r="R47" s="58">
        <f t="shared" ref="R47:R70" si="16">P47+Q47</f>
        <v>0</v>
      </c>
      <c r="S47" s="56">
        <f t="shared" ref="S47:S70" si="17">P47-2*C47</f>
        <v>0</v>
      </c>
      <c r="T47" s="57">
        <f t="shared" ref="T47:T70" si="18">Q47-4*C47</f>
        <v>0</v>
      </c>
      <c r="U47" s="64">
        <f t="shared" ref="U47:U70" si="19">(S47*100)+(T47*60)</f>
        <v>0</v>
      </c>
      <c r="V47" s="127"/>
    </row>
    <row r="48" spans="1:22" hidden="1" x14ac:dyDescent="0.25">
      <c r="A48" s="4"/>
      <c r="B48" s="27"/>
      <c r="C48" s="28">
        <v>0</v>
      </c>
      <c r="D48" s="28">
        <v>0</v>
      </c>
      <c r="E48" s="29">
        <v>0</v>
      </c>
      <c r="F48" s="83">
        <f t="shared" si="10"/>
        <v>0</v>
      </c>
      <c r="G48" s="131"/>
      <c r="H48" s="66">
        <v>0</v>
      </c>
      <c r="I48" s="71">
        <f t="shared" si="11"/>
        <v>0</v>
      </c>
      <c r="J48" s="109"/>
      <c r="K48" s="66">
        <v>0</v>
      </c>
      <c r="L48" s="71">
        <f t="shared" si="12"/>
        <v>0</v>
      </c>
      <c r="M48" s="55"/>
      <c r="N48" s="66">
        <v>0</v>
      </c>
      <c r="O48" s="67">
        <f t="shared" si="13"/>
        <v>0</v>
      </c>
      <c r="P48" s="53">
        <f t="shared" si="14"/>
        <v>0</v>
      </c>
      <c r="Q48" s="54">
        <f t="shared" si="15"/>
        <v>0</v>
      </c>
      <c r="R48" s="55">
        <f t="shared" si="16"/>
        <v>0</v>
      </c>
      <c r="S48" s="53">
        <f t="shared" si="17"/>
        <v>0</v>
      </c>
      <c r="T48" s="54">
        <f t="shared" si="18"/>
        <v>0</v>
      </c>
      <c r="U48" s="63">
        <f t="shared" si="19"/>
        <v>0</v>
      </c>
      <c r="V48" s="63"/>
    </row>
    <row r="49" spans="1:22" hidden="1" x14ac:dyDescent="0.25">
      <c r="A49" s="5"/>
      <c r="B49" s="30"/>
      <c r="C49" s="33">
        <v>0</v>
      </c>
      <c r="D49" s="31">
        <v>0</v>
      </c>
      <c r="E49" s="32">
        <v>0</v>
      </c>
      <c r="F49" s="84">
        <f t="shared" si="10"/>
        <v>0</v>
      </c>
      <c r="G49" s="133"/>
      <c r="H49" s="66">
        <v>0</v>
      </c>
      <c r="I49" s="72">
        <f t="shared" si="11"/>
        <v>0</v>
      </c>
      <c r="J49" s="110"/>
      <c r="K49" s="66">
        <v>0</v>
      </c>
      <c r="L49" s="72">
        <f t="shared" si="12"/>
        <v>0</v>
      </c>
      <c r="M49" s="58"/>
      <c r="N49" s="66">
        <v>0</v>
      </c>
      <c r="O49" s="68">
        <f t="shared" si="13"/>
        <v>0</v>
      </c>
      <c r="P49" s="56">
        <f t="shared" si="14"/>
        <v>0</v>
      </c>
      <c r="Q49" s="57">
        <f t="shared" si="15"/>
        <v>0</v>
      </c>
      <c r="R49" s="58">
        <f t="shared" si="16"/>
        <v>0</v>
      </c>
      <c r="S49" s="56">
        <f t="shared" si="17"/>
        <v>0</v>
      </c>
      <c r="T49" s="57">
        <f t="shared" si="18"/>
        <v>0</v>
      </c>
      <c r="U49" s="64">
        <f t="shared" si="19"/>
        <v>0</v>
      </c>
      <c r="V49" s="63"/>
    </row>
    <row r="50" spans="1:22" hidden="1" x14ac:dyDescent="0.25">
      <c r="A50" s="4"/>
      <c r="B50" s="27"/>
      <c r="C50" s="28">
        <v>0</v>
      </c>
      <c r="D50" s="28">
        <v>0</v>
      </c>
      <c r="E50" s="29">
        <v>0</v>
      </c>
      <c r="F50" s="83">
        <f t="shared" si="10"/>
        <v>0</v>
      </c>
      <c r="G50" s="131"/>
      <c r="H50" s="66">
        <v>0</v>
      </c>
      <c r="I50" s="71">
        <f t="shared" si="11"/>
        <v>0</v>
      </c>
      <c r="J50" s="109"/>
      <c r="K50" s="66">
        <v>0</v>
      </c>
      <c r="L50" s="71">
        <f t="shared" si="12"/>
        <v>0</v>
      </c>
      <c r="M50" s="55"/>
      <c r="N50" s="66">
        <v>0</v>
      </c>
      <c r="O50" s="67">
        <f t="shared" si="13"/>
        <v>0</v>
      </c>
      <c r="P50" s="53">
        <f t="shared" si="14"/>
        <v>0</v>
      </c>
      <c r="Q50" s="54">
        <f t="shared" si="15"/>
        <v>0</v>
      </c>
      <c r="R50" s="55">
        <f t="shared" si="16"/>
        <v>0</v>
      </c>
      <c r="S50" s="53">
        <f t="shared" si="17"/>
        <v>0</v>
      </c>
      <c r="T50" s="54">
        <f t="shared" si="18"/>
        <v>0</v>
      </c>
      <c r="U50" s="63">
        <f t="shared" si="19"/>
        <v>0</v>
      </c>
      <c r="V50" s="63"/>
    </row>
    <row r="51" spans="1:22" hidden="1" x14ac:dyDescent="0.25">
      <c r="A51" s="5"/>
      <c r="B51" s="30"/>
      <c r="C51" s="33">
        <v>0</v>
      </c>
      <c r="D51" s="31">
        <v>0</v>
      </c>
      <c r="E51" s="32">
        <v>0</v>
      </c>
      <c r="F51" s="84">
        <f t="shared" si="10"/>
        <v>0</v>
      </c>
      <c r="G51" s="133"/>
      <c r="H51" s="66">
        <v>0</v>
      </c>
      <c r="I51" s="72">
        <f t="shared" si="11"/>
        <v>0</v>
      </c>
      <c r="J51" s="110"/>
      <c r="K51" s="66">
        <v>0</v>
      </c>
      <c r="L51" s="72">
        <f t="shared" si="12"/>
        <v>0</v>
      </c>
      <c r="M51" s="58"/>
      <c r="N51" s="66">
        <v>0</v>
      </c>
      <c r="O51" s="68">
        <f t="shared" si="13"/>
        <v>0</v>
      </c>
      <c r="P51" s="56">
        <f t="shared" si="14"/>
        <v>0</v>
      </c>
      <c r="Q51" s="57">
        <f t="shared" si="15"/>
        <v>0</v>
      </c>
      <c r="R51" s="58">
        <f t="shared" si="16"/>
        <v>0</v>
      </c>
      <c r="S51" s="56">
        <f t="shared" si="17"/>
        <v>0</v>
      </c>
      <c r="T51" s="57">
        <f t="shared" si="18"/>
        <v>0</v>
      </c>
      <c r="U51" s="64">
        <f t="shared" si="19"/>
        <v>0</v>
      </c>
      <c r="V51" s="63"/>
    </row>
    <row r="52" spans="1:22" hidden="1" x14ac:dyDescent="0.25">
      <c r="A52" s="4"/>
      <c r="B52" s="27"/>
      <c r="C52" s="28">
        <v>0</v>
      </c>
      <c r="D52" s="28">
        <v>0</v>
      </c>
      <c r="E52" s="29">
        <v>0</v>
      </c>
      <c r="F52" s="83">
        <f t="shared" si="10"/>
        <v>0</v>
      </c>
      <c r="G52" s="131"/>
      <c r="H52" s="66">
        <v>0</v>
      </c>
      <c r="I52" s="71">
        <f t="shared" si="11"/>
        <v>0</v>
      </c>
      <c r="J52" s="109"/>
      <c r="K52" s="66">
        <v>0</v>
      </c>
      <c r="L52" s="71">
        <f t="shared" si="12"/>
        <v>0</v>
      </c>
      <c r="M52" s="55"/>
      <c r="N52" s="66">
        <v>0</v>
      </c>
      <c r="O52" s="67">
        <f t="shared" si="13"/>
        <v>0</v>
      </c>
      <c r="P52" s="53">
        <f t="shared" si="14"/>
        <v>0</v>
      </c>
      <c r="Q52" s="54">
        <f t="shared" si="15"/>
        <v>0</v>
      </c>
      <c r="R52" s="55">
        <f t="shared" si="16"/>
        <v>0</v>
      </c>
      <c r="S52" s="53">
        <f t="shared" si="17"/>
        <v>0</v>
      </c>
      <c r="T52" s="54">
        <f t="shared" si="18"/>
        <v>0</v>
      </c>
      <c r="U52" s="63">
        <f t="shared" si="19"/>
        <v>0</v>
      </c>
      <c r="V52" s="63"/>
    </row>
    <row r="53" spans="1:22" hidden="1" x14ac:dyDescent="0.25">
      <c r="A53" s="5"/>
      <c r="B53" s="30"/>
      <c r="C53" s="33">
        <v>0</v>
      </c>
      <c r="D53" s="31">
        <v>0</v>
      </c>
      <c r="E53" s="32">
        <v>0</v>
      </c>
      <c r="F53" s="84">
        <f t="shared" si="10"/>
        <v>0</v>
      </c>
      <c r="G53" s="133"/>
      <c r="H53" s="66">
        <v>0</v>
      </c>
      <c r="I53" s="72">
        <f t="shared" si="11"/>
        <v>0</v>
      </c>
      <c r="J53" s="110"/>
      <c r="K53" s="66">
        <v>0</v>
      </c>
      <c r="L53" s="72">
        <f t="shared" si="12"/>
        <v>0</v>
      </c>
      <c r="M53" s="58"/>
      <c r="N53" s="66">
        <v>0</v>
      </c>
      <c r="O53" s="68">
        <f t="shared" si="13"/>
        <v>0</v>
      </c>
      <c r="P53" s="56">
        <f t="shared" si="14"/>
        <v>0</v>
      </c>
      <c r="Q53" s="57">
        <f t="shared" si="15"/>
        <v>0</v>
      </c>
      <c r="R53" s="58">
        <f t="shared" si="16"/>
        <v>0</v>
      </c>
      <c r="S53" s="56">
        <f t="shared" si="17"/>
        <v>0</v>
      </c>
      <c r="T53" s="57">
        <f t="shared" si="18"/>
        <v>0</v>
      </c>
      <c r="U53" s="64">
        <f t="shared" si="19"/>
        <v>0</v>
      </c>
      <c r="V53" s="63"/>
    </row>
    <row r="54" spans="1:22" hidden="1" x14ac:dyDescent="0.25">
      <c r="A54" s="4"/>
      <c r="B54" s="27"/>
      <c r="C54" s="28">
        <v>0</v>
      </c>
      <c r="D54" s="28">
        <v>0</v>
      </c>
      <c r="E54" s="29">
        <v>0</v>
      </c>
      <c r="F54" s="83">
        <f t="shared" si="10"/>
        <v>0</v>
      </c>
      <c r="G54" s="131"/>
      <c r="H54" s="66">
        <v>0</v>
      </c>
      <c r="I54" s="71">
        <f t="shared" si="11"/>
        <v>0</v>
      </c>
      <c r="J54" s="109"/>
      <c r="K54" s="66">
        <v>0</v>
      </c>
      <c r="L54" s="71">
        <f t="shared" si="12"/>
        <v>0</v>
      </c>
      <c r="M54" s="55"/>
      <c r="N54" s="66">
        <v>0</v>
      </c>
      <c r="O54" s="67">
        <f t="shared" si="13"/>
        <v>0</v>
      </c>
      <c r="P54" s="53">
        <f t="shared" si="14"/>
        <v>0</v>
      </c>
      <c r="Q54" s="54">
        <f t="shared" si="15"/>
        <v>0</v>
      </c>
      <c r="R54" s="55">
        <f t="shared" si="16"/>
        <v>0</v>
      </c>
      <c r="S54" s="53">
        <f t="shared" si="17"/>
        <v>0</v>
      </c>
      <c r="T54" s="54">
        <f t="shared" si="18"/>
        <v>0</v>
      </c>
      <c r="U54" s="63">
        <f t="shared" si="19"/>
        <v>0</v>
      </c>
      <c r="V54" s="63"/>
    </row>
    <row r="55" spans="1:22" hidden="1" x14ac:dyDescent="0.25">
      <c r="A55" s="5"/>
      <c r="B55" s="30"/>
      <c r="C55" s="33">
        <v>0</v>
      </c>
      <c r="D55" s="31">
        <v>0</v>
      </c>
      <c r="E55" s="32">
        <v>0</v>
      </c>
      <c r="F55" s="84">
        <f t="shared" si="10"/>
        <v>0</v>
      </c>
      <c r="G55" s="133"/>
      <c r="H55" s="66">
        <v>0</v>
      </c>
      <c r="I55" s="72">
        <f t="shared" si="11"/>
        <v>0</v>
      </c>
      <c r="J55" s="110"/>
      <c r="K55" s="66">
        <v>0</v>
      </c>
      <c r="L55" s="72">
        <f t="shared" si="12"/>
        <v>0</v>
      </c>
      <c r="M55" s="58"/>
      <c r="N55" s="66">
        <v>0</v>
      </c>
      <c r="O55" s="68">
        <f t="shared" si="13"/>
        <v>0</v>
      </c>
      <c r="P55" s="56">
        <f t="shared" si="14"/>
        <v>0</v>
      </c>
      <c r="Q55" s="57">
        <f t="shared" si="15"/>
        <v>0</v>
      </c>
      <c r="R55" s="58">
        <f t="shared" si="16"/>
        <v>0</v>
      </c>
      <c r="S55" s="56">
        <f t="shared" si="17"/>
        <v>0</v>
      </c>
      <c r="T55" s="57">
        <f t="shared" si="18"/>
        <v>0</v>
      </c>
      <c r="U55" s="64">
        <f t="shared" si="19"/>
        <v>0</v>
      </c>
      <c r="V55" s="63"/>
    </row>
    <row r="56" spans="1:22" hidden="1" x14ac:dyDescent="0.25">
      <c r="A56" s="4"/>
      <c r="B56" s="27"/>
      <c r="C56" s="28">
        <v>0</v>
      </c>
      <c r="D56" s="28">
        <v>0</v>
      </c>
      <c r="E56" s="29">
        <v>0</v>
      </c>
      <c r="F56" s="83">
        <f t="shared" si="10"/>
        <v>0</v>
      </c>
      <c r="G56" s="131"/>
      <c r="H56" s="66">
        <v>0</v>
      </c>
      <c r="I56" s="71">
        <f t="shared" si="11"/>
        <v>0</v>
      </c>
      <c r="J56" s="109"/>
      <c r="K56" s="66">
        <v>0</v>
      </c>
      <c r="L56" s="71">
        <f t="shared" si="12"/>
        <v>0</v>
      </c>
      <c r="M56" s="55"/>
      <c r="N56" s="66">
        <v>0</v>
      </c>
      <c r="O56" s="67">
        <f t="shared" si="13"/>
        <v>0</v>
      </c>
      <c r="P56" s="53">
        <f t="shared" si="14"/>
        <v>0</v>
      </c>
      <c r="Q56" s="54">
        <f t="shared" si="15"/>
        <v>0</v>
      </c>
      <c r="R56" s="55">
        <f t="shared" si="16"/>
        <v>0</v>
      </c>
      <c r="S56" s="53">
        <f t="shared" si="17"/>
        <v>0</v>
      </c>
      <c r="T56" s="54">
        <f t="shared" si="18"/>
        <v>0</v>
      </c>
      <c r="U56" s="63">
        <f t="shared" si="19"/>
        <v>0</v>
      </c>
      <c r="V56" s="63"/>
    </row>
    <row r="57" spans="1:22" hidden="1" x14ac:dyDescent="0.25">
      <c r="A57" s="5"/>
      <c r="B57" s="30"/>
      <c r="C57" s="33">
        <v>0</v>
      </c>
      <c r="D57" s="31">
        <v>0</v>
      </c>
      <c r="E57" s="32">
        <v>0</v>
      </c>
      <c r="F57" s="84">
        <f t="shared" si="10"/>
        <v>0</v>
      </c>
      <c r="G57" s="133"/>
      <c r="H57" s="66">
        <v>0</v>
      </c>
      <c r="I57" s="72">
        <f t="shared" si="11"/>
        <v>0</v>
      </c>
      <c r="J57" s="110"/>
      <c r="K57" s="66">
        <v>0</v>
      </c>
      <c r="L57" s="72">
        <f t="shared" si="12"/>
        <v>0</v>
      </c>
      <c r="M57" s="58"/>
      <c r="N57" s="66">
        <v>0</v>
      </c>
      <c r="O57" s="68">
        <f t="shared" si="13"/>
        <v>0</v>
      </c>
      <c r="P57" s="56">
        <f t="shared" si="14"/>
        <v>0</v>
      </c>
      <c r="Q57" s="57">
        <f t="shared" si="15"/>
        <v>0</v>
      </c>
      <c r="R57" s="58">
        <f t="shared" si="16"/>
        <v>0</v>
      </c>
      <c r="S57" s="56">
        <f t="shared" si="17"/>
        <v>0</v>
      </c>
      <c r="T57" s="57">
        <f t="shared" si="18"/>
        <v>0</v>
      </c>
      <c r="U57" s="64">
        <f t="shared" si="19"/>
        <v>0</v>
      </c>
      <c r="V57" s="63"/>
    </row>
    <row r="58" spans="1:22" hidden="1" x14ac:dyDescent="0.25">
      <c r="A58" s="4"/>
      <c r="B58" s="27"/>
      <c r="C58" s="28">
        <v>0</v>
      </c>
      <c r="D58" s="28">
        <v>0</v>
      </c>
      <c r="E58" s="29">
        <v>0</v>
      </c>
      <c r="F58" s="83">
        <f t="shared" si="10"/>
        <v>0</v>
      </c>
      <c r="G58" s="131"/>
      <c r="H58" s="66">
        <v>0</v>
      </c>
      <c r="I58" s="71">
        <f t="shared" si="11"/>
        <v>0</v>
      </c>
      <c r="J58" s="109"/>
      <c r="K58" s="66">
        <v>0</v>
      </c>
      <c r="L58" s="71">
        <f t="shared" si="12"/>
        <v>0</v>
      </c>
      <c r="M58" s="55"/>
      <c r="N58" s="66">
        <v>0</v>
      </c>
      <c r="O58" s="67">
        <f t="shared" si="13"/>
        <v>0</v>
      </c>
      <c r="P58" s="53">
        <f t="shared" si="14"/>
        <v>0</v>
      </c>
      <c r="Q58" s="54">
        <f t="shared" si="15"/>
        <v>0</v>
      </c>
      <c r="R58" s="55">
        <f t="shared" si="16"/>
        <v>0</v>
      </c>
      <c r="S58" s="53">
        <f t="shared" si="17"/>
        <v>0</v>
      </c>
      <c r="T58" s="54">
        <f t="shared" si="18"/>
        <v>0</v>
      </c>
      <c r="U58" s="63">
        <f t="shared" si="19"/>
        <v>0</v>
      </c>
      <c r="V58" s="63"/>
    </row>
    <row r="59" spans="1:22" hidden="1" x14ac:dyDescent="0.25">
      <c r="A59" s="5"/>
      <c r="B59" s="30"/>
      <c r="C59" s="33">
        <v>0</v>
      </c>
      <c r="D59" s="31">
        <v>0</v>
      </c>
      <c r="E59" s="32">
        <v>0</v>
      </c>
      <c r="F59" s="84">
        <f t="shared" si="10"/>
        <v>0</v>
      </c>
      <c r="G59" s="133"/>
      <c r="H59" s="66">
        <v>0</v>
      </c>
      <c r="I59" s="72">
        <f t="shared" si="11"/>
        <v>0</v>
      </c>
      <c r="J59" s="110"/>
      <c r="K59" s="66">
        <v>0</v>
      </c>
      <c r="L59" s="72">
        <f t="shared" si="12"/>
        <v>0</v>
      </c>
      <c r="M59" s="58"/>
      <c r="N59" s="66">
        <v>0</v>
      </c>
      <c r="O59" s="68">
        <f t="shared" si="13"/>
        <v>0</v>
      </c>
      <c r="P59" s="56">
        <f t="shared" si="14"/>
        <v>0</v>
      </c>
      <c r="Q59" s="57">
        <f t="shared" si="15"/>
        <v>0</v>
      </c>
      <c r="R59" s="58">
        <f t="shared" si="16"/>
        <v>0</v>
      </c>
      <c r="S59" s="56">
        <f t="shared" si="17"/>
        <v>0</v>
      </c>
      <c r="T59" s="57">
        <f t="shared" si="18"/>
        <v>0</v>
      </c>
      <c r="U59" s="64">
        <f t="shared" si="19"/>
        <v>0</v>
      </c>
      <c r="V59" s="63"/>
    </row>
    <row r="60" spans="1:22" hidden="1" x14ac:dyDescent="0.25">
      <c r="A60" s="4"/>
      <c r="B60" s="27"/>
      <c r="C60" s="28">
        <v>0</v>
      </c>
      <c r="D60" s="28">
        <v>0</v>
      </c>
      <c r="E60" s="29">
        <v>0</v>
      </c>
      <c r="F60" s="83">
        <f t="shared" si="10"/>
        <v>0</v>
      </c>
      <c r="G60" s="131"/>
      <c r="H60" s="66">
        <v>0</v>
      </c>
      <c r="I60" s="71">
        <f t="shared" si="11"/>
        <v>0</v>
      </c>
      <c r="J60" s="109"/>
      <c r="K60" s="66">
        <v>0</v>
      </c>
      <c r="L60" s="71">
        <f t="shared" si="12"/>
        <v>0</v>
      </c>
      <c r="M60" s="55"/>
      <c r="N60" s="66">
        <v>0</v>
      </c>
      <c r="O60" s="67">
        <f t="shared" si="13"/>
        <v>0</v>
      </c>
      <c r="P60" s="53">
        <f t="shared" si="14"/>
        <v>0</v>
      </c>
      <c r="Q60" s="54">
        <f t="shared" si="15"/>
        <v>0</v>
      </c>
      <c r="R60" s="55">
        <f t="shared" si="16"/>
        <v>0</v>
      </c>
      <c r="S60" s="53">
        <f t="shared" si="17"/>
        <v>0</v>
      </c>
      <c r="T60" s="54">
        <f t="shared" si="18"/>
        <v>0</v>
      </c>
      <c r="U60" s="63">
        <f t="shared" si="19"/>
        <v>0</v>
      </c>
      <c r="V60" s="63"/>
    </row>
    <row r="61" spans="1:22" hidden="1" x14ac:dyDescent="0.25">
      <c r="A61" s="5"/>
      <c r="B61" s="30"/>
      <c r="C61" s="33">
        <v>0</v>
      </c>
      <c r="D61" s="31">
        <v>0</v>
      </c>
      <c r="E61" s="32">
        <v>0</v>
      </c>
      <c r="F61" s="84">
        <f t="shared" si="10"/>
        <v>0</v>
      </c>
      <c r="G61" s="133"/>
      <c r="H61" s="66">
        <v>0</v>
      </c>
      <c r="I61" s="72">
        <f t="shared" si="11"/>
        <v>0</v>
      </c>
      <c r="J61" s="110"/>
      <c r="K61" s="66">
        <v>0</v>
      </c>
      <c r="L61" s="72">
        <f t="shared" si="12"/>
        <v>0</v>
      </c>
      <c r="M61" s="58"/>
      <c r="N61" s="66">
        <v>0</v>
      </c>
      <c r="O61" s="68">
        <f t="shared" si="13"/>
        <v>0</v>
      </c>
      <c r="P61" s="56">
        <f t="shared" si="14"/>
        <v>0</v>
      </c>
      <c r="Q61" s="57">
        <f t="shared" si="15"/>
        <v>0</v>
      </c>
      <c r="R61" s="58">
        <f t="shared" si="16"/>
        <v>0</v>
      </c>
      <c r="S61" s="56">
        <f t="shared" si="17"/>
        <v>0</v>
      </c>
      <c r="T61" s="57">
        <f t="shared" si="18"/>
        <v>0</v>
      </c>
      <c r="U61" s="64">
        <f t="shared" si="19"/>
        <v>0</v>
      </c>
      <c r="V61" s="63"/>
    </row>
    <row r="62" spans="1:22" hidden="1" x14ac:dyDescent="0.25">
      <c r="A62" s="4"/>
      <c r="B62" s="27"/>
      <c r="C62" s="28">
        <v>0</v>
      </c>
      <c r="D62" s="28">
        <v>0</v>
      </c>
      <c r="E62" s="29">
        <v>0</v>
      </c>
      <c r="F62" s="83">
        <f t="shared" si="10"/>
        <v>0</v>
      </c>
      <c r="G62" s="131"/>
      <c r="H62" s="66">
        <v>0</v>
      </c>
      <c r="I62" s="71">
        <f t="shared" si="11"/>
        <v>0</v>
      </c>
      <c r="J62" s="109"/>
      <c r="K62" s="66">
        <v>0</v>
      </c>
      <c r="L62" s="71">
        <f t="shared" si="12"/>
        <v>0</v>
      </c>
      <c r="M62" s="55"/>
      <c r="N62" s="66">
        <v>0</v>
      </c>
      <c r="O62" s="67">
        <f t="shared" si="13"/>
        <v>0</v>
      </c>
      <c r="P62" s="53">
        <f t="shared" si="14"/>
        <v>0</v>
      </c>
      <c r="Q62" s="54">
        <f t="shared" si="15"/>
        <v>0</v>
      </c>
      <c r="R62" s="55">
        <f t="shared" si="16"/>
        <v>0</v>
      </c>
      <c r="S62" s="53">
        <f t="shared" si="17"/>
        <v>0</v>
      </c>
      <c r="T62" s="54">
        <f t="shared" si="18"/>
        <v>0</v>
      </c>
      <c r="U62" s="63">
        <f t="shared" si="19"/>
        <v>0</v>
      </c>
      <c r="V62" s="63"/>
    </row>
    <row r="63" spans="1:22" hidden="1" x14ac:dyDescent="0.25">
      <c r="A63" s="5"/>
      <c r="B63" s="30"/>
      <c r="C63" s="33">
        <v>0</v>
      </c>
      <c r="D63" s="31">
        <v>0</v>
      </c>
      <c r="E63" s="32">
        <v>0</v>
      </c>
      <c r="F63" s="84">
        <f t="shared" si="10"/>
        <v>0</v>
      </c>
      <c r="G63" s="133"/>
      <c r="H63" s="66">
        <v>0</v>
      </c>
      <c r="I63" s="72">
        <f t="shared" si="11"/>
        <v>0</v>
      </c>
      <c r="J63" s="110"/>
      <c r="K63" s="66">
        <v>0</v>
      </c>
      <c r="L63" s="72">
        <f t="shared" si="12"/>
        <v>0</v>
      </c>
      <c r="M63" s="58"/>
      <c r="N63" s="66">
        <v>0</v>
      </c>
      <c r="O63" s="68">
        <f t="shared" si="13"/>
        <v>0</v>
      </c>
      <c r="P63" s="56">
        <f t="shared" si="14"/>
        <v>0</v>
      </c>
      <c r="Q63" s="57">
        <f t="shared" si="15"/>
        <v>0</v>
      </c>
      <c r="R63" s="58">
        <f t="shared" si="16"/>
        <v>0</v>
      </c>
      <c r="S63" s="56">
        <f t="shared" si="17"/>
        <v>0</v>
      </c>
      <c r="T63" s="57">
        <f t="shared" si="18"/>
        <v>0</v>
      </c>
      <c r="U63" s="64">
        <f t="shared" si="19"/>
        <v>0</v>
      </c>
      <c r="V63" s="63"/>
    </row>
    <row r="64" spans="1:22" hidden="1" x14ac:dyDescent="0.25">
      <c r="A64" s="4"/>
      <c r="B64" s="27"/>
      <c r="C64" s="28">
        <v>0</v>
      </c>
      <c r="D64" s="28">
        <v>0</v>
      </c>
      <c r="E64" s="29">
        <v>0</v>
      </c>
      <c r="F64" s="83">
        <f t="shared" si="10"/>
        <v>0</v>
      </c>
      <c r="G64" s="131"/>
      <c r="H64" s="66">
        <v>0</v>
      </c>
      <c r="I64" s="71">
        <f t="shared" si="11"/>
        <v>0</v>
      </c>
      <c r="J64" s="109"/>
      <c r="K64" s="66">
        <v>0</v>
      </c>
      <c r="L64" s="71">
        <f t="shared" si="12"/>
        <v>0</v>
      </c>
      <c r="M64" s="55"/>
      <c r="N64" s="66">
        <v>0</v>
      </c>
      <c r="O64" s="67">
        <f t="shared" si="13"/>
        <v>0</v>
      </c>
      <c r="P64" s="53">
        <f t="shared" si="14"/>
        <v>0</v>
      </c>
      <c r="Q64" s="54">
        <f t="shared" si="15"/>
        <v>0</v>
      </c>
      <c r="R64" s="55">
        <f t="shared" si="16"/>
        <v>0</v>
      </c>
      <c r="S64" s="53">
        <f t="shared" si="17"/>
        <v>0</v>
      </c>
      <c r="T64" s="54">
        <f t="shared" si="18"/>
        <v>0</v>
      </c>
      <c r="U64" s="63">
        <f t="shared" si="19"/>
        <v>0</v>
      </c>
      <c r="V64" s="63"/>
    </row>
    <row r="65" spans="1:22" hidden="1" x14ac:dyDescent="0.25">
      <c r="A65" s="5"/>
      <c r="B65" s="30"/>
      <c r="C65" s="33">
        <v>0</v>
      </c>
      <c r="D65" s="31">
        <v>0</v>
      </c>
      <c r="E65" s="32">
        <v>0</v>
      </c>
      <c r="F65" s="84">
        <f t="shared" si="10"/>
        <v>0</v>
      </c>
      <c r="G65" s="133"/>
      <c r="H65" s="66">
        <v>0</v>
      </c>
      <c r="I65" s="72">
        <f t="shared" si="11"/>
        <v>0</v>
      </c>
      <c r="J65" s="110"/>
      <c r="K65" s="66">
        <v>0</v>
      </c>
      <c r="L65" s="72">
        <f t="shared" si="12"/>
        <v>0</v>
      </c>
      <c r="M65" s="58"/>
      <c r="N65" s="66">
        <v>0</v>
      </c>
      <c r="O65" s="68">
        <f t="shared" si="13"/>
        <v>0</v>
      </c>
      <c r="P65" s="56">
        <f t="shared" si="14"/>
        <v>0</v>
      </c>
      <c r="Q65" s="57">
        <f t="shared" si="15"/>
        <v>0</v>
      </c>
      <c r="R65" s="58">
        <f t="shared" si="16"/>
        <v>0</v>
      </c>
      <c r="S65" s="56">
        <f t="shared" si="17"/>
        <v>0</v>
      </c>
      <c r="T65" s="57">
        <f t="shared" si="18"/>
        <v>0</v>
      </c>
      <c r="U65" s="64">
        <f t="shared" si="19"/>
        <v>0</v>
      </c>
      <c r="V65" s="63"/>
    </row>
    <row r="66" spans="1:22" hidden="1" x14ac:dyDescent="0.25">
      <c r="A66" s="4"/>
      <c r="B66" s="27"/>
      <c r="C66" s="28">
        <v>0</v>
      </c>
      <c r="D66" s="28">
        <v>0</v>
      </c>
      <c r="E66" s="29">
        <v>0</v>
      </c>
      <c r="F66" s="83">
        <f t="shared" si="10"/>
        <v>0</v>
      </c>
      <c r="G66" s="131"/>
      <c r="H66" s="66">
        <v>0</v>
      </c>
      <c r="I66" s="71">
        <f t="shared" si="11"/>
        <v>0</v>
      </c>
      <c r="J66" s="109"/>
      <c r="K66" s="66">
        <v>0</v>
      </c>
      <c r="L66" s="71">
        <f t="shared" si="12"/>
        <v>0</v>
      </c>
      <c r="M66" s="55"/>
      <c r="N66" s="66">
        <v>0</v>
      </c>
      <c r="O66" s="67">
        <f t="shared" si="13"/>
        <v>0</v>
      </c>
      <c r="P66" s="53">
        <f t="shared" si="14"/>
        <v>0</v>
      </c>
      <c r="Q66" s="54">
        <f t="shared" si="15"/>
        <v>0</v>
      </c>
      <c r="R66" s="55">
        <f t="shared" si="16"/>
        <v>0</v>
      </c>
      <c r="S66" s="53">
        <f t="shared" si="17"/>
        <v>0</v>
      </c>
      <c r="T66" s="54">
        <f t="shared" si="18"/>
        <v>0</v>
      </c>
      <c r="U66" s="63">
        <f t="shared" si="19"/>
        <v>0</v>
      </c>
      <c r="V66" s="63"/>
    </row>
    <row r="67" spans="1:22" hidden="1" x14ac:dyDescent="0.25">
      <c r="A67" s="5"/>
      <c r="B67" s="30"/>
      <c r="C67" s="33">
        <v>0</v>
      </c>
      <c r="D67" s="31">
        <v>0</v>
      </c>
      <c r="E67" s="32">
        <v>0</v>
      </c>
      <c r="F67" s="84">
        <f t="shared" si="10"/>
        <v>0</v>
      </c>
      <c r="G67" s="133"/>
      <c r="H67" s="66">
        <v>0</v>
      </c>
      <c r="I67" s="72">
        <f t="shared" si="11"/>
        <v>0</v>
      </c>
      <c r="J67" s="110"/>
      <c r="K67" s="66">
        <v>0</v>
      </c>
      <c r="L67" s="72">
        <f t="shared" si="12"/>
        <v>0</v>
      </c>
      <c r="M67" s="58"/>
      <c r="N67" s="66">
        <v>0</v>
      </c>
      <c r="O67" s="68">
        <f t="shared" si="13"/>
        <v>0</v>
      </c>
      <c r="P67" s="56">
        <f t="shared" si="14"/>
        <v>0</v>
      </c>
      <c r="Q67" s="57">
        <f t="shared" si="15"/>
        <v>0</v>
      </c>
      <c r="R67" s="58">
        <f t="shared" si="16"/>
        <v>0</v>
      </c>
      <c r="S67" s="56">
        <f t="shared" si="17"/>
        <v>0</v>
      </c>
      <c r="T67" s="57">
        <f t="shared" si="18"/>
        <v>0</v>
      </c>
      <c r="U67" s="64">
        <f t="shared" si="19"/>
        <v>0</v>
      </c>
      <c r="V67" s="63"/>
    </row>
    <row r="68" spans="1:22" hidden="1" x14ac:dyDescent="0.25">
      <c r="A68" s="4"/>
      <c r="B68" s="27"/>
      <c r="C68" s="28">
        <v>0</v>
      </c>
      <c r="D68" s="28">
        <v>0</v>
      </c>
      <c r="E68" s="29">
        <v>0</v>
      </c>
      <c r="F68" s="83">
        <f t="shared" si="10"/>
        <v>0</v>
      </c>
      <c r="G68" s="131"/>
      <c r="H68" s="66">
        <v>0</v>
      </c>
      <c r="I68" s="71">
        <f t="shared" si="11"/>
        <v>0</v>
      </c>
      <c r="J68" s="109"/>
      <c r="K68" s="66">
        <v>0</v>
      </c>
      <c r="L68" s="71">
        <f t="shared" si="12"/>
        <v>0</v>
      </c>
      <c r="M68" s="55"/>
      <c r="N68" s="66">
        <v>0</v>
      </c>
      <c r="O68" s="67">
        <f t="shared" si="13"/>
        <v>0</v>
      </c>
      <c r="P68" s="53">
        <f t="shared" si="14"/>
        <v>0</v>
      </c>
      <c r="Q68" s="54">
        <f t="shared" si="15"/>
        <v>0</v>
      </c>
      <c r="R68" s="55">
        <f t="shared" si="16"/>
        <v>0</v>
      </c>
      <c r="S68" s="53">
        <f t="shared" si="17"/>
        <v>0</v>
      </c>
      <c r="T68" s="54">
        <f t="shared" si="18"/>
        <v>0</v>
      </c>
      <c r="U68" s="63">
        <f t="shared" si="19"/>
        <v>0</v>
      </c>
      <c r="V68" s="63"/>
    </row>
    <row r="69" spans="1:22" hidden="1" x14ac:dyDescent="0.25">
      <c r="A69" s="5"/>
      <c r="B69" s="30"/>
      <c r="C69" s="33">
        <v>0</v>
      </c>
      <c r="D69" s="31">
        <v>0</v>
      </c>
      <c r="E69" s="32">
        <v>0</v>
      </c>
      <c r="F69" s="84">
        <f t="shared" si="10"/>
        <v>0</v>
      </c>
      <c r="G69" s="133"/>
      <c r="H69" s="66">
        <v>0</v>
      </c>
      <c r="I69" s="72">
        <f t="shared" si="11"/>
        <v>0</v>
      </c>
      <c r="J69" s="110"/>
      <c r="K69" s="66">
        <v>0</v>
      </c>
      <c r="L69" s="72">
        <f t="shared" si="12"/>
        <v>0</v>
      </c>
      <c r="M69" s="58"/>
      <c r="N69" s="66">
        <v>0</v>
      </c>
      <c r="O69" s="68">
        <f t="shared" si="13"/>
        <v>0</v>
      </c>
      <c r="P69" s="56">
        <f t="shared" si="14"/>
        <v>0</v>
      </c>
      <c r="Q69" s="57">
        <f t="shared" si="15"/>
        <v>0</v>
      </c>
      <c r="R69" s="58">
        <f t="shared" si="16"/>
        <v>0</v>
      </c>
      <c r="S69" s="56">
        <f t="shared" si="17"/>
        <v>0</v>
      </c>
      <c r="T69" s="57">
        <f t="shared" si="18"/>
        <v>0</v>
      </c>
      <c r="U69" s="64">
        <f t="shared" si="19"/>
        <v>0</v>
      </c>
      <c r="V69" s="117"/>
    </row>
    <row r="70" spans="1:22" ht="15.75" hidden="1" thickBot="1" x14ac:dyDescent="0.3">
      <c r="A70" s="6"/>
      <c r="B70" s="35"/>
      <c r="C70" s="36">
        <v>0</v>
      </c>
      <c r="D70" s="36">
        <v>0</v>
      </c>
      <c r="E70" s="37">
        <v>0</v>
      </c>
      <c r="F70" s="85">
        <f t="shared" si="10"/>
        <v>0</v>
      </c>
      <c r="G70" s="134"/>
      <c r="H70" s="69">
        <v>0</v>
      </c>
      <c r="I70" s="73">
        <f t="shared" si="11"/>
        <v>0</v>
      </c>
      <c r="J70" s="111"/>
      <c r="K70" s="69">
        <v>0</v>
      </c>
      <c r="L70" s="73">
        <f t="shared" si="12"/>
        <v>0</v>
      </c>
      <c r="M70" s="61"/>
      <c r="N70" s="69">
        <v>0</v>
      </c>
      <c r="O70" s="70">
        <f t="shared" si="13"/>
        <v>0</v>
      </c>
      <c r="P70" s="59">
        <f t="shared" si="14"/>
        <v>0</v>
      </c>
      <c r="Q70" s="60">
        <f t="shared" si="15"/>
        <v>0</v>
      </c>
      <c r="R70" s="61">
        <f t="shared" si="16"/>
        <v>0</v>
      </c>
      <c r="S70" s="59">
        <f t="shared" si="17"/>
        <v>0</v>
      </c>
      <c r="T70" s="60">
        <f t="shared" si="18"/>
        <v>0</v>
      </c>
      <c r="U70" s="65">
        <f t="shared" si="19"/>
        <v>0</v>
      </c>
      <c r="V70" s="118"/>
    </row>
    <row r="71" spans="1:22" ht="15.75" hidden="1" thickBot="1" x14ac:dyDescent="0.3">
      <c r="A71" s="15" t="s">
        <v>46</v>
      </c>
      <c r="B71" s="15"/>
      <c r="C71" s="21">
        <f>SUM(C13:C70)</f>
        <v>27</v>
      </c>
      <c r="D71" s="78">
        <f>SUM(D13:D70)</f>
        <v>20</v>
      </c>
      <c r="E71" s="22">
        <f>SUM(E13:E70)</f>
        <v>7</v>
      </c>
      <c r="F71" s="82">
        <f>SUM(F13:F70)</f>
        <v>4900</v>
      </c>
      <c r="G71" s="26"/>
      <c r="H71" s="78">
        <f>SUM(H13:H70)</f>
        <v>36</v>
      </c>
      <c r="I71" s="82">
        <f>SUM(I13:I70)</f>
        <v>5400</v>
      </c>
      <c r="J71" s="112"/>
      <c r="K71" s="78">
        <f>SUM(K13:K70)</f>
        <v>40</v>
      </c>
      <c r="L71" s="82">
        <f>SUM(L13:L70)</f>
        <v>8000</v>
      </c>
      <c r="M71" s="15"/>
      <c r="N71" s="78">
        <f t="shared" ref="N71:U71" si="20">SUM(N13:N70)</f>
        <v>37</v>
      </c>
      <c r="O71" s="82">
        <f t="shared" si="20"/>
        <v>7400</v>
      </c>
      <c r="P71" s="19">
        <f t="shared" si="20"/>
        <v>50</v>
      </c>
      <c r="Q71" s="80">
        <f t="shared" si="20"/>
        <v>105</v>
      </c>
      <c r="R71" s="20">
        <f t="shared" si="20"/>
        <v>155</v>
      </c>
      <c r="S71" s="80">
        <f t="shared" si="20"/>
        <v>-4</v>
      </c>
      <c r="T71" s="80">
        <f t="shared" si="20"/>
        <v>-3</v>
      </c>
      <c r="U71" s="82">
        <f t="shared" si="20"/>
        <v>-580</v>
      </c>
      <c r="V71" s="120">
        <f>SUM(V13:V70)</f>
        <v>400</v>
      </c>
    </row>
    <row r="72" spans="1:22" ht="15.75" thickBot="1" x14ac:dyDescent="0.3">
      <c r="U72" s="14"/>
    </row>
    <row r="73" spans="1:22" ht="15.75" thickBot="1" x14ac:dyDescent="0.3">
      <c r="C73" s="81" t="s">
        <v>47</v>
      </c>
      <c r="E73" s="78">
        <f>C71-D71-E71</f>
        <v>0</v>
      </c>
    </row>
    <row r="74" spans="1:22" ht="15.75" thickBot="1" x14ac:dyDescent="0.3"/>
    <row r="75" spans="1:22" ht="15.75" thickBot="1" x14ac:dyDescent="0.3">
      <c r="C75" s="79" t="s">
        <v>72</v>
      </c>
      <c r="F75" s="92" t="s">
        <v>17</v>
      </c>
      <c r="G75" s="93"/>
      <c r="I75" s="92" t="s">
        <v>25</v>
      </c>
      <c r="J75" s="113"/>
      <c r="L75" s="92" t="s">
        <v>59</v>
      </c>
      <c r="M75" s="93"/>
      <c r="O75" s="98" t="s">
        <v>28</v>
      </c>
      <c r="P75" s="99"/>
      <c r="S75" s="163" t="s">
        <v>61</v>
      </c>
      <c r="T75" s="164"/>
      <c r="U75" s="165"/>
    </row>
    <row r="76" spans="1:22" x14ac:dyDescent="0.25">
      <c r="C76" s="79" t="s">
        <v>73</v>
      </c>
      <c r="F76" s="94" t="s">
        <v>50</v>
      </c>
      <c r="G76" s="95"/>
      <c r="I76" s="94" t="s">
        <v>50</v>
      </c>
      <c r="J76" s="114"/>
      <c r="L76" s="94" t="s">
        <v>50</v>
      </c>
      <c r="M76" s="95"/>
      <c r="O76" s="100" t="s">
        <v>62</v>
      </c>
      <c r="P76" s="101"/>
    </row>
    <row r="77" spans="1:22" x14ac:dyDescent="0.25">
      <c r="C77" s="79" t="s">
        <v>74</v>
      </c>
      <c r="F77" s="94" t="s">
        <v>51</v>
      </c>
      <c r="G77" s="95"/>
      <c r="I77" s="94" t="s">
        <v>57</v>
      </c>
      <c r="J77" s="114"/>
      <c r="L77" s="94" t="s">
        <v>57</v>
      </c>
      <c r="M77" s="95"/>
      <c r="O77" s="100" t="s">
        <v>63</v>
      </c>
      <c r="P77" s="101"/>
    </row>
    <row r="78" spans="1:22" x14ac:dyDescent="0.25">
      <c r="C78" s="79" t="s">
        <v>75</v>
      </c>
      <c r="F78" s="94" t="s">
        <v>52</v>
      </c>
      <c r="G78" s="95"/>
      <c r="I78" s="94" t="s">
        <v>52</v>
      </c>
      <c r="J78" s="114"/>
      <c r="L78" s="94" t="s">
        <v>52</v>
      </c>
      <c r="M78" s="95"/>
      <c r="O78" s="100" t="s">
        <v>64</v>
      </c>
      <c r="P78" s="101"/>
      <c r="U78" s="119" t="s">
        <v>142</v>
      </c>
      <c r="V78" s="26">
        <f>F71+I71+L71+V71</f>
        <v>18700</v>
      </c>
    </row>
    <row r="79" spans="1:22" x14ac:dyDescent="0.25">
      <c r="C79" s="79"/>
      <c r="F79" s="94" t="s">
        <v>55</v>
      </c>
      <c r="G79" s="95"/>
      <c r="I79" s="94" t="s">
        <v>58</v>
      </c>
      <c r="J79" s="114"/>
      <c r="L79" s="94" t="s">
        <v>60</v>
      </c>
      <c r="M79" s="95"/>
      <c r="O79" s="100" t="s">
        <v>65</v>
      </c>
      <c r="P79" s="101"/>
    </row>
    <row r="80" spans="1:22" ht="15.75" thickBot="1" x14ac:dyDescent="0.3">
      <c r="C80" s="79"/>
      <c r="F80" s="96" t="s">
        <v>56</v>
      </c>
      <c r="G80" s="97"/>
      <c r="I80" s="96" t="s">
        <v>56</v>
      </c>
      <c r="J80" s="115"/>
      <c r="L80" s="96" t="s">
        <v>56</v>
      </c>
      <c r="M80" s="97"/>
      <c r="O80" s="103" t="s">
        <v>66</v>
      </c>
      <c r="P80" s="102"/>
    </row>
  </sheetData>
  <autoFilter ref="A12:V71" xr:uid="{43C6FF99-3113-402B-B89A-3CFE2AF2C9BB}">
    <filterColumn colId="2">
      <filters>
        <filter val="1"/>
      </filters>
    </filterColumn>
  </autoFilter>
  <sortState xmlns:xlrd2="http://schemas.microsoft.com/office/spreadsheetml/2017/richdata2" ref="A13:V46">
    <sortCondition ref="A13:A46"/>
  </sortState>
  <mergeCells count="9">
    <mergeCell ref="V9:V12"/>
    <mergeCell ref="S10:U10"/>
    <mergeCell ref="S75:U75"/>
    <mergeCell ref="C9:E9"/>
    <mergeCell ref="F9:G9"/>
    <mergeCell ref="H9:J9"/>
    <mergeCell ref="K9:M9"/>
    <mergeCell ref="N9:O9"/>
    <mergeCell ref="S9:U9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Försäljning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Eld</dc:creator>
  <cp:lastModifiedBy>Carlsson Sara</cp:lastModifiedBy>
  <dcterms:created xsi:type="dcterms:W3CDTF">2022-04-12T09:43:24Z</dcterms:created>
  <dcterms:modified xsi:type="dcterms:W3CDTF">2022-05-06T17:22:44Z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2022-05-06T17:22:28Z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8509bb42-75ce-42d8-92ff-6ebb9bb55fb2</vt:lpwstr>
  </property>
  <property fmtid="{D5CDD505-2E9C-101B-9397-08002B2CF9AE}" pid="8" name="MSIP_Label_19540963-e559-4020-8a90-fe8a502c2801_ContentBits">
    <vt:lpwstr>0</vt:lpwstr>
  </property>
</Properties>
</file>