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75" windowHeight="8670" activeTab="0"/>
  </bookViews>
  <sheets>
    <sheet name="Blad1" sheetId="1" r:id="rId1"/>
  </sheets>
  <definedNames>
    <definedName name="_xlnm.Print_Area" localSheetId="0">'Blad1'!$B$1:$AT$34</definedName>
  </definedNames>
  <calcPr fullCalcOnLoad="1"/>
</workbook>
</file>

<file path=xl/sharedStrings.xml><?xml version="1.0" encoding="utf-8"?>
<sst xmlns="http://schemas.openxmlformats.org/spreadsheetml/2006/main" count="128" uniqueCount="67">
  <si>
    <t>Närvarokort Nr</t>
  </si>
  <si>
    <t>Förening</t>
  </si>
  <si>
    <t>Idrott</t>
  </si>
  <si>
    <t>Anläggning/Lokal</t>
  </si>
  <si>
    <t>Ansökan avser perioden</t>
  </si>
  <si>
    <t>Namn på deltagare</t>
  </si>
  <si>
    <t>Ledare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</si>
  <si>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</si>
  <si>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</si>
  <si>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</si>
  <si>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</si>
  <si>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</si>
  <si>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</si>
  <si>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</si>
  <si>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</si>
  <si>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</si>
  <si>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</si>
  <si>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</si>
  <si>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</si>
  <si>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</si>
  <si>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</si>
  <si>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</si>
  <si>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16 </t>
  </si>
  <si>
    <t>17</t>
  </si>
  <si>
    <t>Födelsedata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</si>
  <si>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</si>
  <si>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</si>
  <si>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</si>
  <si>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</si>
  <si>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</si>
  <si>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</si>
  <si>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</si>
  <si>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</si>
  <si>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</si>
  <si>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Summa</t>
  </si>
  <si>
    <t>7-12</t>
  </si>
  <si>
    <t>13-16</t>
  </si>
  <si>
    <t>17-20</t>
  </si>
  <si>
    <t>pojkar</t>
  </si>
  <si>
    <t>flickor</t>
  </si>
  <si>
    <t>1 juli - 31 dec</t>
  </si>
  <si>
    <t>Statligt</t>
  </si>
  <si>
    <t>Kommunalt</t>
  </si>
  <si>
    <t>Riktigheten av lämnade uppgifter intygas:</t>
  </si>
  <si>
    <t>Antal sammankomster</t>
  </si>
  <si>
    <t>Totalsumma deltagartillfällen</t>
  </si>
  <si>
    <t xml:space="preserve"> </t>
  </si>
  <si>
    <t>Sammankomster</t>
  </si>
  <si>
    <t>1 jan - 30 juni</t>
  </si>
  <si>
    <t>År</t>
  </si>
  <si>
    <t>FOTBOLL</t>
  </si>
  <si>
    <t>Aktivitet</t>
  </si>
  <si>
    <t>Månad</t>
  </si>
  <si>
    <t>Dag</t>
  </si>
  <si>
    <t xml:space="preserve">             Började klockan</t>
  </si>
  <si>
    <t xml:space="preserve">              Slutade klockan</t>
  </si>
  <si>
    <t>XFGJHXFGHFGH</t>
  </si>
  <si>
    <t>VILKET ÅR ÄR DET</t>
  </si>
  <si>
    <t>ledare</t>
  </si>
  <si>
    <t>stat. Sant</t>
  </si>
  <si>
    <t>kommulalt bidrag</t>
  </si>
  <si>
    <t>statligt</t>
  </si>
  <si>
    <t>ledare över 21</t>
  </si>
  <si>
    <t>flicka</t>
  </si>
  <si>
    <t>pojk</t>
  </si>
  <si>
    <t>Myckleby IK</t>
  </si>
  <si>
    <t>Ängevi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</si>
</sst>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-41D]&quot;den &quot;d\ mmmm\ yyyy"/>
    <numFmt numFmtId="168" formatCode="yy\ mm\ dd"/>
    <numFmt numFmtId="169" formatCode="yyyy"/>
    <numFmt numFmtId="170" formatCode="000\ 00"/>
    <numFmt numFmtId="171" formatCode="yyyy;@"/>
    <numFmt numFmtId="172" formatCode="0&quot; år&quot;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"/>
    <numFmt numFmtId="180" formatCode="0.0&quot; år&quot;"/>
    <numFmt numFmtId="181" formatCode="0.00&quot; år&quot;"/>
    <numFmt numFmtId="182" formatCode="0.000&quot; år&quot;"/>
    <numFmt numFmtId="183" formatCode="mmm/yyyy"/>
  </numFmts>
  <fonts count="27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6"/>
      <name val="Arial"/>
      <family val="2"/>
    </font>
    <font>
      <sz val="8"/>
      <name val="Verdana"/>
      <family val="2"/>
    </font>
    <font>
      <sz val="7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0"/>
      <color indexed="18"/>
      <name val="Verdana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0"/>
    </font>
    <font>
      <u val="single"/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3" xfId="0" applyNumberFormat="1" applyBorder="1" applyAlignment="1">
      <alignment/>
    </xf>
    <xf numFmtId="0" fontId="10" fillId="0" borderId="4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4" fillId="0" borderId="8" xfId="0" applyNumberFormat="1" applyFont="1" applyBorder="1" applyAlignment="1">
      <alignment vertical="top"/>
    </xf>
    <xf numFmtId="0" fontId="3" fillId="0" borderId="9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/>
    </xf>
    <xf numFmtId="0" fontId="11" fillId="0" borderId="0" xfId="0" applyNumberFormat="1" applyFont="1" applyAlignment="1">
      <alignment wrapText="1"/>
    </xf>
    <xf numFmtId="0" fontId="0" fillId="0" borderId="4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vertical="top"/>
    </xf>
    <xf numFmtId="0" fontId="0" fillId="0" borderId="0" xfId="0" applyNumberFormat="1" applyFill="1" applyBorder="1" applyAlignment="1">
      <alignment/>
    </xf>
    <xf numFmtId="0" fontId="6" fillId="0" borderId="4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4" xfId="0" applyNumberFormat="1" applyFont="1" applyBorder="1" applyAlignment="1">
      <alignment vertical="top"/>
    </xf>
    <xf numFmtId="0" fontId="0" fillId="0" borderId="0" xfId="0" applyNumberFormat="1" applyBorder="1" applyAlignment="1">
      <alignment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7" fillId="2" borderId="8" xfId="0" applyNumberFormat="1" applyFont="1" applyFill="1" applyBorder="1" applyAlignment="1">
      <alignment/>
    </xf>
    <xf numFmtId="0" fontId="8" fillId="2" borderId="18" xfId="0" applyNumberFormat="1" applyFont="1" applyFill="1" applyBorder="1" applyAlignment="1">
      <alignment/>
    </xf>
    <xf numFmtId="0" fontId="0" fillId="2" borderId="18" xfId="0" applyNumberForma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4" fillId="2" borderId="20" xfId="0" applyNumberFormat="1" applyFont="1" applyFill="1" applyBorder="1" applyAlignment="1">
      <alignment horizontal="center" vertical="top" wrapText="1"/>
    </xf>
    <xf numFmtId="0" fontId="0" fillId="2" borderId="21" xfId="0" applyNumberFormat="1" applyFill="1" applyBorder="1" applyAlignment="1">
      <alignment/>
    </xf>
    <xf numFmtId="0" fontId="0" fillId="2" borderId="22" xfId="0" applyNumberFormat="1" applyFill="1" applyBorder="1" applyAlignment="1">
      <alignment/>
    </xf>
    <xf numFmtId="0" fontId="0" fillId="2" borderId="16" xfId="0" applyNumberFormat="1" applyFill="1" applyBorder="1" applyAlignment="1">
      <alignment/>
    </xf>
    <xf numFmtId="0" fontId="0" fillId="2" borderId="20" xfId="0" applyNumberFormat="1" applyFill="1" applyBorder="1" applyAlignment="1">
      <alignment/>
    </xf>
    <xf numFmtId="0" fontId="0" fillId="2" borderId="23" xfId="0" applyNumberFormat="1" applyFill="1" applyBorder="1" applyAlignment="1">
      <alignment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4" fillId="0" borderId="9" xfId="0" applyNumberFormat="1" applyFont="1" applyFill="1" applyBorder="1" applyAlignment="1">
      <alignment vertical="top"/>
    </xf>
    <xf numFmtId="0" fontId="2" fillId="2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vertical="top"/>
    </xf>
    <xf numFmtId="0" fontId="6" fillId="0" borderId="4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3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32" xfId="0" applyNumberFormat="1" applyFont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3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168" fontId="15" fillId="0" borderId="20" xfId="0" applyNumberFormat="1" applyFon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37" xfId="0" applyNumberForma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38" xfId="0" applyNumberForma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68" fontId="15" fillId="0" borderId="39" xfId="0" applyNumberFormat="1" applyFont="1" applyFill="1" applyBorder="1" applyAlignment="1" applyProtection="1">
      <alignment horizontal="center" vertical="center"/>
      <protection locked="0"/>
    </xf>
    <xf numFmtId="1" fontId="0" fillId="0" borderId="39" xfId="0" applyNumberFormat="1" applyFill="1" applyBorder="1" applyAlignment="1" applyProtection="1">
      <alignment horizontal="center" vertical="center"/>
      <protection locked="0"/>
    </xf>
    <xf numFmtId="1" fontId="0" fillId="0" borderId="40" xfId="0" applyNumberForma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top"/>
      <protection locked="0"/>
    </xf>
    <xf numFmtId="0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5" xfId="0" applyNumberFormat="1" applyFont="1" applyFill="1" applyBorder="1" applyAlignment="1" applyProtection="1">
      <alignment horizontal="center"/>
      <protection hidden="1"/>
    </xf>
    <xf numFmtId="0" fontId="9" fillId="0" borderId="14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9" fillId="3" borderId="14" xfId="0" applyNumberFormat="1" applyFont="1" applyFill="1" applyBorder="1" applyAlignment="1" applyProtection="1">
      <alignment horizontal="center"/>
      <protection hidden="1"/>
    </xf>
    <xf numFmtId="0" fontId="9" fillId="3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7" fillId="2" borderId="8" xfId="0" applyNumberFormat="1" applyFont="1" applyFill="1" applyBorder="1" applyAlignment="1" applyProtection="1">
      <alignment/>
      <protection hidden="1"/>
    </xf>
    <xf numFmtId="0" fontId="8" fillId="2" borderId="18" xfId="0" applyNumberFormat="1" applyFont="1" applyFill="1" applyBorder="1" applyAlignment="1" applyProtection="1">
      <alignment/>
      <protection hidden="1"/>
    </xf>
    <xf numFmtId="0" fontId="0" fillId="2" borderId="18" xfId="0" applyNumberFormat="1" applyFill="1" applyBorder="1" applyAlignment="1" applyProtection="1">
      <alignment/>
      <protection hidden="1"/>
    </xf>
    <xf numFmtId="0" fontId="0" fillId="2" borderId="19" xfId="0" applyNumberFormat="1" applyFill="1" applyBorder="1" applyAlignment="1" applyProtection="1">
      <alignment/>
      <protection hidden="1"/>
    </xf>
    <xf numFmtId="0" fontId="4" fillId="2" borderId="20" xfId="0" applyNumberFormat="1" applyFont="1" applyFill="1" applyBorder="1" applyAlignment="1" applyProtection="1">
      <alignment horizontal="center" vertical="top" wrapText="1"/>
      <protection hidden="1"/>
    </xf>
    <xf numFmtId="0" fontId="0" fillId="2" borderId="21" xfId="0" applyNumberFormat="1" applyFill="1" applyBorder="1" applyAlignment="1" applyProtection="1">
      <alignment/>
      <protection hidden="1"/>
    </xf>
    <xf numFmtId="0" fontId="0" fillId="2" borderId="22" xfId="0" applyNumberFormat="1" applyFill="1" applyBorder="1" applyAlignment="1" applyProtection="1">
      <alignment/>
      <protection hidden="1"/>
    </xf>
    <xf numFmtId="0" fontId="0" fillId="2" borderId="16" xfId="0" applyNumberFormat="1" applyFill="1" applyBorder="1" applyAlignment="1" applyProtection="1">
      <alignment/>
      <protection hidden="1"/>
    </xf>
    <xf numFmtId="0" fontId="0" fillId="2" borderId="20" xfId="0" applyNumberFormat="1" applyFill="1" applyBorder="1" applyAlignment="1" applyProtection="1">
      <alignment/>
      <protection hidden="1"/>
    </xf>
    <xf numFmtId="0" fontId="0" fillId="2" borderId="23" xfId="0" applyNumberFormat="1" applyFill="1" applyBorder="1" applyAlignment="1" applyProtection="1">
      <alignment/>
      <protection hidden="1"/>
    </xf>
    <xf numFmtId="0" fontId="0" fillId="3" borderId="20" xfId="0" applyNumberFormat="1" applyFill="1" applyBorder="1" applyAlignment="1" applyProtection="1">
      <alignment/>
      <protection hidden="1"/>
    </xf>
    <xf numFmtId="0" fontId="0" fillId="3" borderId="23" xfId="0" applyNumberFormat="1" applyFill="1" applyBorder="1" applyAlignment="1" applyProtection="1">
      <alignment/>
      <protection hidden="1"/>
    </xf>
    <xf numFmtId="0" fontId="2" fillId="2" borderId="24" xfId="0" applyNumberFormat="1" applyFont="1" applyFill="1" applyBorder="1" applyAlignment="1" applyProtection="1">
      <alignment horizontal="center" vertical="center"/>
      <protection hidden="1"/>
    </xf>
    <xf numFmtId="0" fontId="16" fillId="4" borderId="18" xfId="0" applyNumberFormat="1" applyFont="1" applyFill="1" applyBorder="1" applyAlignment="1" applyProtection="1">
      <alignment vertical="center"/>
      <protection hidden="1"/>
    </xf>
    <xf numFmtId="180" fontId="16" fillId="4" borderId="9" xfId="0" applyNumberFormat="1" applyFont="1" applyFill="1" applyBorder="1" applyAlignment="1" applyProtection="1">
      <alignment horizontal="left" vertical="center"/>
      <protection hidden="1"/>
    </xf>
    <xf numFmtId="168" fontId="15" fillId="4" borderId="20" xfId="0" applyNumberFormat="1" applyFont="1" applyFill="1" applyBorder="1" applyAlignment="1" applyProtection="1">
      <alignment horizontal="center" vertical="center"/>
      <protection hidden="1"/>
    </xf>
    <xf numFmtId="1" fontId="0" fillId="4" borderId="20" xfId="0" applyNumberFormat="1" applyFill="1" applyBorder="1" applyAlignment="1" applyProtection="1">
      <alignment horizontal="center" vertical="center"/>
      <protection hidden="1"/>
    </xf>
    <xf numFmtId="0" fontId="0" fillId="4" borderId="19" xfId="0" applyNumberFormat="1" applyFill="1" applyBorder="1" applyAlignment="1" applyProtection="1">
      <alignment/>
      <protection hidden="1"/>
    </xf>
    <xf numFmtId="0" fontId="0" fillId="4" borderId="20" xfId="0" applyNumberFormat="1" applyFill="1" applyBorder="1" applyAlignment="1" applyProtection="1">
      <alignment/>
      <protection hidden="1"/>
    </xf>
    <xf numFmtId="0" fontId="0" fillId="4" borderId="23" xfId="0" applyNumberFormat="1" applyFill="1" applyBorder="1" applyAlignment="1" applyProtection="1">
      <alignment/>
      <protection hidden="1"/>
    </xf>
    <xf numFmtId="0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2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4" borderId="27" xfId="0" applyNumberFormat="1" applyFill="1" applyBorder="1" applyAlignment="1" applyProtection="1">
      <alignment/>
      <protection hidden="1"/>
    </xf>
    <xf numFmtId="0" fontId="0" fillId="4" borderId="16" xfId="0" applyNumberFormat="1" applyFill="1" applyBorder="1" applyAlignment="1" applyProtection="1">
      <alignment/>
      <protection hidden="1"/>
    </xf>
    <xf numFmtId="0" fontId="4" fillId="4" borderId="9" xfId="0" applyNumberFormat="1" applyFont="1" applyFill="1" applyBorder="1" applyAlignment="1" applyProtection="1">
      <alignment vertical="top"/>
      <protection hidden="1"/>
    </xf>
    <xf numFmtId="0" fontId="20" fillId="5" borderId="20" xfId="0" applyNumberFormat="1" applyFont="1" applyFill="1" applyBorder="1" applyAlignment="1" applyProtection="1">
      <alignment/>
      <protection hidden="1"/>
    </xf>
    <xf numFmtId="0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4" fillId="4" borderId="29" xfId="0" applyNumberFormat="1" applyFont="1" applyFill="1" applyBorder="1" applyAlignment="1" applyProtection="1">
      <alignment vertical="top"/>
      <protection hidden="1"/>
    </xf>
    <xf numFmtId="0" fontId="0" fillId="4" borderId="41" xfId="0" applyNumberFormat="1" applyFill="1" applyBorder="1" applyAlignment="1" applyProtection="1">
      <alignment/>
      <protection hidden="1"/>
    </xf>
    <xf numFmtId="0" fontId="0" fillId="4" borderId="42" xfId="0" applyNumberFormat="1" applyFill="1" applyBorder="1" applyAlignment="1" applyProtection="1">
      <alignment/>
      <protection hidden="1"/>
    </xf>
    <xf numFmtId="0" fontId="6" fillId="0" borderId="4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/>
      <protection hidden="1"/>
    </xf>
    <xf numFmtId="0" fontId="5" fillId="0" borderId="11" xfId="0" applyNumberFormat="1" applyFont="1" applyBorder="1" applyAlignment="1" applyProtection="1">
      <alignment/>
      <protection hidden="1"/>
    </xf>
    <xf numFmtId="0" fontId="0" fillId="0" borderId="30" xfId="0" applyNumberFormat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5" fillId="0" borderId="36" xfId="0" applyNumberFormat="1" applyFont="1" applyFill="1" applyBorder="1" applyAlignment="1" applyProtection="1">
      <alignment/>
      <protection hidden="1"/>
    </xf>
    <xf numFmtId="1" fontId="2" fillId="4" borderId="36" xfId="0" applyNumberFormat="1" applyFont="1" applyFill="1" applyBorder="1" applyAlignment="1" applyProtection="1">
      <alignment/>
      <protection hidden="1"/>
    </xf>
    <xf numFmtId="0" fontId="0" fillId="4" borderId="43" xfId="0" applyNumberFormat="1" applyFill="1" applyBorder="1" applyAlignment="1" applyProtection="1">
      <alignment/>
      <protection hidden="1"/>
    </xf>
    <xf numFmtId="0" fontId="0" fillId="4" borderId="44" xfId="0" applyNumberFormat="1" applyFill="1" applyBorder="1" applyAlignment="1" applyProtection="1">
      <alignment/>
      <protection hidden="1"/>
    </xf>
    <xf numFmtId="0" fontId="0" fillId="4" borderId="45" xfId="0" applyNumberFormat="1" applyFill="1" applyBorder="1" applyAlignment="1" applyProtection="1">
      <alignment/>
      <protection hidden="1"/>
    </xf>
    <xf numFmtId="0" fontId="0" fillId="3" borderId="44" xfId="0" applyNumberFormat="1" applyFill="1" applyBorder="1" applyAlignment="1" applyProtection="1">
      <alignment/>
      <protection hidden="1"/>
    </xf>
    <xf numFmtId="0" fontId="0" fillId="3" borderId="45" xfId="0" applyNumberFormat="1" applyFill="1" applyBorder="1" applyAlignment="1" applyProtection="1">
      <alignment/>
      <protection hidden="1"/>
    </xf>
    <xf numFmtId="0" fontId="0" fillId="0" borderId="4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31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6" xfId="0" applyNumberForma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4" borderId="21" xfId="0" applyNumberFormat="1" applyFont="1" applyFill="1" applyBorder="1" applyAlignment="1" applyProtection="1">
      <alignment/>
      <protection hidden="1"/>
    </xf>
    <xf numFmtId="0" fontId="0" fillId="4" borderId="21" xfId="0" applyNumberFormat="1" applyFill="1" applyBorder="1" applyAlignment="1" applyProtection="1">
      <alignment/>
      <protection hidden="1"/>
    </xf>
    <xf numFmtId="0" fontId="0" fillId="4" borderId="17" xfId="0" applyNumberFormat="1" applyFill="1" applyBorder="1" applyAlignment="1" applyProtection="1">
      <alignment/>
      <protection hidden="1"/>
    </xf>
    <xf numFmtId="0" fontId="0" fillId="3" borderId="21" xfId="0" applyNumberFormat="1" applyFill="1" applyBorder="1" applyAlignment="1" applyProtection="1">
      <alignment/>
      <protection hidden="1"/>
    </xf>
    <xf numFmtId="0" fontId="0" fillId="3" borderId="17" xfId="0" applyNumberFormat="1" applyFill="1" applyBorder="1" applyAlignment="1" applyProtection="1">
      <alignment/>
      <protection hidden="1"/>
    </xf>
    <xf numFmtId="0" fontId="6" fillId="0" borderId="32" xfId="0" applyNumberFormat="1" applyFont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0" fillId="0" borderId="27" xfId="0" applyNumberFormat="1" applyFill="1" applyBorder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4" borderId="20" xfId="0" applyNumberFormat="1" applyFont="1" applyFill="1" applyBorder="1" applyAlignment="1" applyProtection="1">
      <alignment/>
      <protection hidden="1"/>
    </xf>
    <xf numFmtId="171" fontId="5" fillId="5" borderId="46" xfId="0" applyNumberFormat="1" applyFont="1" applyFill="1" applyBorder="1" applyAlignment="1" applyProtection="1">
      <alignment horizontal="center"/>
      <protection hidden="1"/>
    </xf>
    <xf numFmtId="0" fontId="2" fillId="5" borderId="0" xfId="0" applyNumberFormat="1" applyFont="1" applyFill="1" applyAlignment="1" applyProtection="1">
      <alignment/>
      <protection hidden="1"/>
    </xf>
    <xf numFmtId="1" fontId="23" fillId="5" borderId="21" xfId="0" applyNumberFormat="1" applyFont="1" applyFill="1" applyBorder="1" applyAlignment="1" applyProtection="1">
      <alignment/>
      <protection hidden="1"/>
    </xf>
    <xf numFmtId="0" fontId="23" fillId="5" borderId="20" xfId="0" applyNumberFormat="1" applyFont="1" applyFill="1" applyBorder="1" applyAlignment="1" applyProtection="1">
      <alignment/>
      <protection hidden="1"/>
    </xf>
    <xf numFmtId="0" fontId="2" fillId="5" borderId="0" xfId="0" applyNumberFormat="1" applyFont="1" applyFill="1" applyBorder="1" applyAlignment="1" applyProtection="1">
      <alignment/>
      <protection hidden="1"/>
    </xf>
    <xf numFmtId="1" fontId="23" fillId="5" borderId="20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17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180" fontId="16" fillId="0" borderId="0" xfId="0" applyNumberFormat="1" applyFont="1" applyFill="1" applyBorder="1" applyAlignment="1" applyProtection="1">
      <alignment horizontal="left" vertical="center"/>
      <protection hidden="1"/>
    </xf>
    <xf numFmtId="168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19" xfId="0" applyNumberForma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0" fillId="5" borderId="19" xfId="0" applyNumberFormat="1" applyFill="1" applyBorder="1" applyAlignment="1" applyProtection="1">
      <alignment horizontal="center" vertical="center"/>
      <protection hidden="1"/>
    </xf>
    <xf numFmtId="0" fontId="0" fillId="5" borderId="20" xfId="0" applyNumberForma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" fontId="0" fillId="6" borderId="19" xfId="0" applyNumberForma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4" borderId="20" xfId="0" applyNumberFormat="1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>
      <alignment horizontal="center"/>
    </xf>
    <xf numFmtId="1" fontId="0" fillId="7" borderId="19" xfId="0" applyNumberFormat="1" applyFill="1" applyBorder="1" applyAlignment="1" applyProtection="1">
      <alignment horizontal="center" vertical="center"/>
      <protection hidden="1"/>
    </xf>
    <xf numFmtId="1" fontId="0" fillId="8" borderId="19" xfId="0" applyNumberFormat="1" applyFill="1" applyBorder="1" applyAlignment="1" applyProtection="1">
      <alignment horizontal="center" vertical="center"/>
      <protection hidden="1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0" borderId="47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1" fontId="26" fillId="5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0" fillId="9" borderId="20" xfId="0" applyNumberFormat="1" applyFill="1" applyBorder="1" applyAlignment="1" applyProtection="1">
      <alignment/>
      <protection hidden="1" locked="0"/>
    </xf>
    <xf numFmtId="0" fontId="0" fillId="10" borderId="20" xfId="0" applyNumberFormat="1" applyFill="1" applyBorder="1" applyAlignment="1" applyProtection="1">
      <alignment/>
      <protection hidden="1" locked="0"/>
    </xf>
    <xf numFmtId="0" fontId="21" fillId="3" borderId="0" xfId="0" applyNumberFormat="1" applyFont="1" applyFill="1" applyBorder="1" applyAlignment="1" applyProtection="1">
      <alignment horizontal="center"/>
      <protection hidden="1"/>
    </xf>
    <xf numFmtId="172" fontId="18" fillId="4" borderId="18" xfId="0" applyNumberFormat="1" applyFont="1" applyFill="1" applyBorder="1" applyAlignment="1" applyProtection="1">
      <alignment horizontal="center" vertical="center"/>
      <protection hidden="1"/>
    </xf>
    <xf numFmtId="0" fontId="18" fillId="4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48" xfId="0" applyNumberFormat="1" applyBorder="1" applyAlignment="1" applyProtection="1">
      <alignment horizontal="center"/>
      <protection hidden="1"/>
    </xf>
    <xf numFmtId="0" fontId="0" fillId="0" borderId="49" xfId="0" applyNumberFormat="1" applyBorder="1" applyAlignment="1" applyProtection="1">
      <alignment horizontal="center"/>
      <protection hidden="1"/>
    </xf>
    <xf numFmtId="0" fontId="0" fillId="0" borderId="50" xfId="0" applyNumberFormat="1" applyBorder="1" applyAlignment="1" applyProtection="1">
      <alignment horizontal="center"/>
      <protection hidden="1"/>
    </xf>
    <xf numFmtId="0" fontId="0" fillId="0" borderId="51" xfId="0" applyNumberFormat="1" applyFill="1" applyBorder="1" applyAlignment="1" applyProtection="1">
      <alignment horizontal="center"/>
      <protection hidden="1"/>
    </xf>
    <xf numFmtId="0" fontId="0" fillId="0" borderId="12" xfId="0" applyNumberFormat="1" applyFill="1" applyBorder="1" applyAlignment="1" applyProtection="1">
      <alignment horizontal="center"/>
      <protection hidden="1"/>
    </xf>
    <xf numFmtId="0" fontId="0" fillId="0" borderId="27" xfId="0" applyNumberFormat="1" applyFill="1" applyBorder="1" applyAlignment="1" applyProtection="1">
      <alignment horizontal="center"/>
      <protection hidden="1"/>
    </xf>
    <xf numFmtId="0" fontId="17" fillId="4" borderId="18" xfId="0" applyNumberFormat="1" applyFont="1" applyFill="1" applyBorder="1" applyAlignment="1" applyProtection="1">
      <alignment horizontal="center" vertical="center"/>
      <protection hidden="1"/>
    </xf>
    <xf numFmtId="0" fontId="16" fillId="4" borderId="9" xfId="0" applyNumberFormat="1" applyFont="1" applyFill="1" applyBorder="1" applyAlignment="1" applyProtection="1">
      <alignment horizontal="center" vertical="center"/>
      <protection hidden="1"/>
    </xf>
    <xf numFmtId="0" fontId="16" fillId="4" borderId="18" xfId="0" applyNumberFormat="1" applyFont="1" applyFill="1" applyBorder="1" applyAlignment="1" applyProtection="1">
      <alignment horizontal="center" vertical="center"/>
      <protection hidden="1"/>
    </xf>
    <xf numFmtId="0" fontId="22" fillId="0" borderId="48" xfId="0" applyNumberFormat="1" applyFont="1" applyBorder="1" applyAlignment="1">
      <alignment horizontal="center"/>
    </xf>
    <xf numFmtId="0" fontId="22" fillId="0" borderId="49" xfId="0" applyNumberFormat="1" applyFont="1" applyBorder="1" applyAlignment="1">
      <alignment horizontal="center"/>
    </xf>
    <xf numFmtId="0" fontId="22" fillId="0" borderId="50" xfId="0" applyNumberFormat="1" applyFont="1" applyBorder="1" applyAlignment="1">
      <alignment horizontal="center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9" xfId="0" applyNumberFormat="1" applyFont="1" applyFill="1" applyBorder="1" applyAlignment="1" applyProtection="1">
      <alignment horizontal="left" vertical="center"/>
      <protection locked="0"/>
    </xf>
    <xf numFmtId="0" fontId="17" fillId="0" borderId="52" xfId="0" applyNumberFormat="1" applyFont="1" applyFill="1" applyBorder="1" applyAlignment="1" applyProtection="1">
      <alignment horizontal="left" vertical="center"/>
      <protection locked="0"/>
    </xf>
    <xf numFmtId="0" fontId="17" fillId="0" borderId="41" xfId="0" applyNumberFormat="1" applyFont="1" applyFill="1" applyBorder="1" applyAlignment="1" applyProtection="1">
      <alignment horizontal="left" vertical="center"/>
      <protection locked="0"/>
    </xf>
    <xf numFmtId="0" fontId="16" fillId="0" borderId="9" xfId="0" applyNumberFormat="1" applyFont="1" applyFill="1" applyBorder="1" applyAlignment="1" applyProtection="1">
      <alignment horizontal="left" vertical="center"/>
      <protection locked="0"/>
    </xf>
    <xf numFmtId="0" fontId="16" fillId="0" borderId="18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5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 applyProtection="1">
      <alignment horizontal="left" textRotation="90"/>
      <protection locked="0"/>
    </xf>
    <xf numFmtId="0" fontId="4" fillId="0" borderId="53" xfId="0" applyNumberFormat="1" applyFont="1" applyBorder="1" applyAlignment="1" applyProtection="1">
      <alignment horizontal="left" textRotation="90"/>
      <protection locked="0"/>
    </xf>
    <xf numFmtId="0" fontId="4" fillId="0" borderId="21" xfId="0" applyNumberFormat="1" applyFont="1" applyBorder="1" applyAlignment="1" applyProtection="1">
      <alignment horizontal="left" textRotation="90"/>
      <protection locked="0"/>
    </xf>
    <xf numFmtId="0" fontId="4" fillId="0" borderId="6" xfId="0" applyNumberFormat="1" applyFont="1" applyBorder="1" applyAlignment="1" applyProtection="1">
      <alignment horizontal="left" textRotation="90"/>
      <protection locked="0"/>
    </xf>
    <xf numFmtId="0" fontId="4" fillId="0" borderId="54" xfId="0" applyNumberFormat="1" applyFont="1" applyBorder="1" applyAlignment="1" applyProtection="1">
      <alignment horizontal="left" textRotation="90"/>
      <protection locked="0"/>
    </xf>
    <xf numFmtId="0" fontId="4" fillId="0" borderId="17" xfId="0" applyNumberFormat="1" applyFont="1" applyBorder="1" applyAlignment="1" applyProtection="1">
      <alignment horizontal="left" textRotation="90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5" fillId="0" borderId="18" xfId="0" applyNumberFormat="1" applyFont="1" applyBorder="1" applyAlignment="1" applyProtection="1">
      <alignment horizontal="left" vertical="center"/>
      <protection locked="0"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0" fillId="5" borderId="55" xfId="0" applyNumberFormat="1" applyFill="1" applyBorder="1" applyAlignment="1" applyProtection="1">
      <alignment horizontal="right"/>
      <protection hidden="1"/>
    </xf>
    <xf numFmtId="0" fontId="0" fillId="5" borderId="56" xfId="0" applyNumberForma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27</xdr:row>
      <xdr:rowOff>95250</xdr:rowOff>
    </xdr:from>
    <xdr:to>
      <xdr:col>46</xdr:col>
      <xdr:colOff>0</xdr:colOff>
      <xdr:row>29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1849100" y="61150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Totalsumma
deltagartillfällen</a:t>
          </a:r>
        </a:p>
      </xdr:txBody>
    </xdr:sp>
    <xdr:clientData/>
  </xdr:twoCellAnchor>
  <xdr:twoCellAnchor>
    <xdr:from>
      <xdr:col>36</xdr:col>
      <xdr:colOff>114300</xdr:colOff>
      <xdr:row>3</xdr:row>
      <xdr:rowOff>57150</xdr:rowOff>
    </xdr:from>
    <xdr:to>
      <xdr:col>45</xdr:col>
      <xdr:colOff>0</xdr:colOff>
      <xdr:row>4</xdr:row>
      <xdr:rowOff>142875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8153400" y="714375"/>
          <a:ext cx="3314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Statligt lokalt aktivitetsstöd</a:t>
          </a:r>
        </a:p>
      </xdr:txBody>
    </xdr:sp>
    <xdr:clientData/>
  </xdr:twoCellAnchor>
  <xdr:twoCellAnchor>
    <xdr:from>
      <xdr:col>10</xdr:col>
      <xdr:colOff>247650</xdr:colOff>
      <xdr:row>13</xdr:row>
      <xdr:rowOff>142875</xdr:rowOff>
    </xdr:from>
    <xdr:to>
      <xdr:col>10</xdr:col>
      <xdr:colOff>438150</xdr:colOff>
      <xdr:row>13</xdr:row>
      <xdr:rowOff>219075</xdr:rowOff>
    </xdr:to>
    <xdr:grpSp>
      <xdr:nvGrpSpPr>
        <xdr:cNvPr id="3" name="Group 86"/>
        <xdr:cNvGrpSpPr>
          <a:grpSpLocks/>
        </xdr:cNvGrpSpPr>
      </xdr:nvGrpSpPr>
      <xdr:grpSpPr>
        <a:xfrm>
          <a:off x="3562350" y="2962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" name="Line 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10</xdr:row>
      <xdr:rowOff>19050</xdr:rowOff>
    </xdr:from>
    <xdr:to>
      <xdr:col>42</xdr:col>
      <xdr:colOff>57150</xdr:colOff>
      <xdr:row>10</xdr:row>
      <xdr:rowOff>161925</xdr:rowOff>
    </xdr:to>
    <xdr:sp>
      <xdr:nvSpPr>
        <xdr:cNvPr id="6" name="TextBox 50"/>
        <xdr:cNvSpPr txBox="1">
          <a:spLocks noChangeArrowheads="1"/>
        </xdr:cNvSpPr>
      </xdr:nvSpPr>
      <xdr:spPr>
        <a:xfrm>
          <a:off x="8801100" y="2124075"/>
          <a:ext cx="1581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Deltagartillfällen</a:t>
          </a:r>
        </a:p>
      </xdr:txBody>
    </xdr:sp>
    <xdr:clientData/>
  </xdr:twoCellAnchor>
  <xdr:twoCellAnchor>
    <xdr:from>
      <xdr:col>39</xdr:col>
      <xdr:colOff>0</xdr:colOff>
      <xdr:row>11</xdr:row>
      <xdr:rowOff>142875</xdr:rowOff>
    </xdr:from>
    <xdr:to>
      <xdr:col>39</xdr:col>
      <xdr:colOff>0</xdr:colOff>
      <xdr:row>12</xdr:row>
      <xdr:rowOff>0</xdr:rowOff>
    </xdr:to>
    <xdr:sp>
      <xdr:nvSpPr>
        <xdr:cNvPr id="7" name="Line 51"/>
        <xdr:cNvSpPr>
          <a:spLocks/>
        </xdr:cNvSpPr>
      </xdr:nvSpPr>
      <xdr:spPr>
        <a:xfrm>
          <a:off x="9182100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142875</xdr:rowOff>
    </xdr:from>
    <xdr:to>
      <xdr:col>38</xdr:col>
      <xdr:colOff>0</xdr:colOff>
      <xdr:row>12</xdr:row>
      <xdr:rowOff>0</xdr:rowOff>
    </xdr:to>
    <xdr:sp>
      <xdr:nvSpPr>
        <xdr:cNvPr id="8" name="Line 52"/>
        <xdr:cNvSpPr>
          <a:spLocks/>
        </xdr:cNvSpPr>
      </xdr:nvSpPr>
      <xdr:spPr>
        <a:xfrm>
          <a:off x="8801100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20</xdr:row>
      <xdr:rowOff>219075</xdr:rowOff>
    </xdr:from>
    <xdr:to>
      <xdr:col>54</xdr:col>
      <xdr:colOff>0</xdr:colOff>
      <xdr:row>21</xdr:row>
      <xdr:rowOff>85725</xdr:rowOff>
    </xdr:to>
    <xdr:sp>
      <xdr:nvSpPr>
        <xdr:cNvPr id="9" name="Line 53"/>
        <xdr:cNvSpPr>
          <a:spLocks/>
        </xdr:cNvSpPr>
      </xdr:nvSpPr>
      <xdr:spPr>
        <a:xfrm>
          <a:off x="14287500" y="4638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11</xdr:row>
      <xdr:rowOff>142875</xdr:rowOff>
    </xdr:from>
    <xdr:to>
      <xdr:col>43</xdr:col>
      <xdr:colOff>0</xdr:colOff>
      <xdr:row>12</xdr:row>
      <xdr:rowOff>0</xdr:rowOff>
    </xdr:to>
    <xdr:sp>
      <xdr:nvSpPr>
        <xdr:cNvPr id="10" name="Line 54"/>
        <xdr:cNvSpPr>
          <a:spLocks/>
        </xdr:cNvSpPr>
      </xdr:nvSpPr>
      <xdr:spPr>
        <a:xfrm>
          <a:off x="10706100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11</xdr:row>
      <xdr:rowOff>142875</xdr:rowOff>
    </xdr:from>
    <xdr:to>
      <xdr:col>42</xdr:col>
      <xdr:colOff>0</xdr:colOff>
      <xdr:row>12</xdr:row>
      <xdr:rowOff>0</xdr:rowOff>
    </xdr:to>
    <xdr:sp>
      <xdr:nvSpPr>
        <xdr:cNvPr id="11" name="Line 55"/>
        <xdr:cNvSpPr>
          <a:spLocks/>
        </xdr:cNvSpPr>
      </xdr:nvSpPr>
      <xdr:spPr>
        <a:xfrm>
          <a:off x="10325100" y="248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10</xdr:row>
      <xdr:rowOff>219075</xdr:rowOff>
    </xdr:from>
    <xdr:to>
      <xdr:col>39</xdr:col>
      <xdr:colOff>76200</xdr:colOff>
      <xdr:row>11</xdr:row>
      <xdr:rowOff>95250</xdr:rowOff>
    </xdr:to>
    <xdr:sp>
      <xdr:nvSpPr>
        <xdr:cNvPr id="12" name="TextBox 57"/>
        <xdr:cNvSpPr txBox="1">
          <a:spLocks noChangeArrowheads="1"/>
        </xdr:cNvSpPr>
      </xdr:nvSpPr>
      <xdr:spPr>
        <a:xfrm>
          <a:off x="8191500" y="2324100"/>
          <a:ext cx="1066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flickor, ålder</a:t>
          </a:r>
        </a:p>
      </xdr:txBody>
    </xdr:sp>
    <xdr:clientData/>
  </xdr:twoCellAnchor>
  <xdr:twoCellAnchor>
    <xdr:from>
      <xdr:col>40</xdr:col>
      <xdr:colOff>133350</xdr:colOff>
      <xdr:row>10</xdr:row>
      <xdr:rowOff>200025</xdr:rowOff>
    </xdr:from>
    <xdr:to>
      <xdr:col>43</xdr:col>
      <xdr:colOff>104775</xdr:colOff>
      <xdr:row>11</xdr:row>
      <xdr:rowOff>76200</xdr:rowOff>
    </xdr:to>
    <xdr:sp>
      <xdr:nvSpPr>
        <xdr:cNvPr id="13" name="TextBox 58"/>
        <xdr:cNvSpPr txBox="1">
          <a:spLocks noChangeArrowheads="1"/>
        </xdr:cNvSpPr>
      </xdr:nvSpPr>
      <xdr:spPr>
        <a:xfrm>
          <a:off x="9696450" y="2305050"/>
          <a:ext cx="1114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pojkar, ålder</a:t>
          </a:r>
        </a:p>
      </xdr:txBody>
    </xdr:sp>
    <xdr:clientData/>
  </xdr:twoCellAnchor>
  <xdr:twoCellAnchor>
    <xdr:from>
      <xdr:col>44</xdr:col>
      <xdr:colOff>57150</xdr:colOff>
      <xdr:row>9</xdr:row>
      <xdr:rowOff>114300</xdr:rowOff>
    </xdr:from>
    <xdr:to>
      <xdr:col>45</xdr:col>
      <xdr:colOff>342900</xdr:colOff>
      <xdr:row>11</xdr:row>
      <xdr:rowOff>57150</xdr:rowOff>
    </xdr:to>
    <xdr:sp>
      <xdr:nvSpPr>
        <xdr:cNvPr id="14" name="TextBox 63"/>
        <xdr:cNvSpPr txBox="1">
          <a:spLocks noChangeArrowheads="1"/>
        </xdr:cNvSpPr>
      </xdr:nvSpPr>
      <xdr:spPr>
        <a:xfrm>
          <a:off x="11144250" y="2028825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Handikapp-idrott
Över 20 år</a:t>
          </a:r>
        </a:p>
      </xdr:txBody>
    </xdr:sp>
    <xdr:clientData/>
  </xdr:twoCellAnchor>
  <xdr:twoCellAnchor>
    <xdr:from>
      <xdr:col>42</xdr:col>
      <xdr:colOff>66675</xdr:colOff>
      <xdr:row>2</xdr:row>
      <xdr:rowOff>66675</xdr:rowOff>
    </xdr:from>
    <xdr:to>
      <xdr:col>45</xdr:col>
      <xdr:colOff>190500</xdr:colOff>
      <xdr:row>2</xdr:row>
      <xdr:rowOff>228600</xdr:rowOff>
    </xdr:to>
    <xdr:sp>
      <xdr:nvSpPr>
        <xdr:cNvPr id="15" name="TextBox 65"/>
        <xdr:cNvSpPr txBox="1">
          <a:spLocks noChangeArrowheads="1"/>
        </xdr:cNvSpPr>
      </xdr:nvSpPr>
      <xdr:spPr>
        <a:xfrm>
          <a:off x="10391775" y="428625"/>
          <a:ext cx="1266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Sida nr……(     )</a:t>
          </a:r>
        </a:p>
      </xdr:txBody>
    </xdr:sp>
    <xdr:clientData/>
  </xdr:twoCellAnchor>
  <xdr:twoCellAnchor editAs="oneCell">
    <xdr:from>
      <xdr:col>37</xdr:col>
      <xdr:colOff>161925</xdr:colOff>
      <xdr:row>4</xdr:row>
      <xdr:rowOff>209550</xdr:rowOff>
    </xdr:from>
    <xdr:to>
      <xdr:col>42</xdr:col>
      <xdr:colOff>38100</xdr:colOff>
      <xdr:row>7</xdr:row>
      <xdr:rowOff>85725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095375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9525</xdr:rowOff>
    </xdr:from>
    <xdr:to>
      <xdr:col>10</xdr:col>
      <xdr:colOff>0</xdr:colOff>
      <xdr:row>11</xdr:row>
      <xdr:rowOff>152400</xdr:rowOff>
    </xdr:to>
    <xdr:sp>
      <xdr:nvSpPr>
        <xdr:cNvPr id="17" name="TextBox 73"/>
        <xdr:cNvSpPr txBox="1">
          <a:spLocks noChangeArrowheads="1"/>
        </xdr:cNvSpPr>
      </xdr:nvSpPr>
      <xdr:spPr>
        <a:xfrm>
          <a:off x="38100" y="2114550"/>
          <a:ext cx="3276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Ledarens namnteckning</a:t>
          </a:r>
        </a:p>
      </xdr:txBody>
    </xdr:sp>
    <xdr:clientData/>
  </xdr:twoCellAnchor>
  <xdr:twoCellAnchor>
    <xdr:from>
      <xdr:col>10</xdr:col>
      <xdr:colOff>9525</xdr:colOff>
      <xdr:row>12</xdr:row>
      <xdr:rowOff>114300</xdr:rowOff>
    </xdr:from>
    <xdr:to>
      <xdr:col>11</xdr:col>
      <xdr:colOff>38100</xdr:colOff>
      <xdr:row>13</xdr:row>
      <xdr:rowOff>47625</xdr:rowOff>
    </xdr:to>
    <xdr:sp>
      <xdr:nvSpPr>
        <xdr:cNvPr id="18" name="TextBox 76"/>
        <xdr:cNvSpPr txBox="1">
          <a:spLocks noChangeArrowheads="1"/>
        </xdr:cNvSpPr>
      </xdr:nvSpPr>
      <xdr:spPr>
        <a:xfrm>
          <a:off x="3324225" y="269557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år    mån    dag</a:t>
          </a:r>
        </a:p>
      </xdr:txBody>
    </xdr:sp>
    <xdr:clientData/>
  </xdr:twoCellAnchor>
  <xdr:twoCellAnchor>
    <xdr:from>
      <xdr:col>37</xdr:col>
      <xdr:colOff>0</xdr:colOff>
      <xdr:row>11</xdr:row>
      <xdr:rowOff>152400</xdr:rowOff>
    </xdr:from>
    <xdr:to>
      <xdr:col>37</xdr:col>
      <xdr:colOff>0</xdr:colOff>
      <xdr:row>11</xdr:row>
      <xdr:rowOff>228600</xdr:rowOff>
    </xdr:to>
    <xdr:sp>
      <xdr:nvSpPr>
        <xdr:cNvPr id="19" name="Line 79"/>
        <xdr:cNvSpPr>
          <a:spLocks/>
        </xdr:cNvSpPr>
      </xdr:nvSpPr>
      <xdr:spPr>
        <a:xfrm>
          <a:off x="8420100" y="2495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228600</xdr:rowOff>
    </xdr:to>
    <xdr:sp>
      <xdr:nvSpPr>
        <xdr:cNvPr id="20" name="Line 80"/>
        <xdr:cNvSpPr>
          <a:spLocks/>
        </xdr:cNvSpPr>
      </xdr:nvSpPr>
      <xdr:spPr>
        <a:xfrm>
          <a:off x="9944100" y="2495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46</xdr:col>
      <xdr:colOff>0</xdr:colOff>
      <xdr:row>31</xdr:row>
      <xdr:rowOff>9525</xdr:rowOff>
    </xdr:to>
    <xdr:sp>
      <xdr:nvSpPr>
        <xdr:cNvPr id="21" name="Line 83"/>
        <xdr:cNvSpPr>
          <a:spLocks/>
        </xdr:cNvSpPr>
      </xdr:nvSpPr>
      <xdr:spPr>
        <a:xfrm>
          <a:off x="11849100" y="6705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161925</xdr:rowOff>
    </xdr:from>
    <xdr:to>
      <xdr:col>10</xdr:col>
      <xdr:colOff>428625</xdr:colOff>
      <xdr:row>13</xdr:row>
      <xdr:rowOff>0</xdr:rowOff>
    </xdr:to>
    <xdr:grpSp>
      <xdr:nvGrpSpPr>
        <xdr:cNvPr id="22" name="Group 87"/>
        <xdr:cNvGrpSpPr>
          <a:grpSpLocks/>
        </xdr:cNvGrpSpPr>
      </xdr:nvGrpSpPr>
      <xdr:grpSpPr>
        <a:xfrm>
          <a:off x="3552825" y="2743200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" name="Line 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14</xdr:row>
      <xdr:rowOff>142875</xdr:rowOff>
    </xdr:from>
    <xdr:to>
      <xdr:col>10</xdr:col>
      <xdr:colOff>438150</xdr:colOff>
      <xdr:row>14</xdr:row>
      <xdr:rowOff>219075</xdr:rowOff>
    </xdr:to>
    <xdr:grpSp>
      <xdr:nvGrpSpPr>
        <xdr:cNvPr id="25" name="Group 90"/>
        <xdr:cNvGrpSpPr>
          <a:grpSpLocks/>
        </xdr:cNvGrpSpPr>
      </xdr:nvGrpSpPr>
      <xdr:grpSpPr>
        <a:xfrm>
          <a:off x="3562350" y="3190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6" name="Line 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15</xdr:row>
      <xdr:rowOff>142875</xdr:rowOff>
    </xdr:from>
    <xdr:to>
      <xdr:col>10</xdr:col>
      <xdr:colOff>438150</xdr:colOff>
      <xdr:row>15</xdr:row>
      <xdr:rowOff>219075</xdr:rowOff>
    </xdr:to>
    <xdr:grpSp>
      <xdr:nvGrpSpPr>
        <xdr:cNvPr id="28" name="Group 93"/>
        <xdr:cNvGrpSpPr>
          <a:grpSpLocks/>
        </xdr:cNvGrpSpPr>
      </xdr:nvGrpSpPr>
      <xdr:grpSpPr>
        <a:xfrm>
          <a:off x="3562350" y="3419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9" name="Line 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16</xdr:row>
      <xdr:rowOff>142875</xdr:rowOff>
    </xdr:from>
    <xdr:to>
      <xdr:col>10</xdr:col>
      <xdr:colOff>438150</xdr:colOff>
      <xdr:row>16</xdr:row>
      <xdr:rowOff>219075</xdr:rowOff>
    </xdr:to>
    <xdr:grpSp>
      <xdr:nvGrpSpPr>
        <xdr:cNvPr id="31" name="Group 96"/>
        <xdr:cNvGrpSpPr>
          <a:grpSpLocks/>
        </xdr:cNvGrpSpPr>
      </xdr:nvGrpSpPr>
      <xdr:grpSpPr>
        <a:xfrm>
          <a:off x="3562350" y="3648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2" name="Line 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17</xdr:row>
      <xdr:rowOff>142875</xdr:rowOff>
    </xdr:from>
    <xdr:to>
      <xdr:col>10</xdr:col>
      <xdr:colOff>438150</xdr:colOff>
      <xdr:row>17</xdr:row>
      <xdr:rowOff>219075</xdr:rowOff>
    </xdr:to>
    <xdr:grpSp>
      <xdr:nvGrpSpPr>
        <xdr:cNvPr id="34" name="Group 99"/>
        <xdr:cNvGrpSpPr>
          <a:grpSpLocks/>
        </xdr:cNvGrpSpPr>
      </xdr:nvGrpSpPr>
      <xdr:grpSpPr>
        <a:xfrm>
          <a:off x="3562350" y="3876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5" name="Line 1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18</xdr:row>
      <xdr:rowOff>142875</xdr:rowOff>
    </xdr:from>
    <xdr:to>
      <xdr:col>10</xdr:col>
      <xdr:colOff>438150</xdr:colOff>
      <xdr:row>18</xdr:row>
      <xdr:rowOff>219075</xdr:rowOff>
    </xdr:to>
    <xdr:grpSp>
      <xdr:nvGrpSpPr>
        <xdr:cNvPr id="37" name="Group 102"/>
        <xdr:cNvGrpSpPr>
          <a:grpSpLocks/>
        </xdr:cNvGrpSpPr>
      </xdr:nvGrpSpPr>
      <xdr:grpSpPr>
        <a:xfrm>
          <a:off x="3562350" y="4105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8" name="Line 1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40" name="Group 105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1" name="Line 1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43" name="Group 108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4" name="Line 1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46" name="Group 111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" name="Line 1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49" name="Group 114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0" name="Line 1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52" name="Group 117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3" name="Line 1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55" name="Group 120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6" name="Line 1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58" name="Group 123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9" name="Line 1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61" name="Group 126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2" name="Line 1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64" name="Group 129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" name="Line 1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67" name="Group 132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8" name="Line 1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70" name="Group 135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" name="Line 1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73" name="Group 138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" name="Line 1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76" name="Group 141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7" name="Line 1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79" name="Group 144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0" name="Line 1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82" name="Group 147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3" name="Line 1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85" name="Group 150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6" name="Line 1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88" name="Group 153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9" name="Line 1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91" name="Group 156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2" name="Line 1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94" name="Group 159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5" name="Line 1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97" name="Group 162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8" name="Line 1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100" name="Group 165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1" name="Line 1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103" name="Group 168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4" name="Line 16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7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106" name="Group 171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7" name="Line 17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7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109" name="Group 174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0" name="Line 17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7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112" name="Group 177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3" name="Line 17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7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115" name="Group 180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6" name="Line 1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118" name="Group 183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9" name="Line 1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25</xdr:row>
      <xdr:rowOff>142875</xdr:rowOff>
    </xdr:from>
    <xdr:to>
      <xdr:col>10</xdr:col>
      <xdr:colOff>438150</xdr:colOff>
      <xdr:row>25</xdr:row>
      <xdr:rowOff>219075</xdr:rowOff>
    </xdr:to>
    <xdr:grpSp>
      <xdr:nvGrpSpPr>
        <xdr:cNvPr id="121" name="Group 186"/>
        <xdr:cNvGrpSpPr>
          <a:grpSpLocks/>
        </xdr:cNvGrpSpPr>
      </xdr:nvGrpSpPr>
      <xdr:grpSpPr>
        <a:xfrm>
          <a:off x="3562350" y="5705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2" name="Line 1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124" name="Group 189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5" name="Line 1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127" name="Group 192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8" name="Line 1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130" name="Group 195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1" name="Line 1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133" name="Group 198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4" name="Line 1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136" name="Group 201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7" name="Line 2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139" name="Group 204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0" name="Line 2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2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25</xdr:row>
      <xdr:rowOff>142875</xdr:rowOff>
    </xdr:from>
    <xdr:to>
      <xdr:col>10</xdr:col>
      <xdr:colOff>438150</xdr:colOff>
      <xdr:row>25</xdr:row>
      <xdr:rowOff>219075</xdr:rowOff>
    </xdr:to>
    <xdr:grpSp>
      <xdr:nvGrpSpPr>
        <xdr:cNvPr id="142" name="Group 207"/>
        <xdr:cNvGrpSpPr>
          <a:grpSpLocks/>
        </xdr:cNvGrpSpPr>
      </xdr:nvGrpSpPr>
      <xdr:grpSpPr>
        <a:xfrm>
          <a:off x="3562350" y="5705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3" name="Line 2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26</xdr:row>
      <xdr:rowOff>142875</xdr:rowOff>
    </xdr:from>
    <xdr:to>
      <xdr:col>10</xdr:col>
      <xdr:colOff>438150</xdr:colOff>
      <xdr:row>26</xdr:row>
      <xdr:rowOff>219075</xdr:rowOff>
    </xdr:to>
    <xdr:grpSp>
      <xdr:nvGrpSpPr>
        <xdr:cNvPr id="145" name="Group 210"/>
        <xdr:cNvGrpSpPr>
          <a:grpSpLocks/>
        </xdr:cNvGrpSpPr>
      </xdr:nvGrpSpPr>
      <xdr:grpSpPr>
        <a:xfrm>
          <a:off x="3562350" y="5934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6" name="Line 2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148" name="Group 213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9" name="Line 2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151" name="Group 216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2" name="Line 2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154" name="Group 219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5" name="Line 2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2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157" name="Group 222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8" name="Line 2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160" name="Group 225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1" name="Line 2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2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163" name="Group 228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4" name="Line 2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25</xdr:row>
      <xdr:rowOff>142875</xdr:rowOff>
    </xdr:from>
    <xdr:to>
      <xdr:col>10</xdr:col>
      <xdr:colOff>438150</xdr:colOff>
      <xdr:row>25</xdr:row>
      <xdr:rowOff>219075</xdr:rowOff>
    </xdr:to>
    <xdr:grpSp>
      <xdr:nvGrpSpPr>
        <xdr:cNvPr id="166" name="Group 231"/>
        <xdr:cNvGrpSpPr>
          <a:grpSpLocks/>
        </xdr:cNvGrpSpPr>
      </xdr:nvGrpSpPr>
      <xdr:grpSpPr>
        <a:xfrm>
          <a:off x="3562350" y="5705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7" name="Line 2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2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26</xdr:row>
      <xdr:rowOff>142875</xdr:rowOff>
    </xdr:from>
    <xdr:to>
      <xdr:col>10</xdr:col>
      <xdr:colOff>438150</xdr:colOff>
      <xdr:row>26</xdr:row>
      <xdr:rowOff>219075</xdr:rowOff>
    </xdr:to>
    <xdr:grpSp>
      <xdr:nvGrpSpPr>
        <xdr:cNvPr id="169" name="Group 234"/>
        <xdr:cNvGrpSpPr>
          <a:grpSpLocks/>
        </xdr:cNvGrpSpPr>
      </xdr:nvGrpSpPr>
      <xdr:grpSpPr>
        <a:xfrm>
          <a:off x="3562350" y="5934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70" name="Line 2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27</xdr:row>
      <xdr:rowOff>142875</xdr:rowOff>
    </xdr:from>
    <xdr:to>
      <xdr:col>10</xdr:col>
      <xdr:colOff>438150</xdr:colOff>
      <xdr:row>27</xdr:row>
      <xdr:rowOff>219075</xdr:rowOff>
    </xdr:to>
    <xdr:grpSp>
      <xdr:nvGrpSpPr>
        <xdr:cNvPr id="172" name="Group 237"/>
        <xdr:cNvGrpSpPr>
          <a:grpSpLocks/>
        </xdr:cNvGrpSpPr>
      </xdr:nvGrpSpPr>
      <xdr:grpSpPr>
        <a:xfrm>
          <a:off x="3562350" y="6162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73" name="Line 2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2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175" name="Group 240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76" name="Line 2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178" name="Group 243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79" name="Line 2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2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181" name="Group 246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2" name="Line 2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2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184" name="Group 249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5" name="Line 2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2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187" name="Group 252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8" name="Line 2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2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190" name="Group 255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1" name="Line 2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2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25</xdr:row>
      <xdr:rowOff>142875</xdr:rowOff>
    </xdr:from>
    <xdr:to>
      <xdr:col>10</xdr:col>
      <xdr:colOff>438150</xdr:colOff>
      <xdr:row>25</xdr:row>
      <xdr:rowOff>219075</xdr:rowOff>
    </xdr:to>
    <xdr:grpSp>
      <xdr:nvGrpSpPr>
        <xdr:cNvPr id="193" name="Group 258"/>
        <xdr:cNvGrpSpPr>
          <a:grpSpLocks/>
        </xdr:cNvGrpSpPr>
      </xdr:nvGrpSpPr>
      <xdr:grpSpPr>
        <a:xfrm>
          <a:off x="3562350" y="5705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4" name="Line 2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2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26</xdr:row>
      <xdr:rowOff>142875</xdr:rowOff>
    </xdr:from>
    <xdr:to>
      <xdr:col>10</xdr:col>
      <xdr:colOff>438150</xdr:colOff>
      <xdr:row>26</xdr:row>
      <xdr:rowOff>219075</xdr:rowOff>
    </xdr:to>
    <xdr:grpSp>
      <xdr:nvGrpSpPr>
        <xdr:cNvPr id="196" name="Group 261"/>
        <xdr:cNvGrpSpPr>
          <a:grpSpLocks/>
        </xdr:cNvGrpSpPr>
      </xdr:nvGrpSpPr>
      <xdr:grpSpPr>
        <a:xfrm>
          <a:off x="3562350" y="5934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7" name="Line 2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2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27</xdr:row>
      <xdr:rowOff>142875</xdr:rowOff>
    </xdr:from>
    <xdr:to>
      <xdr:col>10</xdr:col>
      <xdr:colOff>438150</xdr:colOff>
      <xdr:row>27</xdr:row>
      <xdr:rowOff>219075</xdr:rowOff>
    </xdr:to>
    <xdr:grpSp>
      <xdr:nvGrpSpPr>
        <xdr:cNvPr id="199" name="Group 264"/>
        <xdr:cNvGrpSpPr>
          <a:grpSpLocks/>
        </xdr:cNvGrpSpPr>
      </xdr:nvGrpSpPr>
      <xdr:grpSpPr>
        <a:xfrm>
          <a:off x="3562350" y="6162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0" name="Line 2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28</xdr:row>
      <xdr:rowOff>142875</xdr:rowOff>
    </xdr:from>
    <xdr:to>
      <xdr:col>10</xdr:col>
      <xdr:colOff>438150</xdr:colOff>
      <xdr:row>28</xdr:row>
      <xdr:rowOff>219075</xdr:rowOff>
    </xdr:to>
    <xdr:grpSp>
      <xdr:nvGrpSpPr>
        <xdr:cNvPr id="202" name="Group 267"/>
        <xdr:cNvGrpSpPr>
          <a:grpSpLocks/>
        </xdr:cNvGrpSpPr>
      </xdr:nvGrpSpPr>
      <xdr:grpSpPr>
        <a:xfrm>
          <a:off x="3562350" y="6391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3" name="Line 2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205" name="Group 270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6" name="Line 2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208" name="Group 273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9" name="Line 2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211" name="Group 276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2" name="Line 2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214" name="Group 279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5" name="Line 2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217" name="Group 282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8" name="Line 2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220" name="Group 285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1" name="Line 2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25</xdr:row>
      <xdr:rowOff>142875</xdr:rowOff>
    </xdr:from>
    <xdr:to>
      <xdr:col>10</xdr:col>
      <xdr:colOff>438150</xdr:colOff>
      <xdr:row>25</xdr:row>
      <xdr:rowOff>219075</xdr:rowOff>
    </xdr:to>
    <xdr:grpSp>
      <xdr:nvGrpSpPr>
        <xdr:cNvPr id="223" name="Group 288"/>
        <xdr:cNvGrpSpPr>
          <a:grpSpLocks/>
        </xdr:cNvGrpSpPr>
      </xdr:nvGrpSpPr>
      <xdr:grpSpPr>
        <a:xfrm>
          <a:off x="3562350" y="5705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4" name="Line 2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26</xdr:row>
      <xdr:rowOff>142875</xdr:rowOff>
    </xdr:from>
    <xdr:to>
      <xdr:col>10</xdr:col>
      <xdr:colOff>438150</xdr:colOff>
      <xdr:row>26</xdr:row>
      <xdr:rowOff>219075</xdr:rowOff>
    </xdr:to>
    <xdr:grpSp>
      <xdr:nvGrpSpPr>
        <xdr:cNvPr id="226" name="Group 291"/>
        <xdr:cNvGrpSpPr>
          <a:grpSpLocks/>
        </xdr:cNvGrpSpPr>
      </xdr:nvGrpSpPr>
      <xdr:grpSpPr>
        <a:xfrm>
          <a:off x="3562350" y="5934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7" name="Line 2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27</xdr:row>
      <xdr:rowOff>142875</xdr:rowOff>
    </xdr:from>
    <xdr:to>
      <xdr:col>10</xdr:col>
      <xdr:colOff>438150</xdr:colOff>
      <xdr:row>27</xdr:row>
      <xdr:rowOff>219075</xdr:rowOff>
    </xdr:to>
    <xdr:grpSp>
      <xdr:nvGrpSpPr>
        <xdr:cNvPr id="229" name="Group 294"/>
        <xdr:cNvGrpSpPr>
          <a:grpSpLocks/>
        </xdr:cNvGrpSpPr>
      </xdr:nvGrpSpPr>
      <xdr:grpSpPr>
        <a:xfrm>
          <a:off x="3562350" y="6162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0" name="Line 2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28</xdr:row>
      <xdr:rowOff>142875</xdr:rowOff>
    </xdr:from>
    <xdr:to>
      <xdr:col>10</xdr:col>
      <xdr:colOff>438150</xdr:colOff>
      <xdr:row>28</xdr:row>
      <xdr:rowOff>219075</xdr:rowOff>
    </xdr:to>
    <xdr:grpSp>
      <xdr:nvGrpSpPr>
        <xdr:cNvPr id="232" name="Group 297"/>
        <xdr:cNvGrpSpPr>
          <a:grpSpLocks/>
        </xdr:cNvGrpSpPr>
      </xdr:nvGrpSpPr>
      <xdr:grpSpPr>
        <a:xfrm>
          <a:off x="3562350" y="6391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3" name="Line 2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29</xdr:row>
      <xdr:rowOff>142875</xdr:rowOff>
    </xdr:from>
    <xdr:to>
      <xdr:col>10</xdr:col>
      <xdr:colOff>438150</xdr:colOff>
      <xdr:row>29</xdr:row>
      <xdr:rowOff>219075</xdr:rowOff>
    </xdr:to>
    <xdr:grpSp>
      <xdr:nvGrpSpPr>
        <xdr:cNvPr id="235" name="Group 300"/>
        <xdr:cNvGrpSpPr>
          <a:grpSpLocks/>
        </xdr:cNvGrpSpPr>
      </xdr:nvGrpSpPr>
      <xdr:grpSpPr>
        <a:xfrm>
          <a:off x="3562350" y="6619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6" name="Line 3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238" name="Group 956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9" name="Line 9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9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241" name="Group 959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2" name="Line 9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244" name="Group 962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5" name="Line 9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9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247" name="Group 965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8" name="Line 9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9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23</xdr:row>
      <xdr:rowOff>142875</xdr:rowOff>
    </xdr:from>
    <xdr:to>
      <xdr:col>10</xdr:col>
      <xdr:colOff>438150</xdr:colOff>
      <xdr:row>23</xdr:row>
      <xdr:rowOff>219075</xdr:rowOff>
    </xdr:to>
    <xdr:grpSp>
      <xdr:nvGrpSpPr>
        <xdr:cNvPr id="250" name="Group 968"/>
        <xdr:cNvGrpSpPr>
          <a:grpSpLocks/>
        </xdr:cNvGrpSpPr>
      </xdr:nvGrpSpPr>
      <xdr:grpSpPr>
        <a:xfrm>
          <a:off x="3562350" y="5248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51" name="Line 96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97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24</xdr:row>
      <xdr:rowOff>142875</xdr:rowOff>
    </xdr:from>
    <xdr:to>
      <xdr:col>10</xdr:col>
      <xdr:colOff>438150</xdr:colOff>
      <xdr:row>24</xdr:row>
      <xdr:rowOff>219075</xdr:rowOff>
    </xdr:to>
    <xdr:grpSp>
      <xdr:nvGrpSpPr>
        <xdr:cNvPr id="253" name="Group 971"/>
        <xdr:cNvGrpSpPr>
          <a:grpSpLocks/>
        </xdr:cNvGrpSpPr>
      </xdr:nvGrpSpPr>
      <xdr:grpSpPr>
        <a:xfrm>
          <a:off x="3562350" y="5476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54" name="Line 97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97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25</xdr:row>
      <xdr:rowOff>142875</xdr:rowOff>
    </xdr:from>
    <xdr:to>
      <xdr:col>10</xdr:col>
      <xdr:colOff>438150</xdr:colOff>
      <xdr:row>25</xdr:row>
      <xdr:rowOff>219075</xdr:rowOff>
    </xdr:to>
    <xdr:grpSp>
      <xdr:nvGrpSpPr>
        <xdr:cNvPr id="256" name="Group 974"/>
        <xdr:cNvGrpSpPr>
          <a:grpSpLocks/>
        </xdr:cNvGrpSpPr>
      </xdr:nvGrpSpPr>
      <xdr:grpSpPr>
        <a:xfrm>
          <a:off x="3562350" y="5705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57" name="Line 97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97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26</xdr:row>
      <xdr:rowOff>142875</xdr:rowOff>
    </xdr:from>
    <xdr:to>
      <xdr:col>10</xdr:col>
      <xdr:colOff>438150</xdr:colOff>
      <xdr:row>26</xdr:row>
      <xdr:rowOff>219075</xdr:rowOff>
    </xdr:to>
    <xdr:grpSp>
      <xdr:nvGrpSpPr>
        <xdr:cNvPr id="259" name="Group 977"/>
        <xdr:cNvGrpSpPr>
          <a:grpSpLocks/>
        </xdr:cNvGrpSpPr>
      </xdr:nvGrpSpPr>
      <xdr:grpSpPr>
        <a:xfrm>
          <a:off x="3562350" y="5934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60" name="Line 97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97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27</xdr:row>
      <xdr:rowOff>142875</xdr:rowOff>
    </xdr:from>
    <xdr:to>
      <xdr:col>10</xdr:col>
      <xdr:colOff>438150</xdr:colOff>
      <xdr:row>27</xdr:row>
      <xdr:rowOff>219075</xdr:rowOff>
    </xdr:to>
    <xdr:grpSp>
      <xdr:nvGrpSpPr>
        <xdr:cNvPr id="262" name="Group 980"/>
        <xdr:cNvGrpSpPr>
          <a:grpSpLocks/>
        </xdr:cNvGrpSpPr>
      </xdr:nvGrpSpPr>
      <xdr:grpSpPr>
        <a:xfrm>
          <a:off x="3562350" y="6162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63" name="Line 9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9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15</xdr:row>
      <xdr:rowOff>142875</xdr:rowOff>
    </xdr:from>
    <xdr:to>
      <xdr:col>10</xdr:col>
      <xdr:colOff>438150</xdr:colOff>
      <xdr:row>15</xdr:row>
      <xdr:rowOff>219075</xdr:rowOff>
    </xdr:to>
    <xdr:grpSp>
      <xdr:nvGrpSpPr>
        <xdr:cNvPr id="265" name="Group 10"/>
        <xdr:cNvGrpSpPr>
          <a:grpSpLocks/>
        </xdr:cNvGrpSpPr>
      </xdr:nvGrpSpPr>
      <xdr:grpSpPr>
        <a:xfrm>
          <a:off x="3562350" y="3419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66" name="Line 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16</xdr:row>
      <xdr:rowOff>142875</xdr:rowOff>
    </xdr:from>
    <xdr:to>
      <xdr:col>10</xdr:col>
      <xdr:colOff>438150</xdr:colOff>
      <xdr:row>16</xdr:row>
      <xdr:rowOff>219075</xdr:rowOff>
    </xdr:to>
    <xdr:grpSp>
      <xdr:nvGrpSpPr>
        <xdr:cNvPr id="268" name="Group 13"/>
        <xdr:cNvGrpSpPr>
          <a:grpSpLocks/>
        </xdr:cNvGrpSpPr>
      </xdr:nvGrpSpPr>
      <xdr:grpSpPr>
        <a:xfrm>
          <a:off x="3562350" y="3648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69" name="Line 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17</xdr:row>
      <xdr:rowOff>142875</xdr:rowOff>
    </xdr:from>
    <xdr:to>
      <xdr:col>10</xdr:col>
      <xdr:colOff>438150</xdr:colOff>
      <xdr:row>17</xdr:row>
      <xdr:rowOff>219075</xdr:rowOff>
    </xdr:to>
    <xdr:grpSp>
      <xdr:nvGrpSpPr>
        <xdr:cNvPr id="271" name="Group 16"/>
        <xdr:cNvGrpSpPr>
          <a:grpSpLocks/>
        </xdr:cNvGrpSpPr>
      </xdr:nvGrpSpPr>
      <xdr:grpSpPr>
        <a:xfrm>
          <a:off x="3562350" y="3876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72" name="Line 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18</xdr:row>
      <xdr:rowOff>142875</xdr:rowOff>
    </xdr:from>
    <xdr:to>
      <xdr:col>10</xdr:col>
      <xdr:colOff>438150</xdr:colOff>
      <xdr:row>18</xdr:row>
      <xdr:rowOff>219075</xdr:rowOff>
    </xdr:to>
    <xdr:grpSp>
      <xdr:nvGrpSpPr>
        <xdr:cNvPr id="274" name="Group 19"/>
        <xdr:cNvGrpSpPr>
          <a:grpSpLocks/>
        </xdr:cNvGrpSpPr>
      </xdr:nvGrpSpPr>
      <xdr:grpSpPr>
        <a:xfrm>
          <a:off x="3562350" y="4105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75" name="Line 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19</xdr:row>
      <xdr:rowOff>142875</xdr:rowOff>
    </xdr:from>
    <xdr:to>
      <xdr:col>10</xdr:col>
      <xdr:colOff>438150</xdr:colOff>
      <xdr:row>19</xdr:row>
      <xdr:rowOff>219075</xdr:rowOff>
    </xdr:to>
    <xdr:grpSp>
      <xdr:nvGrpSpPr>
        <xdr:cNvPr id="277" name="Group 22"/>
        <xdr:cNvGrpSpPr>
          <a:grpSpLocks/>
        </xdr:cNvGrpSpPr>
      </xdr:nvGrpSpPr>
      <xdr:grpSpPr>
        <a:xfrm>
          <a:off x="3562350" y="43338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78" name="Line 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20</xdr:row>
      <xdr:rowOff>142875</xdr:rowOff>
    </xdr:from>
    <xdr:to>
      <xdr:col>10</xdr:col>
      <xdr:colOff>438150</xdr:colOff>
      <xdr:row>20</xdr:row>
      <xdr:rowOff>219075</xdr:rowOff>
    </xdr:to>
    <xdr:grpSp>
      <xdr:nvGrpSpPr>
        <xdr:cNvPr id="280" name="Group 25"/>
        <xdr:cNvGrpSpPr>
          <a:grpSpLocks/>
        </xdr:cNvGrpSpPr>
      </xdr:nvGrpSpPr>
      <xdr:grpSpPr>
        <a:xfrm>
          <a:off x="3562350" y="45624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81" name="Line 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142875</xdr:rowOff>
    </xdr:from>
    <xdr:to>
      <xdr:col>10</xdr:col>
      <xdr:colOff>438150</xdr:colOff>
      <xdr:row>21</xdr:row>
      <xdr:rowOff>219075</xdr:rowOff>
    </xdr:to>
    <xdr:grpSp>
      <xdr:nvGrpSpPr>
        <xdr:cNvPr id="283" name="Group 28"/>
        <xdr:cNvGrpSpPr>
          <a:grpSpLocks/>
        </xdr:cNvGrpSpPr>
      </xdr:nvGrpSpPr>
      <xdr:grpSpPr>
        <a:xfrm>
          <a:off x="3562350" y="4791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84" name="Line 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22</xdr:row>
      <xdr:rowOff>142875</xdr:rowOff>
    </xdr:from>
    <xdr:to>
      <xdr:col>10</xdr:col>
      <xdr:colOff>438150</xdr:colOff>
      <xdr:row>22</xdr:row>
      <xdr:rowOff>219075</xdr:rowOff>
    </xdr:to>
    <xdr:grpSp>
      <xdr:nvGrpSpPr>
        <xdr:cNvPr id="286" name="Group 31"/>
        <xdr:cNvGrpSpPr>
          <a:grpSpLocks/>
        </xdr:cNvGrpSpPr>
      </xdr:nvGrpSpPr>
      <xdr:grpSpPr>
        <a:xfrm>
          <a:off x="3562350" y="5019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87" name="Line 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16</xdr:row>
      <xdr:rowOff>142875</xdr:rowOff>
    </xdr:from>
    <xdr:to>
      <xdr:col>10</xdr:col>
      <xdr:colOff>438150</xdr:colOff>
      <xdr:row>16</xdr:row>
      <xdr:rowOff>219075</xdr:rowOff>
    </xdr:to>
    <xdr:grpSp>
      <xdr:nvGrpSpPr>
        <xdr:cNvPr id="289" name="Group 44"/>
        <xdr:cNvGrpSpPr>
          <a:grpSpLocks/>
        </xdr:cNvGrpSpPr>
      </xdr:nvGrpSpPr>
      <xdr:grpSpPr>
        <a:xfrm>
          <a:off x="3562350" y="3648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90" name="Line 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16</xdr:row>
      <xdr:rowOff>142875</xdr:rowOff>
    </xdr:from>
    <xdr:to>
      <xdr:col>10</xdr:col>
      <xdr:colOff>438150</xdr:colOff>
      <xdr:row>16</xdr:row>
      <xdr:rowOff>219075</xdr:rowOff>
    </xdr:to>
    <xdr:grpSp>
      <xdr:nvGrpSpPr>
        <xdr:cNvPr id="292" name="Group 47"/>
        <xdr:cNvGrpSpPr>
          <a:grpSpLocks/>
        </xdr:cNvGrpSpPr>
      </xdr:nvGrpSpPr>
      <xdr:grpSpPr>
        <a:xfrm>
          <a:off x="3562350" y="36480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93" name="Line 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17</xdr:row>
      <xdr:rowOff>142875</xdr:rowOff>
    </xdr:from>
    <xdr:to>
      <xdr:col>10</xdr:col>
      <xdr:colOff>438150</xdr:colOff>
      <xdr:row>17</xdr:row>
      <xdr:rowOff>219075</xdr:rowOff>
    </xdr:to>
    <xdr:grpSp>
      <xdr:nvGrpSpPr>
        <xdr:cNvPr id="295" name="Group 50"/>
        <xdr:cNvGrpSpPr>
          <a:grpSpLocks/>
        </xdr:cNvGrpSpPr>
      </xdr:nvGrpSpPr>
      <xdr:grpSpPr>
        <a:xfrm>
          <a:off x="3562350" y="3876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96" name="Line 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17</xdr:row>
      <xdr:rowOff>142875</xdr:rowOff>
    </xdr:from>
    <xdr:to>
      <xdr:col>10</xdr:col>
      <xdr:colOff>438150</xdr:colOff>
      <xdr:row>17</xdr:row>
      <xdr:rowOff>219075</xdr:rowOff>
    </xdr:to>
    <xdr:grpSp>
      <xdr:nvGrpSpPr>
        <xdr:cNvPr id="298" name="Group 53"/>
        <xdr:cNvGrpSpPr>
          <a:grpSpLocks/>
        </xdr:cNvGrpSpPr>
      </xdr:nvGrpSpPr>
      <xdr:grpSpPr>
        <a:xfrm>
          <a:off x="3562350" y="38766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99" name="Line 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18</xdr:row>
      <xdr:rowOff>142875</xdr:rowOff>
    </xdr:from>
    <xdr:to>
      <xdr:col>10</xdr:col>
      <xdr:colOff>438150</xdr:colOff>
      <xdr:row>18</xdr:row>
      <xdr:rowOff>219075</xdr:rowOff>
    </xdr:to>
    <xdr:grpSp>
      <xdr:nvGrpSpPr>
        <xdr:cNvPr id="301" name="Group 56"/>
        <xdr:cNvGrpSpPr>
          <a:grpSpLocks/>
        </xdr:cNvGrpSpPr>
      </xdr:nvGrpSpPr>
      <xdr:grpSpPr>
        <a:xfrm>
          <a:off x="3562350" y="4105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02" name="Line 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18</xdr:row>
      <xdr:rowOff>142875</xdr:rowOff>
    </xdr:from>
    <xdr:to>
      <xdr:col>10</xdr:col>
      <xdr:colOff>438150</xdr:colOff>
      <xdr:row>18</xdr:row>
      <xdr:rowOff>219075</xdr:rowOff>
    </xdr:to>
    <xdr:grpSp>
      <xdr:nvGrpSpPr>
        <xdr:cNvPr id="304" name="Group 59"/>
        <xdr:cNvGrpSpPr>
          <a:grpSpLocks/>
        </xdr:cNvGrpSpPr>
      </xdr:nvGrpSpPr>
      <xdr:grpSpPr>
        <a:xfrm>
          <a:off x="3562350" y="410527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05" name="Line 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67"/>
  <sheetViews>
    <sheetView showGridLines="0" showRowColHeaders="0" tabSelected="1" workbookViewId="0" topLeftCell="A1">
      <pane xSplit="1" ySplit="12" topLeftCell="B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140625" defaultRowHeight="12.75"/>
  <cols>
    <col min="1" max="1" width="0.5625" style="213" customWidth="1"/>
    <col min="2" max="2" width="3.140625" style="2" customWidth="1"/>
    <col min="3" max="3" width="8.00390625" style="2" customWidth="1"/>
    <col min="4" max="4" width="3.00390625" style="2" customWidth="1"/>
    <col min="5" max="5" width="9.140625" style="2" customWidth="1"/>
    <col min="6" max="9" width="3.00390625" style="2" customWidth="1"/>
    <col min="10" max="10" width="13.8515625" style="2" customWidth="1"/>
    <col min="11" max="11" width="10.140625" style="2" bestFit="1" customWidth="1"/>
    <col min="12" max="36" width="2.421875" style="2" customWidth="1"/>
    <col min="37" max="46" width="5.7109375" style="2" customWidth="1"/>
    <col min="47" max="50" width="9.140625" style="2" customWidth="1"/>
    <col min="51" max="51" width="0" style="2" hidden="1" customWidth="1"/>
    <col min="52" max="52" width="24.28125" style="2" hidden="1" customWidth="1"/>
    <col min="53" max="53" width="5.00390625" style="2" hidden="1" customWidth="1"/>
    <col min="54" max="56" width="9.140625" style="2" hidden="1" customWidth="1"/>
    <col min="57" max="58" width="5.28125" style="2" hidden="1" customWidth="1"/>
    <col min="59" max="59" width="0.9921875" style="2" hidden="1" customWidth="1"/>
    <col min="60" max="60" width="8.00390625" style="2" hidden="1" customWidth="1"/>
    <col min="61" max="61" width="11.421875" style="2" hidden="1" customWidth="1"/>
    <col min="62" max="87" width="8.00390625" style="2" hidden="1" customWidth="1"/>
    <col min="88" max="88" width="3.140625" style="2" hidden="1" customWidth="1"/>
    <col min="89" max="89" width="3.7109375" style="2" hidden="1" customWidth="1"/>
    <col min="90" max="90" width="3.8515625" style="2" hidden="1" customWidth="1"/>
    <col min="91" max="91" width="9.140625" style="2" hidden="1" customWidth="1"/>
    <col min="92" max="92" width="3.140625" style="2" hidden="1" customWidth="1"/>
    <col min="93" max="93" width="3.7109375" style="2" hidden="1" customWidth="1"/>
    <col min="94" max="94" width="3.8515625" style="2" hidden="1" customWidth="1"/>
    <col min="95" max="96" width="4.28125" style="2" hidden="1" customWidth="1"/>
    <col min="97" max="99" width="8.00390625" style="2" hidden="1" customWidth="1"/>
    <col min="100" max="100" width="10.140625" style="2" hidden="1" customWidth="1"/>
    <col min="101" max="101" width="8.00390625" style="2" hidden="1" customWidth="1"/>
    <col min="102" max="102" width="9.8515625" style="2" hidden="1" customWidth="1"/>
    <col min="103" max="104" width="9.140625" style="2" hidden="1" customWidth="1"/>
    <col min="105" max="16384" width="9.140625" style="2" customWidth="1"/>
  </cols>
  <sheetData>
    <row r="1" spans="2:46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15">
      <c r="B2" s="3"/>
      <c r="S2" s="4"/>
      <c r="T2" s="5" t="s">
        <v>47</v>
      </c>
      <c r="U2" s="5"/>
      <c r="V2" s="5"/>
      <c r="W2" s="5"/>
      <c r="X2" s="5"/>
      <c r="Y2" s="5"/>
      <c r="Z2" s="5"/>
      <c r="AT2" s="6"/>
    </row>
    <row r="3" spans="2:46" ht="23.25">
      <c r="B3" s="7" t="s">
        <v>0</v>
      </c>
      <c r="F3" s="249"/>
      <c r="G3" s="250"/>
      <c r="H3" s="250"/>
      <c r="I3" s="250"/>
      <c r="J3" s="251"/>
      <c r="K3" s="8"/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A3" s="9" t="s">
        <v>25</v>
      </c>
      <c r="AB3" s="9" t="s">
        <v>23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10" t="s">
        <v>33</v>
      </c>
      <c r="AT3" s="11"/>
    </row>
    <row r="4" spans="1:46" s="14" customFormat="1" ht="18" customHeight="1">
      <c r="A4" s="214"/>
      <c r="B4" s="12" t="s">
        <v>1</v>
      </c>
      <c r="C4" s="13"/>
      <c r="D4" s="252" t="s">
        <v>65</v>
      </c>
      <c r="E4" s="252"/>
      <c r="F4" s="252"/>
      <c r="G4" s="252"/>
      <c r="H4" s="252"/>
      <c r="I4" s="252"/>
      <c r="J4" s="25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6"/>
      <c r="AK4" s="15"/>
      <c r="AT4" s="16"/>
    </row>
    <row r="5" spans="1:46" s="14" customFormat="1" ht="18" customHeight="1">
      <c r="A5" s="214"/>
      <c r="B5" s="17" t="s">
        <v>2</v>
      </c>
      <c r="C5" s="18"/>
      <c r="D5" s="252" t="s">
        <v>50</v>
      </c>
      <c r="E5" s="252"/>
      <c r="F5" s="252"/>
      <c r="G5" s="252"/>
      <c r="H5" s="252"/>
      <c r="I5" s="252"/>
      <c r="J5" s="253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7"/>
      <c r="AK5" s="15"/>
      <c r="AT5" s="16"/>
    </row>
    <row r="6" spans="1:46" s="14" customFormat="1" ht="18" customHeight="1">
      <c r="A6" s="214"/>
      <c r="B6" s="17" t="s">
        <v>3</v>
      </c>
      <c r="C6" s="13"/>
      <c r="D6" s="252" t="s">
        <v>66</v>
      </c>
      <c r="E6" s="252"/>
      <c r="F6" s="252"/>
      <c r="G6" s="252"/>
      <c r="H6" s="252"/>
      <c r="I6" s="252"/>
      <c r="J6" s="253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7"/>
      <c r="AK6" s="15"/>
      <c r="AM6" s="19"/>
      <c r="AT6" s="16"/>
    </row>
    <row r="7" spans="2:46" ht="14.25" customHeight="1">
      <c r="B7" s="20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7"/>
      <c r="AK7" s="15"/>
      <c r="AT7" s="11"/>
    </row>
    <row r="8" spans="2:46" ht="14.25" customHeight="1">
      <c r="B8" s="21" t="s">
        <v>4</v>
      </c>
      <c r="K8" s="22" t="s">
        <v>51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8"/>
      <c r="AK8" s="15"/>
      <c r="AT8" s="11"/>
    </row>
    <row r="9" spans="1:46" ht="16.5">
      <c r="A9" s="184"/>
      <c r="B9" s="23" t="s">
        <v>49</v>
      </c>
      <c r="C9" s="84">
        <v>2008</v>
      </c>
      <c r="D9" s="15"/>
      <c r="E9" s="14" t="s">
        <v>48</v>
      </c>
      <c r="F9" s="24"/>
      <c r="G9" s="14" t="s">
        <v>40</v>
      </c>
      <c r="H9" s="14"/>
      <c r="I9" s="24"/>
      <c r="K9" s="22" t="s">
        <v>54</v>
      </c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  <c r="AK9" s="24"/>
      <c r="AT9" s="11"/>
    </row>
    <row r="10" spans="1:46" ht="15" customHeight="1">
      <c r="A10" s="184"/>
      <c r="B10" s="25" t="s">
        <v>43</v>
      </c>
      <c r="K10" s="22" t="s">
        <v>55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26"/>
      <c r="AL10" s="26"/>
      <c r="AM10" s="26"/>
      <c r="AN10" s="26"/>
      <c r="AO10" s="26"/>
      <c r="AP10" s="26"/>
      <c r="AQ10" s="26"/>
      <c r="AR10" s="27"/>
      <c r="AS10" s="26"/>
      <c r="AT10" s="27"/>
    </row>
    <row r="11" spans="1:48" ht="18.75" customHeight="1">
      <c r="A11" s="184"/>
      <c r="B11" s="28"/>
      <c r="C11" s="29"/>
      <c r="D11" s="29"/>
      <c r="E11" s="29"/>
      <c r="F11" s="29"/>
      <c r="G11" s="29"/>
      <c r="H11" s="29"/>
      <c r="I11" s="29"/>
      <c r="K11" s="22" t="s">
        <v>52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29"/>
      <c r="AL11" s="29"/>
      <c r="AM11" s="29"/>
      <c r="AN11" s="29"/>
      <c r="AO11" s="29"/>
      <c r="AP11" s="29"/>
      <c r="AQ11" s="29"/>
      <c r="AR11" s="11"/>
      <c r="AS11" s="29"/>
      <c r="AT11" s="11"/>
      <c r="AV11" s="2" t="s">
        <v>46</v>
      </c>
    </row>
    <row r="12" spans="1:108" ht="18.75" customHeight="1">
      <c r="A12" s="184"/>
      <c r="B12" s="20"/>
      <c r="K12" s="22" t="s">
        <v>53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30"/>
      <c r="AL12" s="30" t="s">
        <v>35</v>
      </c>
      <c r="AM12" s="30" t="s">
        <v>36</v>
      </c>
      <c r="AN12" s="31" t="s">
        <v>37</v>
      </c>
      <c r="AO12" s="30"/>
      <c r="AP12" s="30" t="s">
        <v>35</v>
      </c>
      <c r="AQ12" s="32" t="s">
        <v>36</v>
      </c>
      <c r="AR12" s="33" t="s">
        <v>37</v>
      </c>
      <c r="AS12" s="34" t="s">
        <v>39</v>
      </c>
      <c r="AT12" s="35" t="s">
        <v>38</v>
      </c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85" t="s">
        <v>35</v>
      </c>
      <c r="CK12" s="85" t="s">
        <v>36</v>
      </c>
      <c r="CL12" s="86" t="s">
        <v>37</v>
      </c>
      <c r="CM12" s="85"/>
      <c r="CN12" s="85" t="s">
        <v>35</v>
      </c>
      <c r="CO12" s="87" t="s">
        <v>36</v>
      </c>
      <c r="CP12" s="88" t="s">
        <v>37</v>
      </c>
      <c r="CQ12" s="89" t="s">
        <v>39</v>
      </c>
      <c r="CR12" s="90" t="s">
        <v>38</v>
      </c>
      <c r="CS12" s="91" t="s">
        <v>35</v>
      </c>
      <c r="CT12" s="91" t="s">
        <v>36</v>
      </c>
      <c r="CU12" s="92" t="s">
        <v>37</v>
      </c>
      <c r="CV12" s="93"/>
      <c r="CW12" s="93"/>
      <c r="CY12" s="93"/>
      <c r="CZ12" s="93"/>
      <c r="DA12" s="93"/>
      <c r="DB12" s="93"/>
      <c r="DC12" s="93"/>
      <c r="DD12" s="93"/>
    </row>
    <row r="13" spans="1:108" ht="18.75" customHeight="1">
      <c r="A13" s="184"/>
      <c r="B13" s="36" t="s">
        <v>5</v>
      </c>
      <c r="C13" s="37"/>
      <c r="D13" s="37"/>
      <c r="E13" s="38"/>
      <c r="F13" s="38"/>
      <c r="G13" s="38"/>
      <c r="H13" s="38"/>
      <c r="I13" s="38"/>
      <c r="J13" s="39"/>
      <c r="K13" s="40" t="s">
        <v>24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43"/>
      <c r="AL13" s="44"/>
      <c r="AM13" s="44"/>
      <c r="AN13" s="45"/>
      <c r="AO13" s="43"/>
      <c r="AP13" s="44"/>
      <c r="AQ13" s="44"/>
      <c r="AR13" s="45"/>
      <c r="AS13" s="39"/>
      <c r="AT13" s="45"/>
      <c r="AZ13" s="94" t="s">
        <v>5</v>
      </c>
      <c r="BA13" s="95"/>
      <c r="BB13" s="95"/>
      <c r="BC13" s="96"/>
      <c r="BD13" s="96"/>
      <c r="BE13" s="96"/>
      <c r="BF13" s="96"/>
      <c r="BG13" s="96"/>
      <c r="BH13" s="97"/>
      <c r="BI13" s="98" t="s">
        <v>24</v>
      </c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100"/>
      <c r="CI13" s="101"/>
      <c r="CJ13" s="102"/>
      <c r="CK13" s="102"/>
      <c r="CL13" s="103"/>
      <c r="CM13" s="101"/>
      <c r="CN13" s="102"/>
      <c r="CO13" s="102"/>
      <c r="CP13" s="103"/>
      <c r="CQ13" s="97"/>
      <c r="CR13" s="103"/>
      <c r="CS13" s="104"/>
      <c r="CT13" s="104"/>
      <c r="CU13" s="105"/>
      <c r="CV13" s="93"/>
      <c r="CW13" s="93"/>
      <c r="CX13" s="212" t="s">
        <v>63</v>
      </c>
      <c r="CY13" s="212" t="s">
        <v>64</v>
      </c>
      <c r="CZ13" s="93"/>
      <c r="DA13" s="93"/>
      <c r="DB13" s="93"/>
      <c r="DC13" s="93"/>
      <c r="DD13" s="93"/>
    </row>
    <row r="14" spans="1:108" ht="18" customHeight="1">
      <c r="A14" s="215"/>
      <c r="B14" s="46" t="s">
        <v>7</v>
      </c>
      <c r="C14" s="237"/>
      <c r="D14" s="238"/>
      <c r="E14" s="238"/>
      <c r="F14" s="238"/>
      <c r="G14" s="238"/>
      <c r="H14" s="238"/>
      <c r="I14" s="238"/>
      <c r="J14" s="239"/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4"/>
      <c r="AK14" s="194"/>
      <c r="AL14" s="195">
        <f aca="true" t="shared" si="0" ref="AL14:AL30">IF(CJ14&gt;0,CJ14,"")</f>
      </c>
      <c r="AM14" s="195">
        <f aca="true" t="shared" si="1" ref="AM14:AM30">IF(CK14&gt;0,CK14,"")</f>
      </c>
      <c r="AN14" s="196">
        <f aca="true" t="shared" si="2" ref="AN14:AN30">IF(CL14&gt;0,CL14,"")</f>
      </c>
      <c r="AO14" s="194">
        <f aca="true" t="shared" si="3" ref="AO14:AO30">IF(CM14&gt;0,CM14,"")</f>
      </c>
      <c r="AP14" s="195">
        <f aca="true" t="shared" si="4" ref="AP14:AP30">IF(CN14&gt;0,CN14,"")</f>
      </c>
      <c r="AQ14" s="195">
        <f aca="true" t="shared" si="5" ref="AQ14:AQ30">IF(CO14&gt;0,CO14,"")</f>
      </c>
      <c r="AR14" s="196">
        <f aca="true" t="shared" si="6" ref="AR14:AR30">IF(CP14&gt;0,CP14,"")</f>
      </c>
      <c r="AS14" s="194"/>
      <c r="AT14" s="196"/>
      <c r="AZ14" s="106" t="s">
        <v>7</v>
      </c>
      <c r="BA14" s="228" t="s">
        <v>56</v>
      </c>
      <c r="BB14" s="229"/>
      <c r="BC14" s="107"/>
      <c r="BD14" s="107"/>
      <c r="BE14" s="107"/>
      <c r="BF14" s="219"/>
      <c r="BG14" s="220"/>
      <c r="BH14" s="108">
        <f aca="true" t="shared" si="7" ref="BH14:BH30">DAYS360(K14,$BH$34)/360</f>
        <v>108.31111111111112</v>
      </c>
      <c r="BI14" s="109">
        <f aca="true" t="shared" si="8" ref="BI14:BI30">+K14</f>
        <v>0</v>
      </c>
      <c r="BJ14" s="110">
        <f aca="true" t="shared" si="9" ref="BJ14:BJ30">IF($CW14=TRUE,L14,"")</f>
      </c>
      <c r="BK14" s="110">
        <f aca="true" t="shared" si="10" ref="BK14:BK30">IF($CW14=TRUE,M14,"")</f>
      </c>
      <c r="BL14" s="110">
        <f aca="true" t="shared" si="11" ref="BL14:BL30">IF($CW14=TRUE,N14,"")</f>
      </c>
      <c r="BM14" s="110">
        <f aca="true" t="shared" si="12" ref="BM14:BM30">IF($CW14=TRUE,O14,"")</f>
      </c>
      <c r="BN14" s="110">
        <f aca="true" t="shared" si="13" ref="BN14:BN30">IF($CW14=TRUE,P14,"")</f>
      </c>
      <c r="BO14" s="110">
        <f aca="true" t="shared" si="14" ref="BO14:BO30">IF($CW14=TRUE,Q14,"")</f>
      </c>
      <c r="BP14" s="110">
        <f aca="true" t="shared" si="15" ref="BP14:BP30">IF($CW14=TRUE,R14,"")</f>
      </c>
      <c r="BQ14" s="110">
        <f aca="true" t="shared" si="16" ref="BQ14:BQ30">IF($CW14=TRUE,S14,"")</f>
      </c>
      <c r="BR14" s="110">
        <f aca="true" t="shared" si="17" ref="BR14:BR30">IF($CW14=TRUE,T14,"")</f>
      </c>
      <c r="BS14" s="110">
        <f aca="true" t="shared" si="18" ref="BS14:BS30">IF($CW14=TRUE,U14,"")</f>
      </c>
      <c r="BT14" s="110">
        <f aca="true" t="shared" si="19" ref="BT14:BT30">IF($CW14=TRUE,V14,"")</f>
      </c>
      <c r="BU14" s="110">
        <f aca="true" t="shared" si="20" ref="BU14:BU30">IF($CW14=TRUE,W14,"")</f>
      </c>
      <c r="BV14" s="110">
        <f aca="true" t="shared" si="21" ref="BV14:BV30">IF($CW14=TRUE,X14,"")</f>
      </c>
      <c r="BW14" s="110">
        <f aca="true" t="shared" si="22" ref="BW14:BW30">IF($CW14=TRUE,Y14,"")</f>
      </c>
      <c r="BX14" s="110">
        <f aca="true" t="shared" si="23" ref="BX14:BX30">IF($CW14=TRUE,Z14,"")</f>
      </c>
      <c r="BY14" s="110">
        <f aca="true" t="shared" si="24" ref="BY14:BY30">IF($CW14=TRUE,AA14,"")</f>
      </c>
      <c r="BZ14" s="110">
        <f aca="true" t="shared" si="25" ref="BZ14:BZ30">IF($CW14=TRUE,AB14,"")</f>
      </c>
      <c r="CA14" s="110">
        <f aca="true" t="shared" si="26" ref="CA14:CA30">IF($CW14=TRUE,AC14,"")</f>
      </c>
      <c r="CB14" s="110">
        <f aca="true" t="shared" si="27" ref="CB14:CB30">IF($CW14=TRUE,AD14,"")</f>
      </c>
      <c r="CC14" s="110">
        <f aca="true" t="shared" si="28" ref="CC14:CC30">IF($CW14=TRUE,AE14,"")</f>
      </c>
      <c r="CD14" s="110">
        <f aca="true" t="shared" si="29" ref="CD14:CD30">IF($CW14=TRUE,AF14,"")</f>
      </c>
      <c r="CE14" s="110">
        <f aca="true" t="shared" si="30" ref="CE14:CE30">IF($CW14=TRUE,AG14,"")</f>
      </c>
      <c r="CF14" s="110">
        <f aca="true" t="shared" si="31" ref="CF14:CF30">IF($CW14=TRUE,AH14,"")</f>
      </c>
      <c r="CG14" s="110">
        <f aca="true" t="shared" si="32" ref="CG14:CG30">IF($CW14=TRUE,AI14,"")</f>
      </c>
      <c r="CH14" s="110">
        <f aca="true" t="shared" si="33" ref="CH14:CH30">IF($CW14=TRUE,AJ14,"")</f>
      </c>
      <c r="CI14" s="111"/>
      <c r="CJ14" s="112">
        <f>IF(CS14=TRUE,(IF($CX14=TRUE,(SUM($BJ76:$CH76)),0)),0)</f>
        <v>0</v>
      </c>
      <c r="CK14" s="112">
        <f>IF(CT14=TRUE,(IF($CX14=TRUE,(SUM($BJ76:$CH76)),0)),0)</f>
        <v>0</v>
      </c>
      <c r="CL14" s="112">
        <f>IF(CU14=TRUE,(IF($CX14=TRUE,(SUM($BJ76:$CH76)),0)),0)</f>
        <v>0</v>
      </c>
      <c r="CM14" s="111"/>
      <c r="CN14" s="112">
        <f>IF(CS14=TRUE,(IF($CY14=TRUE,(SUM($BJ76:$CH76)),0)),0)</f>
        <v>0</v>
      </c>
      <c r="CO14" s="112">
        <f>IF(CT14=TRUE,(IF($CY14=TRUE,(SUM($BJ76:$CH76)),0)),0)</f>
        <v>0</v>
      </c>
      <c r="CP14" s="112">
        <f>IF(CU14=TRUE,(IF($CY14=TRUE,(SUM($BJ76:$CH76)),0)),0)</f>
        <v>0</v>
      </c>
      <c r="CQ14" s="111"/>
      <c r="CR14" s="113"/>
      <c r="CS14" s="104" t="b">
        <f>AND($BH14&gt;7,$BH14&lt;13)</f>
        <v>0</v>
      </c>
      <c r="CT14" s="104" t="b">
        <f aca="true" t="shared" si="34" ref="CT14:CT30">AND($BH14&gt;13,$BH14&lt;16)</f>
        <v>0</v>
      </c>
      <c r="CU14" s="104" t="b">
        <f aca="true" t="shared" si="35" ref="CU14:CU30">AND($BH14&gt;16,$BH14&lt;21)</f>
        <v>0</v>
      </c>
      <c r="CV14" s="109">
        <f aca="true" t="shared" si="36" ref="CV14:CV30">+A14</f>
        <v>0</v>
      </c>
      <c r="CW14" s="110" t="b">
        <f>OR(CS14,CT14,CU14)</f>
        <v>0</v>
      </c>
      <c r="CX14" s="216" t="b">
        <v>0</v>
      </c>
      <c r="CY14" s="217" t="b">
        <v>0</v>
      </c>
      <c r="CZ14" s="93"/>
      <c r="DA14" s="93"/>
      <c r="DB14" s="93"/>
      <c r="DC14" s="93"/>
      <c r="DD14" s="93"/>
    </row>
    <row r="15" spans="1:108" ht="18" customHeight="1">
      <c r="A15" s="215"/>
      <c r="B15" s="47" t="s">
        <v>8</v>
      </c>
      <c r="C15" s="237"/>
      <c r="D15" s="238"/>
      <c r="E15" s="238"/>
      <c r="F15" s="238"/>
      <c r="G15" s="238"/>
      <c r="H15" s="238"/>
      <c r="I15" s="238"/>
      <c r="J15" s="239"/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194"/>
      <c r="AL15" s="195">
        <f t="shared" si="0"/>
      </c>
      <c r="AM15" s="195">
        <f t="shared" si="1"/>
      </c>
      <c r="AN15" s="196">
        <f t="shared" si="2"/>
      </c>
      <c r="AO15" s="194">
        <f t="shared" si="3"/>
      </c>
      <c r="AP15" s="195">
        <f t="shared" si="4"/>
      </c>
      <c r="AQ15" s="195">
        <f t="shared" si="5"/>
      </c>
      <c r="AR15" s="196">
        <f t="shared" si="6"/>
      </c>
      <c r="AS15" s="194"/>
      <c r="AT15" s="196"/>
      <c r="AZ15" s="114" t="s">
        <v>8</v>
      </c>
      <c r="BA15" s="228"/>
      <c r="BB15" s="229"/>
      <c r="BC15" s="107"/>
      <c r="BD15" s="107"/>
      <c r="BE15" s="107"/>
      <c r="BF15" s="219"/>
      <c r="BG15" s="220"/>
      <c r="BH15" s="108">
        <f t="shared" si="7"/>
        <v>108.31111111111112</v>
      </c>
      <c r="BI15" s="109">
        <f t="shared" si="8"/>
        <v>0</v>
      </c>
      <c r="BJ15" s="110">
        <f t="shared" si="9"/>
      </c>
      <c r="BK15" s="110">
        <f t="shared" si="10"/>
      </c>
      <c r="BL15" s="110">
        <f t="shared" si="11"/>
      </c>
      <c r="BM15" s="110">
        <f t="shared" si="12"/>
      </c>
      <c r="BN15" s="110">
        <f t="shared" si="13"/>
      </c>
      <c r="BO15" s="110">
        <f t="shared" si="14"/>
      </c>
      <c r="BP15" s="110">
        <f t="shared" si="15"/>
      </c>
      <c r="BQ15" s="110">
        <f t="shared" si="16"/>
      </c>
      <c r="BR15" s="110">
        <f t="shared" si="17"/>
      </c>
      <c r="BS15" s="110">
        <f t="shared" si="18"/>
      </c>
      <c r="BT15" s="110">
        <f t="shared" si="19"/>
      </c>
      <c r="BU15" s="110">
        <f t="shared" si="20"/>
      </c>
      <c r="BV15" s="110">
        <f t="shared" si="21"/>
      </c>
      <c r="BW15" s="110">
        <f t="shared" si="22"/>
      </c>
      <c r="BX15" s="110">
        <f t="shared" si="23"/>
      </c>
      <c r="BY15" s="110">
        <f t="shared" si="24"/>
      </c>
      <c r="BZ15" s="110">
        <f t="shared" si="25"/>
      </c>
      <c r="CA15" s="110">
        <f t="shared" si="26"/>
      </c>
      <c r="CB15" s="110">
        <f t="shared" si="27"/>
      </c>
      <c r="CC15" s="110">
        <f t="shared" si="28"/>
      </c>
      <c r="CD15" s="110">
        <f t="shared" si="29"/>
      </c>
      <c r="CE15" s="110">
        <f t="shared" si="30"/>
      </c>
      <c r="CF15" s="110">
        <f t="shared" si="31"/>
      </c>
      <c r="CG15" s="110">
        <f t="shared" si="32"/>
      </c>
      <c r="CH15" s="110">
        <f t="shared" si="33"/>
      </c>
      <c r="CI15" s="111"/>
      <c r="CJ15" s="112">
        <f aca="true" t="shared" si="37" ref="CJ15:CJ30">IF(CS15=TRUE,(IF($CX15=TRUE,(SUM($BJ77:$CH77)),0)),0)</f>
        <v>0</v>
      </c>
      <c r="CK15" s="112">
        <f aca="true" t="shared" si="38" ref="CK15:CK30">IF(CT15=TRUE,(IF($CX15=TRUE,(SUM($BJ77:$CH77)),0)),0)</f>
        <v>0</v>
      </c>
      <c r="CL15" s="112">
        <f aca="true" t="shared" si="39" ref="CL15:CL30">IF(CU15=TRUE,(IF($CX15=TRUE,(SUM($BJ77:$CH77)),0)),0)</f>
        <v>0</v>
      </c>
      <c r="CM15" s="111"/>
      <c r="CN15" s="112">
        <f aca="true" t="shared" si="40" ref="CN15:CN30">IF(CS15=TRUE,(IF($CY15=TRUE,(SUM($BJ77:$CH77)),0)),0)</f>
        <v>0</v>
      </c>
      <c r="CO15" s="112">
        <f aca="true" t="shared" si="41" ref="CO15:CO30">IF(CT15=TRUE,(IF($CY15=TRUE,(SUM($BJ77:$CH77)),0)),0)</f>
        <v>0</v>
      </c>
      <c r="CP15" s="112">
        <f aca="true" t="shared" si="42" ref="CP15:CP30">IF(CU15=TRUE,(IF($CY15=TRUE,(SUM($BJ77:$CH77)),0)),0)</f>
        <v>0</v>
      </c>
      <c r="CQ15" s="111"/>
      <c r="CR15" s="113"/>
      <c r="CS15" s="104" t="b">
        <f aca="true" t="shared" si="43" ref="CS15:CS30">AND(BH15&gt;7,BH15&lt;13)</f>
        <v>0</v>
      </c>
      <c r="CT15" s="104" t="b">
        <f t="shared" si="34"/>
        <v>0</v>
      </c>
      <c r="CU15" s="104" t="b">
        <f t="shared" si="35"/>
        <v>0</v>
      </c>
      <c r="CV15" s="109">
        <f t="shared" si="36"/>
        <v>0</v>
      </c>
      <c r="CW15" s="110" t="b">
        <f aca="true" t="shared" si="44" ref="CW15:CW28">OR(CS15,CT15,CU15)</f>
        <v>0</v>
      </c>
      <c r="CX15" s="216" t="b">
        <v>0</v>
      </c>
      <c r="CY15" s="217" t="b">
        <v>0</v>
      </c>
      <c r="CZ15" s="93"/>
      <c r="DA15" s="93"/>
      <c r="DB15" s="93"/>
      <c r="DC15" s="93"/>
      <c r="DD15" s="93"/>
    </row>
    <row r="16" spans="1:108" ht="18" customHeight="1">
      <c r="A16" s="215"/>
      <c r="B16" s="46" t="s">
        <v>9</v>
      </c>
      <c r="C16" s="237"/>
      <c r="D16" s="238"/>
      <c r="E16" s="238"/>
      <c r="F16" s="238"/>
      <c r="G16" s="238"/>
      <c r="H16" s="238"/>
      <c r="I16" s="238"/>
      <c r="J16" s="239"/>
      <c r="K16" s="72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194"/>
      <c r="AL16" s="195">
        <f t="shared" si="0"/>
      </c>
      <c r="AM16" s="195">
        <f t="shared" si="1"/>
      </c>
      <c r="AN16" s="196">
        <f t="shared" si="2"/>
      </c>
      <c r="AO16" s="194">
        <f t="shared" si="3"/>
      </c>
      <c r="AP16" s="195">
        <f t="shared" si="4"/>
      </c>
      <c r="AQ16" s="195">
        <f t="shared" si="5"/>
      </c>
      <c r="AR16" s="196">
        <f t="shared" si="6"/>
      </c>
      <c r="AS16" s="194"/>
      <c r="AT16" s="196"/>
      <c r="AZ16" s="106" t="s">
        <v>9</v>
      </c>
      <c r="BA16" s="228"/>
      <c r="BB16" s="229"/>
      <c r="BC16" s="107"/>
      <c r="BD16" s="107"/>
      <c r="BE16" s="107"/>
      <c r="BF16" s="219"/>
      <c r="BG16" s="220"/>
      <c r="BH16" s="108">
        <f t="shared" si="7"/>
        <v>108.31111111111112</v>
      </c>
      <c r="BI16" s="109">
        <f t="shared" si="8"/>
        <v>0</v>
      </c>
      <c r="BJ16" s="110">
        <f t="shared" si="9"/>
      </c>
      <c r="BK16" s="110">
        <f t="shared" si="10"/>
      </c>
      <c r="BL16" s="110">
        <f t="shared" si="11"/>
      </c>
      <c r="BM16" s="110">
        <f t="shared" si="12"/>
      </c>
      <c r="BN16" s="110">
        <f t="shared" si="13"/>
      </c>
      <c r="BO16" s="110">
        <f t="shared" si="14"/>
      </c>
      <c r="BP16" s="110">
        <f t="shared" si="15"/>
      </c>
      <c r="BQ16" s="110">
        <f t="shared" si="16"/>
      </c>
      <c r="BR16" s="110">
        <f t="shared" si="17"/>
      </c>
      <c r="BS16" s="110">
        <f t="shared" si="18"/>
      </c>
      <c r="BT16" s="110">
        <f t="shared" si="19"/>
      </c>
      <c r="BU16" s="110">
        <f t="shared" si="20"/>
      </c>
      <c r="BV16" s="110">
        <f t="shared" si="21"/>
      </c>
      <c r="BW16" s="110">
        <f t="shared" si="22"/>
      </c>
      <c r="BX16" s="110">
        <f t="shared" si="23"/>
      </c>
      <c r="BY16" s="110">
        <f t="shared" si="24"/>
      </c>
      <c r="BZ16" s="110">
        <f t="shared" si="25"/>
      </c>
      <c r="CA16" s="110">
        <f t="shared" si="26"/>
      </c>
      <c r="CB16" s="110">
        <f t="shared" si="27"/>
      </c>
      <c r="CC16" s="110">
        <f t="shared" si="28"/>
      </c>
      <c r="CD16" s="110">
        <f t="shared" si="29"/>
      </c>
      <c r="CE16" s="110">
        <f t="shared" si="30"/>
      </c>
      <c r="CF16" s="110">
        <f t="shared" si="31"/>
      </c>
      <c r="CG16" s="110">
        <f t="shared" si="32"/>
      </c>
      <c r="CH16" s="110">
        <f t="shared" si="33"/>
      </c>
      <c r="CI16" s="111"/>
      <c r="CJ16" s="112">
        <f t="shared" si="37"/>
        <v>0</v>
      </c>
      <c r="CK16" s="112">
        <f t="shared" si="38"/>
        <v>0</v>
      </c>
      <c r="CL16" s="112">
        <f t="shared" si="39"/>
        <v>0</v>
      </c>
      <c r="CM16" s="111"/>
      <c r="CN16" s="112">
        <f t="shared" si="40"/>
        <v>0</v>
      </c>
      <c r="CO16" s="112">
        <f t="shared" si="41"/>
        <v>0</v>
      </c>
      <c r="CP16" s="112">
        <f t="shared" si="42"/>
        <v>0</v>
      </c>
      <c r="CQ16" s="111"/>
      <c r="CR16" s="113"/>
      <c r="CS16" s="104" t="b">
        <f t="shared" si="43"/>
        <v>0</v>
      </c>
      <c r="CT16" s="104" t="b">
        <f t="shared" si="34"/>
        <v>0</v>
      </c>
      <c r="CU16" s="104" t="b">
        <f t="shared" si="35"/>
        <v>0</v>
      </c>
      <c r="CV16" s="109">
        <f t="shared" si="36"/>
        <v>0</v>
      </c>
      <c r="CW16" s="110" t="b">
        <f t="shared" si="44"/>
        <v>0</v>
      </c>
      <c r="CX16" s="216" t="b">
        <v>0</v>
      </c>
      <c r="CY16" s="217" t="b">
        <v>0</v>
      </c>
      <c r="CZ16" s="93"/>
      <c r="DA16" s="93"/>
      <c r="DB16" s="93"/>
      <c r="DC16" s="93"/>
      <c r="DD16" s="93"/>
    </row>
    <row r="17" spans="1:108" ht="18" customHeight="1">
      <c r="A17" s="215"/>
      <c r="B17" s="47" t="s">
        <v>10</v>
      </c>
      <c r="C17" s="237"/>
      <c r="D17" s="238"/>
      <c r="E17" s="238"/>
      <c r="F17" s="238"/>
      <c r="G17" s="238"/>
      <c r="H17" s="238"/>
      <c r="I17" s="238"/>
      <c r="J17" s="239"/>
      <c r="K17" s="72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194"/>
      <c r="AL17" s="195">
        <f t="shared" si="0"/>
      </c>
      <c r="AM17" s="195">
        <f t="shared" si="1"/>
      </c>
      <c r="AN17" s="196">
        <f t="shared" si="2"/>
      </c>
      <c r="AO17" s="194">
        <f t="shared" si="3"/>
      </c>
      <c r="AP17" s="195">
        <f t="shared" si="4"/>
      </c>
      <c r="AQ17" s="195">
        <f t="shared" si="5"/>
      </c>
      <c r="AR17" s="196">
        <f t="shared" si="6"/>
      </c>
      <c r="AS17" s="194"/>
      <c r="AT17" s="196"/>
      <c r="AZ17" s="114" t="s">
        <v>10</v>
      </c>
      <c r="BA17" s="228"/>
      <c r="BB17" s="229"/>
      <c r="BC17" s="107"/>
      <c r="BD17" s="107"/>
      <c r="BE17" s="107"/>
      <c r="BF17" s="219"/>
      <c r="BG17" s="220"/>
      <c r="BH17" s="108">
        <f t="shared" si="7"/>
        <v>108.31111111111112</v>
      </c>
      <c r="BI17" s="109">
        <f t="shared" si="8"/>
        <v>0</v>
      </c>
      <c r="BJ17" s="110">
        <f t="shared" si="9"/>
      </c>
      <c r="BK17" s="110">
        <f t="shared" si="10"/>
      </c>
      <c r="BL17" s="110">
        <f t="shared" si="11"/>
      </c>
      <c r="BM17" s="110">
        <f t="shared" si="12"/>
      </c>
      <c r="BN17" s="110">
        <f t="shared" si="13"/>
      </c>
      <c r="BO17" s="110">
        <f t="shared" si="14"/>
      </c>
      <c r="BP17" s="110">
        <f t="shared" si="15"/>
      </c>
      <c r="BQ17" s="110">
        <f t="shared" si="16"/>
      </c>
      <c r="BR17" s="110">
        <f t="shared" si="17"/>
      </c>
      <c r="BS17" s="110">
        <f t="shared" si="18"/>
      </c>
      <c r="BT17" s="110">
        <f t="shared" si="19"/>
      </c>
      <c r="BU17" s="110">
        <f t="shared" si="20"/>
      </c>
      <c r="BV17" s="110">
        <f t="shared" si="21"/>
      </c>
      <c r="BW17" s="110">
        <f t="shared" si="22"/>
      </c>
      <c r="BX17" s="110">
        <f t="shared" si="23"/>
      </c>
      <c r="BY17" s="110">
        <f t="shared" si="24"/>
      </c>
      <c r="BZ17" s="110">
        <f t="shared" si="25"/>
      </c>
      <c r="CA17" s="110">
        <f t="shared" si="26"/>
      </c>
      <c r="CB17" s="110">
        <f t="shared" si="27"/>
      </c>
      <c r="CC17" s="110">
        <f t="shared" si="28"/>
      </c>
      <c r="CD17" s="110">
        <f t="shared" si="29"/>
      </c>
      <c r="CE17" s="110">
        <f t="shared" si="30"/>
      </c>
      <c r="CF17" s="110">
        <f t="shared" si="31"/>
      </c>
      <c r="CG17" s="110">
        <f t="shared" si="32"/>
      </c>
      <c r="CH17" s="110">
        <f t="shared" si="33"/>
      </c>
      <c r="CI17" s="111"/>
      <c r="CJ17" s="112">
        <f t="shared" si="37"/>
        <v>0</v>
      </c>
      <c r="CK17" s="112">
        <f t="shared" si="38"/>
        <v>0</v>
      </c>
      <c r="CL17" s="112">
        <f t="shared" si="39"/>
        <v>0</v>
      </c>
      <c r="CM17" s="111"/>
      <c r="CN17" s="112">
        <f t="shared" si="40"/>
        <v>0</v>
      </c>
      <c r="CO17" s="112">
        <f t="shared" si="41"/>
        <v>0</v>
      </c>
      <c r="CP17" s="112">
        <f t="shared" si="42"/>
        <v>0</v>
      </c>
      <c r="CQ17" s="111"/>
      <c r="CR17" s="113"/>
      <c r="CS17" s="104" t="b">
        <f t="shared" si="43"/>
        <v>0</v>
      </c>
      <c r="CT17" s="104" t="b">
        <f t="shared" si="34"/>
        <v>0</v>
      </c>
      <c r="CU17" s="104" t="b">
        <f t="shared" si="35"/>
        <v>0</v>
      </c>
      <c r="CV17" s="109">
        <f t="shared" si="36"/>
        <v>0</v>
      </c>
      <c r="CW17" s="110" t="b">
        <f t="shared" si="44"/>
        <v>0</v>
      </c>
      <c r="CX17" s="216" t="b">
        <v>0</v>
      </c>
      <c r="CY17" s="217" t="b">
        <v>0</v>
      </c>
      <c r="CZ17" s="93"/>
      <c r="DA17" s="93"/>
      <c r="DB17" s="93"/>
      <c r="DC17" s="93"/>
      <c r="DD17" s="93"/>
    </row>
    <row r="18" spans="1:108" ht="18" customHeight="1">
      <c r="A18" s="215"/>
      <c r="B18" s="46" t="s">
        <v>11</v>
      </c>
      <c r="C18" s="237"/>
      <c r="D18" s="238"/>
      <c r="E18" s="238"/>
      <c r="F18" s="238"/>
      <c r="G18" s="238"/>
      <c r="H18" s="238"/>
      <c r="I18" s="238"/>
      <c r="J18" s="239"/>
      <c r="K18" s="7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194"/>
      <c r="AL18" s="195">
        <f t="shared" si="0"/>
      </c>
      <c r="AM18" s="195">
        <f t="shared" si="1"/>
      </c>
      <c r="AN18" s="196">
        <f t="shared" si="2"/>
      </c>
      <c r="AO18" s="194">
        <f t="shared" si="3"/>
      </c>
      <c r="AP18" s="195">
        <f t="shared" si="4"/>
      </c>
      <c r="AQ18" s="195">
        <f t="shared" si="5"/>
      </c>
      <c r="AR18" s="196">
        <f t="shared" si="6"/>
      </c>
      <c r="AS18" s="194"/>
      <c r="AT18" s="196"/>
      <c r="AZ18" s="106" t="s">
        <v>11</v>
      </c>
      <c r="BA18" s="228"/>
      <c r="BB18" s="229"/>
      <c r="BC18" s="107"/>
      <c r="BD18" s="107"/>
      <c r="BE18" s="107"/>
      <c r="BF18" s="219"/>
      <c r="BG18" s="220"/>
      <c r="BH18" s="108">
        <f t="shared" si="7"/>
        <v>108.31111111111112</v>
      </c>
      <c r="BI18" s="109">
        <f t="shared" si="8"/>
        <v>0</v>
      </c>
      <c r="BJ18" s="110">
        <f t="shared" si="9"/>
      </c>
      <c r="BK18" s="110">
        <f t="shared" si="10"/>
      </c>
      <c r="BL18" s="110">
        <f t="shared" si="11"/>
      </c>
      <c r="BM18" s="110">
        <f t="shared" si="12"/>
      </c>
      <c r="BN18" s="110">
        <f t="shared" si="13"/>
      </c>
      <c r="BO18" s="110">
        <f t="shared" si="14"/>
      </c>
      <c r="BP18" s="110">
        <f t="shared" si="15"/>
      </c>
      <c r="BQ18" s="110">
        <f t="shared" si="16"/>
      </c>
      <c r="BR18" s="110">
        <f t="shared" si="17"/>
      </c>
      <c r="BS18" s="110">
        <f t="shared" si="18"/>
      </c>
      <c r="BT18" s="110">
        <f t="shared" si="19"/>
      </c>
      <c r="BU18" s="110">
        <f t="shared" si="20"/>
      </c>
      <c r="BV18" s="110">
        <f t="shared" si="21"/>
      </c>
      <c r="BW18" s="110">
        <f t="shared" si="22"/>
      </c>
      <c r="BX18" s="110">
        <f t="shared" si="23"/>
      </c>
      <c r="BY18" s="110">
        <f t="shared" si="24"/>
      </c>
      <c r="BZ18" s="110">
        <f t="shared" si="25"/>
      </c>
      <c r="CA18" s="110">
        <f t="shared" si="26"/>
      </c>
      <c r="CB18" s="110">
        <f t="shared" si="27"/>
      </c>
      <c r="CC18" s="110">
        <f t="shared" si="28"/>
      </c>
      <c r="CD18" s="110">
        <f t="shared" si="29"/>
      </c>
      <c r="CE18" s="110">
        <f t="shared" si="30"/>
      </c>
      <c r="CF18" s="110">
        <f t="shared" si="31"/>
      </c>
      <c r="CG18" s="110">
        <f t="shared" si="32"/>
      </c>
      <c r="CH18" s="110">
        <f t="shared" si="33"/>
      </c>
      <c r="CI18" s="111"/>
      <c r="CJ18" s="112">
        <f t="shared" si="37"/>
        <v>0</v>
      </c>
      <c r="CK18" s="112">
        <f t="shared" si="38"/>
        <v>0</v>
      </c>
      <c r="CL18" s="112">
        <f t="shared" si="39"/>
        <v>0</v>
      </c>
      <c r="CM18" s="111"/>
      <c r="CN18" s="112">
        <f t="shared" si="40"/>
        <v>0</v>
      </c>
      <c r="CO18" s="112">
        <f t="shared" si="41"/>
        <v>0</v>
      </c>
      <c r="CP18" s="112">
        <f t="shared" si="42"/>
        <v>0</v>
      </c>
      <c r="CQ18" s="111"/>
      <c r="CR18" s="113"/>
      <c r="CS18" s="104" t="b">
        <f t="shared" si="43"/>
        <v>0</v>
      </c>
      <c r="CT18" s="104" t="b">
        <f t="shared" si="34"/>
        <v>0</v>
      </c>
      <c r="CU18" s="104" t="b">
        <f t="shared" si="35"/>
        <v>0</v>
      </c>
      <c r="CV18" s="109">
        <f t="shared" si="36"/>
        <v>0</v>
      </c>
      <c r="CW18" s="110" t="b">
        <f t="shared" si="44"/>
        <v>0</v>
      </c>
      <c r="CX18" s="216" t="b">
        <v>0</v>
      </c>
      <c r="CY18" s="217" t="b">
        <v>0</v>
      </c>
      <c r="CZ18" s="93"/>
      <c r="DA18" s="93"/>
      <c r="DB18" s="93"/>
      <c r="DC18" s="93"/>
      <c r="DD18" s="93"/>
    </row>
    <row r="19" spans="1:108" ht="18" customHeight="1">
      <c r="A19" s="215"/>
      <c r="B19" s="47" t="s">
        <v>12</v>
      </c>
      <c r="C19" s="237"/>
      <c r="D19" s="238"/>
      <c r="E19" s="238"/>
      <c r="F19" s="238"/>
      <c r="G19" s="238"/>
      <c r="H19" s="238"/>
      <c r="I19" s="238"/>
      <c r="J19" s="239"/>
      <c r="K19" s="72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194"/>
      <c r="AL19" s="195">
        <f t="shared" si="0"/>
      </c>
      <c r="AM19" s="195">
        <f t="shared" si="1"/>
      </c>
      <c r="AN19" s="196">
        <f t="shared" si="2"/>
      </c>
      <c r="AO19" s="194">
        <f t="shared" si="3"/>
      </c>
      <c r="AP19" s="195">
        <f t="shared" si="4"/>
      </c>
      <c r="AQ19" s="195">
        <f t="shared" si="5"/>
      </c>
      <c r="AR19" s="196">
        <f t="shared" si="6"/>
      </c>
      <c r="AS19" s="194"/>
      <c r="AT19" s="196"/>
      <c r="AZ19" s="114" t="s">
        <v>12</v>
      </c>
      <c r="BA19" s="228"/>
      <c r="BB19" s="229"/>
      <c r="BC19" s="107"/>
      <c r="BD19" s="107"/>
      <c r="BE19" s="107"/>
      <c r="BF19" s="219"/>
      <c r="BG19" s="220"/>
      <c r="BH19" s="108">
        <f t="shared" si="7"/>
        <v>108.31111111111112</v>
      </c>
      <c r="BI19" s="109">
        <f t="shared" si="8"/>
        <v>0</v>
      </c>
      <c r="BJ19" s="110">
        <f t="shared" si="9"/>
      </c>
      <c r="BK19" s="110">
        <f t="shared" si="10"/>
      </c>
      <c r="BL19" s="110">
        <f t="shared" si="11"/>
      </c>
      <c r="BM19" s="110">
        <f t="shared" si="12"/>
      </c>
      <c r="BN19" s="110">
        <f t="shared" si="13"/>
      </c>
      <c r="BO19" s="110">
        <f t="shared" si="14"/>
      </c>
      <c r="BP19" s="110">
        <f t="shared" si="15"/>
      </c>
      <c r="BQ19" s="110">
        <f t="shared" si="16"/>
      </c>
      <c r="BR19" s="110">
        <f t="shared" si="17"/>
      </c>
      <c r="BS19" s="110">
        <f t="shared" si="18"/>
      </c>
      <c r="BT19" s="110">
        <f t="shared" si="19"/>
      </c>
      <c r="BU19" s="110">
        <f t="shared" si="20"/>
      </c>
      <c r="BV19" s="110">
        <f t="shared" si="21"/>
      </c>
      <c r="BW19" s="110">
        <f t="shared" si="22"/>
      </c>
      <c r="BX19" s="110">
        <f t="shared" si="23"/>
      </c>
      <c r="BY19" s="110">
        <f t="shared" si="24"/>
      </c>
      <c r="BZ19" s="110">
        <f t="shared" si="25"/>
      </c>
      <c r="CA19" s="110">
        <f t="shared" si="26"/>
      </c>
      <c r="CB19" s="110">
        <f t="shared" si="27"/>
      </c>
      <c r="CC19" s="110">
        <f t="shared" si="28"/>
      </c>
      <c r="CD19" s="110">
        <f t="shared" si="29"/>
      </c>
      <c r="CE19" s="110">
        <f t="shared" si="30"/>
      </c>
      <c r="CF19" s="110">
        <f t="shared" si="31"/>
      </c>
      <c r="CG19" s="110">
        <f t="shared" si="32"/>
      </c>
      <c r="CH19" s="110">
        <f t="shared" si="33"/>
      </c>
      <c r="CI19" s="111"/>
      <c r="CJ19" s="112">
        <f t="shared" si="37"/>
        <v>0</v>
      </c>
      <c r="CK19" s="112">
        <f t="shared" si="38"/>
        <v>0</v>
      </c>
      <c r="CL19" s="112">
        <f t="shared" si="39"/>
        <v>0</v>
      </c>
      <c r="CM19" s="111"/>
      <c r="CN19" s="112">
        <f t="shared" si="40"/>
        <v>0</v>
      </c>
      <c r="CO19" s="112">
        <f t="shared" si="41"/>
        <v>0</v>
      </c>
      <c r="CP19" s="112">
        <f t="shared" si="42"/>
        <v>0</v>
      </c>
      <c r="CQ19" s="111"/>
      <c r="CR19" s="113"/>
      <c r="CS19" s="104" t="b">
        <f t="shared" si="43"/>
        <v>0</v>
      </c>
      <c r="CT19" s="104" t="b">
        <f t="shared" si="34"/>
        <v>0</v>
      </c>
      <c r="CU19" s="104" t="b">
        <f t="shared" si="35"/>
        <v>0</v>
      </c>
      <c r="CV19" s="109">
        <f t="shared" si="36"/>
        <v>0</v>
      </c>
      <c r="CW19" s="110" t="b">
        <f t="shared" si="44"/>
        <v>0</v>
      </c>
      <c r="CX19" s="216" t="b">
        <v>0</v>
      </c>
      <c r="CY19" s="217" t="b">
        <v>0</v>
      </c>
      <c r="CZ19" s="93"/>
      <c r="DA19" s="93"/>
      <c r="DB19" s="93"/>
      <c r="DC19" s="93"/>
      <c r="DD19" s="93"/>
    </row>
    <row r="20" spans="1:108" ht="18" customHeight="1">
      <c r="A20" s="215"/>
      <c r="B20" s="46" t="s">
        <v>13</v>
      </c>
      <c r="C20" s="237"/>
      <c r="D20" s="238"/>
      <c r="E20" s="238"/>
      <c r="F20" s="238"/>
      <c r="G20" s="238"/>
      <c r="H20" s="238"/>
      <c r="I20" s="238"/>
      <c r="J20" s="239"/>
      <c r="K20" s="72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4"/>
      <c r="AK20" s="194"/>
      <c r="AL20" s="195">
        <f t="shared" si="0"/>
      </c>
      <c r="AM20" s="195">
        <f t="shared" si="1"/>
      </c>
      <c r="AN20" s="196">
        <f t="shared" si="2"/>
      </c>
      <c r="AO20" s="194">
        <f t="shared" si="3"/>
      </c>
      <c r="AP20" s="195">
        <f t="shared" si="4"/>
      </c>
      <c r="AQ20" s="195">
        <f t="shared" si="5"/>
      </c>
      <c r="AR20" s="196">
        <f t="shared" si="6"/>
      </c>
      <c r="AS20" s="194"/>
      <c r="AT20" s="196"/>
      <c r="AZ20" s="106" t="s">
        <v>13</v>
      </c>
      <c r="BA20" s="228"/>
      <c r="BB20" s="229"/>
      <c r="BC20" s="107"/>
      <c r="BD20" s="107"/>
      <c r="BE20" s="107"/>
      <c r="BF20" s="219"/>
      <c r="BG20" s="220"/>
      <c r="BH20" s="108">
        <f t="shared" si="7"/>
        <v>108.31111111111112</v>
      </c>
      <c r="BI20" s="109">
        <f t="shared" si="8"/>
        <v>0</v>
      </c>
      <c r="BJ20" s="110">
        <f t="shared" si="9"/>
      </c>
      <c r="BK20" s="110">
        <f t="shared" si="10"/>
      </c>
      <c r="BL20" s="110">
        <f t="shared" si="11"/>
      </c>
      <c r="BM20" s="110">
        <f t="shared" si="12"/>
      </c>
      <c r="BN20" s="110">
        <f t="shared" si="13"/>
      </c>
      <c r="BO20" s="110">
        <f t="shared" si="14"/>
      </c>
      <c r="BP20" s="110">
        <f t="shared" si="15"/>
      </c>
      <c r="BQ20" s="110">
        <f t="shared" si="16"/>
      </c>
      <c r="BR20" s="110">
        <f t="shared" si="17"/>
      </c>
      <c r="BS20" s="110">
        <f t="shared" si="18"/>
      </c>
      <c r="BT20" s="110">
        <f t="shared" si="19"/>
      </c>
      <c r="BU20" s="110">
        <f t="shared" si="20"/>
      </c>
      <c r="BV20" s="110">
        <f t="shared" si="21"/>
      </c>
      <c r="BW20" s="110">
        <f t="shared" si="22"/>
      </c>
      <c r="BX20" s="110">
        <f t="shared" si="23"/>
      </c>
      <c r="BY20" s="110">
        <f t="shared" si="24"/>
      </c>
      <c r="BZ20" s="110">
        <f t="shared" si="25"/>
      </c>
      <c r="CA20" s="110">
        <f t="shared" si="26"/>
      </c>
      <c r="CB20" s="110">
        <f t="shared" si="27"/>
      </c>
      <c r="CC20" s="110">
        <f t="shared" si="28"/>
      </c>
      <c r="CD20" s="110">
        <f t="shared" si="29"/>
      </c>
      <c r="CE20" s="110">
        <f t="shared" si="30"/>
      </c>
      <c r="CF20" s="110">
        <f t="shared" si="31"/>
      </c>
      <c r="CG20" s="110">
        <f t="shared" si="32"/>
      </c>
      <c r="CH20" s="110">
        <f t="shared" si="33"/>
      </c>
      <c r="CI20" s="111"/>
      <c r="CJ20" s="112">
        <f t="shared" si="37"/>
        <v>0</v>
      </c>
      <c r="CK20" s="112">
        <f t="shared" si="38"/>
        <v>0</v>
      </c>
      <c r="CL20" s="112">
        <f t="shared" si="39"/>
        <v>0</v>
      </c>
      <c r="CM20" s="111"/>
      <c r="CN20" s="112">
        <f t="shared" si="40"/>
        <v>0</v>
      </c>
      <c r="CO20" s="112">
        <f t="shared" si="41"/>
        <v>0</v>
      </c>
      <c r="CP20" s="112">
        <f t="shared" si="42"/>
        <v>0</v>
      </c>
      <c r="CQ20" s="111"/>
      <c r="CR20" s="113"/>
      <c r="CS20" s="104" t="b">
        <f t="shared" si="43"/>
        <v>0</v>
      </c>
      <c r="CT20" s="104" t="b">
        <f t="shared" si="34"/>
        <v>0</v>
      </c>
      <c r="CU20" s="104" t="b">
        <f t="shared" si="35"/>
        <v>0</v>
      </c>
      <c r="CV20" s="109">
        <f t="shared" si="36"/>
        <v>0</v>
      </c>
      <c r="CW20" s="110" t="b">
        <f t="shared" si="44"/>
        <v>0</v>
      </c>
      <c r="CX20" s="216" t="b">
        <v>0</v>
      </c>
      <c r="CY20" s="217" t="b">
        <v>0</v>
      </c>
      <c r="CZ20" s="93"/>
      <c r="DA20" s="93"/>
      <c r="DB20" s="93"/>
      <c r="DC20" s="93"/>
      <c r="DD20" s="93"/>
    </row>
    <row r="21" spans="1:108" ht="18" customHeight="1">
      <c r="A21" s="215"/>
      <c r="B21" s="47" t="s">
        <v>14</v>
      </c>
      <c r="C21" s="237"/>
      <c r="D21" s="238"/>
      <c r="E21" s="238"/>
      <c r="F21" s="238"/>
      <c r="G21" s="238"/>
      <c r="H21" s="238"/>
      <c r="I21" s="238"/>
      <c r="J21" s="239"/>
      <c r="K21" s="72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194"/>
      <c r="AL21" s="195">
        <f t="shared" si="0"/>
      </c>
      <c r="AM21" s="195">
        <f t="shared" si="1"/>
      </c>
      <c r="AN21" s="196">
        <f t="shared" si="2"/>
      </c>
      <c r="AO21" s="194">
        <f t="shared" si="3"/>
      </c>
      <c r="AP21" s="195">
        <f t="shared" si="4"/>
      </c>
      <c r="AQ21" s="195">
        <f t="shared" si="5"/>
      </c>
      <c r="AR21" s="196">
        <f t="shared" si="6"/>
      </c>
      <c r="AS21" s="194"/>
      <c r="AT21" s="196"/>
      <c r="AZ21" s="114" t="s">
        <v>14</v>
      </c>
      <c r="BA21" s="228"/>
      <c r="BB21" s="229"/>
      <c r="BC21" s="107"/>
      <c r="BD21" s="107"/>
      <c r="BE21" s="107"/>
      <c r="BF21" s="219"/>
      <c r="BG21" s="220"/>
      <c r="BH21" s="108">
        <f t="shared" si="7"/>
        <v>108.31111111111112</v>
      </c>
      <c r="BI21" s="109">
        <f t="shared" si="8"/>
        <v>0</v>
      </c>
      <c r="BJ21" s="110">
        <f t="shared" si="9"/>
      </c>
      <c r="BK21" s="110">
        <f t="shared" si="10"/>
      </c>
      <c r="BL21" s="110">
        <f t="shared" si="11"/>
      </c>
      <c r="BM21" s="110">
        <f t="shared" si="12"/>
      </c>
      <c r="BN21" s="110">
        <f t="shared" si="13"/>
      </c>
      <c r="BO21" s="110">
        <f t="shared" si="14"/>
      </c>
      <c r="BP21" s="110">
        <f t="shared" si="15"/>
      </c>
      <c r="BQ21" s="110">
        <f t="shared" si="16"/>
      </c>
      <c r="BR21" s="110">
        <f t="shared" si="17"/>
      </c>
      <c r="BS21" s="110">
        <f t="shared" si="18"/>
      </c>
      <c r="BT21" s="110">
        <f t="shared" si="19"/>
      </c>
      <c r="BU21" s="110">
        <f t="shared" si="20"/>
      </c>
      <c r="BV21" s="110">
        <f t="shared" si="21"/>
      </c>
      <c r="BW21" s="110">
        <f t="shared" si="22"/>
      </c>
      <c r="BX21" s="110">
        <f t="shared" si="23"/>
      </c>
      <c r="BY21" s="110">
        <f t="shared" si="24"/>
      </c>
      <c r="BZ21" s="110">
        <f t="shared" si="25"/>
      </c>
      <c r="CA21" s="110">
        <f t="shared" si="26"/>
      </c>
      <c r="CB21" s="110">
        <f t="shared" si="27"/>
      </c>
      <c r="CC21" s="110">
        <f t="shared" si="28"/>
      </c>
      <c r="CD21" s="110">
        <f t="shared" si="29"/>
      </c>
      <c r="CE21" s="110">
        <f t="shared" si="30"/>
      </c>
      <c r="CF21" s="110">
        <f t="shared" si="31"/>
      </c>
      <c r="CG21" s="110">
        <f t="shared" si="32"/>
      </c>
      <c r="CH21" s="110">
        <f t="shared" si="33"/>
      </c>
      <c r="CI21" s="111"/>
      <c r="CJ21" s="112">
        <f t="shared" si="37"/>
        <v>0</v>
      </c>
      <c r="CK21" s="112">
        <f t="shared" si="38"/>
        <v>0</v>
      </c>
      <c r="CL21" s="112">
        <f t="shared" si="39"/>
        <v>0</v>
      </c>
      <c r="CM21" s="111"/>
      <c r="CN21" s="112">
        <f t="shared" si="40"/>
        <v>0</v>
      </c>
      <c r="CO21" s="112">
        <f t="shared" si="41"/>
        <v>0</v>
      </c>
      <c r="CP21" s="112">
        <f t="shared" si="42"/>
        <v>0</v>
      </c>
      <c r="CQ21" s="111"/>
      <c r="CR21" s="113"/>
      <c r="CS21" s="104" t="b">
        <f t="shared" si="43"/>
        <v>0</v>
      </c>
      <c r="CT21" s="104" t="b">
        <f t="shared" si="34"/>
        <v>0</v>
      </c>
      <c r="CU21" s="104" t="b">
        <f t="shared" si="35"/>
        <v>0</v>
      </c>
      <c r="CV21" s="109">
        <f t="shared" si="36"/>
        <v>0</v>
      </c>
      <c r="CW21" s="110" t="b">
        <f t="shared" si="44"/>
        <v>0</v>
      </c>
      <c r="CX21" s="216" t="b">
        <v>0</v>
      </c>
      <c r="CY21" s="217" t="b">
        <v>0</v>
      </c>
      <c r="CZ21" s="93"/>
      <c r="DA21" s="93"/>
      <c r="DB21" s="93"/>
      <c r="DC21" s="93"/>
      <c r="DD21" s="93"/>
    </row>
    <row r="22" spans="1:108" ht="18" customHeight="1">
      <c r="A22" s="215"/>
      <c r="B22" s="46" t="s">
        <v>15</v>
      </c>
      <c r="C22" s="237"/>
      <c r="D22" s="238"/>
      <c r="E22" s="238"/>
      <c r="F22" s="238"/>
      <c r="G22" s="238"/>
      <c r="H22" s="238"/>
      <c r="I22" s="238"/>
      <c r="J22" s="239"/>
      <c r="K22" s="72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K22" s="194"/>
      <c r="AL22" s="195">
        <f t="shared" si="0"/>
      </c>
      <c r="AM22" s="195">
        <f t="shared" si="1"/>
      </c>
      <c r="AN22" s="196">
        <f t="shared" si="2"/>
      </c>
      <c r="AO22" s="194">
        <f t="shared" si="3"/>
      </c>
      <c r="AP22" s="195">
        <f t="shared" si="4"/>
      </c>
      <c r="AQ22" s="195">
        <f t="shared" si="5"/>
      </c>
      <c r="AR22" s="196">
        <f t="shared" si="6"/>
      </c>
      <c r="AS22" s="194"/>
      <c r="AT22" s="196"/>
      <c r="AZ22" s="106" t="s">
        <v>15</v>
      </c>
      <c r="BA22" s="228"/>
      <c r="BB22" s="229"/>
      <c r="BC22" s="107"/>
      <c r="BD22" s="107"/>
      <c r="BE22" s="107"/>
      <c r="BF22" s="219"/>
      <c r="BG22" s="220"/>
      <c r="BH22" s="108">
        <f t="shared" si="7"/>
        <v>108.31111111111112</v>
      </c>
      <c r="BI22" s="109">
        <f t="shared" si="8"/>
        <v>0</v>
      </c>
      <c r="BJ22" s="110">
        <f t="shared" si="9"/>
      </c>
      <c r="BK22" s="110">
        <f t="shared" si="10"/>
      </c>
      <c r="BL22" s="110">
        <f t="shared" si="11"/>
      </c>
      <c r="BM22" s="110">
        <f t="shared" si="12"/>
      </c>
      <c r="BN22" s="110">
        <f t="shared" si="13"/>
      </c>
      <c r="BO22" s="110">
        <f t="shared" si="14"/>
      </c>
      <c r="BP22" s="110">
        <f t="shared" si="15"/>
      </c>
      <c r="BQ22" s="110">
        <f t="shared" si="16"/>
      </c>
      <c r="BR22" s="110">
        <f t="shared" si="17"/>
      </c>
      <c r="BS22" s="110">
        <f t="shared" si="18"/>
      </c>
      <c r="BT22" s="110">
        <f t="shared" si="19"/>
      </c>
      <c r="BU22" s="110">
        <f t="shared" si="20"/>
      </c>
      <c r="BV22" s="110">
        <f t="shared" si="21"/>
      </c>
      <c r="BW22" s="110">
        <f t="shared" si="22"/>
      </c>
      <c r="BX22" s="110">
        <f t="shared" si="23"/>
      </c>
      <c r="BY22" s="110">
        <f t="shared" si="24"/>
      </c>
      <c r="BZ22" s="110">
        <f t="shared" si="25"/>
      </c>
      <c r="CA22" s="110">
        <f t="shared" si="26"/>
      </c>
      <c r="CB22" s="110">
        <f t="shared" si="27"/>
      </c>
      <c r="CC22" s="110">
        <f t="shared" si="28"/>
      </c>
      <c r="CD22" s="110">
        <f t="shared" si="29"/>
      </c>
      <c r="CE22" s="110">
        <f t="shared" si="30"/>
      </c>
      <c r="CF22" s="110">
        <f t="shared" si="31"/>
      </c>
      <c r="CG22" s="110">
        <f t="shared" si="32"/>
      </c>
      <c r="CH22" s="110">
        <f t="shared" si="33"/>
      </c>
      <c r="CI22" s="111"/>
      <c r="CJ22" s="112">
        <f t="shared" si="37"/>
        <v>0</v>
      </c>
      <c r="CK22" s="112">
        <f t="shared" si="38"/>
        <v>0</v>
      </c>
      <c r="CL22" s="112">
        <f t="shared" si="39"/>
        <v>0</v>
      </c>
      <c r="CM22" s="111"/>
      <c r="CN22" s="112">
        <f t="shared" si="40"/>
        <v>0</v>
      </c>
      <c r="CO22" s="112">
        <f t="shared" si="41"/>
        <v>0</v>
      </c>
      <c r="CP22" s="112">
        <f t="shared" si="42"/>
        <v>0</v>
      </c>
      <c r="CQ22" s="111"/>
      <c r="CR22" s="113"/>
      <c r="CS22" s="104" t="b">
        <f t="shared" si="43"/>
        <v>0</v>
      </c>
      <c r="CT22" s="104" t="b">
        <f t="shared" si="34"/>
        <v>0</v>
      </c>
      <c r="CU22" s="104" t="b">
        <f t="shared" si="35"/>
        <v>0</v>
      </c>
      <c r="CV22" s="109">
        <f t="shared" si="36"/>
        <v>0</v>
      </c>
      <c r="CW22" s="110" t="b">
        <f t="shared" si="44"/>
        <v>0</v>
      </c>
      <c r="CX22" s="216" t="b">
        <v>0</v>
      </c>
      <c r="CY22" s="217" t="b">
        <v>0</v>
      </c>
      <c r="CZ22" s="93"/>
      <c r="DA22" s="93"/>
      <c r="DB22" s="93"/>
      <c r="DC22" s="93"/>
      <c r="DD22" s="93"/>
    </row>
    <row r="23" spans="1:108" ht="18" customHeight="1">
      <c r="A23" s="215"/>
      <c r="B23" s="47" t="s">
        <v>16</v>
      </c>
      <c r="C23" s="237"/>
      <c r="D23" s="238"/>
      <c r="E23" s="238"/>
      <c r="F23" s="238"/>
      <c r="G23" s="238"/>
      <c r="H23" s="238"/>
      <c r="I23" s="238"/>
      <c r="J23" s="239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194"/>
      <c r="AL23" s="195">
        <f t="shared" si="0"/>
      </c>
      <c r="AM23" s="195">
        <f t="shared" si="1"/>
      </c>
      <c r="AN23" s="196">
        <f t="shared" si="2"/>
      </c>
      <c r="AO23" s="194">
        <f t="shared" si="3"/>
      </c>
      <c r="AP23" s="195">
        <f t="shared" si="4"/>
      </c>
      <c r="AQ23" s="195">
        <f t="shared" si="5"/>
      </c>
      <c r="AR23" s="196">
        <f t="shared" si="6"/>
      </c>
      <c r="AS23" s="194"/>
      <c r="AT23" s="196"/>
      <c r="AZ23" s="114" t="s">
        <v>16</v>
      </c>
      <c r="BA23" s="228"/>
      <c r="BB23" s="229"/>
      <c r="BC23" s="107"/>
      <c r="BD23" s="107"/>
      <c r="BE23" s="107"/>
      <c r="BF23" s="219"/>
      <c r="BG23" s="220"/>
      <c r="BH23" s="108">
        <f t="shared" si="7"/>
        <v>108.31111111111112</v>
      </c>
      <c r="BI23" s="109">
        <f t="shared" si="8"/>
        <v>0</v>
      </c>
      <c r="BJ23" s="110">
        <f t="shared" si="9"/>
      </c>
      <c r="BK23" s="110">
        <f t="shared" si="10"/>
      </c>
      <c r="BL23" s="110">
        <f t="shared" si="11"/>
      </c>
      <c r="BM23" s="110">
        <f t="shared" si="12"/>
      </c>
      <c r="BN23" s="110">
        <f t="shared" si="13"/>
      </c>
      <c r="BO23" s="110">
        <f t="shared" si="14"/>
      </c>
      <c r="BP23" s="110">
        <f t="shared" si="15"/>
      </c>
      <c r="BQ23" s="110">
        <f t="shared" si="16"/>
      </c>
      <c r="BR23" s="110">
        <f t="shared" si="17"/>
      </c>
      <c r="BS23" s="110">
        <f t="shared" si="18"/>
      </c>
      <c r="BT23" s="110">
        <f t="shared" si="19"/>
      </c>
      <c r="BU23" s="110">
        <f t="shared" si="20"/>
      </c>
      <c r="BV23" s="110">
        <f t="shared" si="21"/>
      </c>
      <c r="BW23" s="110">
        <f t="shared" si="22"/>
      </c>
      <c r="BX23" s="110">
        <f t="shared" si="23"/>
      </c>
      <c r="BY23" s="110">
        <f t="shared" si="24"/>
      </c>
      <c r="BZ23" s="110">
        <f t="shared" si="25"/>
      </c>
      <c r="CA23" s="110">
        <f t="shared" si="26"/>
      </c>
      <c r="CB23" s="110">
        <f t="shared" si="27"/>
      </c>
      <c r="CC23" s="110">
        <f t="shared" si="28"/>
      </c>
      <c r="CD23" s="110">
        <f t="shared" si="29"/>
      </c>
      <c r="CE23" s="110">
        <f t="shared" si="30"/>
      </c>
      <c r="CF23" s="110">
        <f t="shared" si="31"/>
      </c>
      <c r="CG23" s="110">
        <f t="shared" si="32"/>
      </c>
      <c r="CH23" s="110">
        <f t="shared" si="33"/>
      </c>
      <c r="CI23" s="111"/>
      <c r="CJ23" s="112">
        <f t="shared" si="37"/>
        <v>0</v>
      </c>
      <c r="CK23" s="112">
        <f t="shared" si="38"/>
        <v>0</v>
      </c>
      <c r="CL23" s="112">
        <f t="shared" si="39"/>
        <v>0</v>
      </c>
      <c r="CM23" s="111"/>
      <c r="CN23" s="112">
        <f t="shared" si="40"/>
        <v>0</v>
      </c>
      <c r="CO23" s="112">
        <f t="shared" si="41"/>
        <v>0</v>
      </c>
      <c r="CP23" s="112">
        <f t="shared" si="42"/>
        <v>0</v>
      </c>
      <c r="CQ23" s="111"/>
      <c r="CR23" s="113"/>
      <c r="CS23" s="104" t="b">
        <f t="shared" si="43"/>
        <v>0</v>
      </c>
      <c r="CT23" s="104" t="b">
        <f t="shared" si="34"/>
        <v>0</v>
      </c>
      <c r="CU23" s="104" t="b">
        <f t="shared" si="35"/>
        <v>0</v>
      </c>
      <c r="CV23" s="109">
        <f t="shared" si="36"/>
        <v>0</v>
      </c>
      <c r="CW23" s="110" t="b">
        <f t="shared" si="44"/>
        <v>0</v>
      </c>
      <c r="CX23" s="216" t="b">
        <v>0</v>
      </c>
      <c r="CY23" s="217" t="b">
        <v>0</v>
      </c>
      <c r="CZ23" s="93"/>
      <c r="DA23" s="93"/>
      <c r="DB23" s="93"/>
      <c r="DC23" s="93"/>
      <c r="DD23" s="93"/>
    </row>
    <row r="24" spans="1:108" ht="18" customHeight="1">
      <c r="A24" s="215"/>
      <c r="B24" s="46" t="s">
        <v>17</v>
      </c>
      <c r="C24" s="237"/>
      <c r="D24" s="238"/>
      <c r="E24" s="238"/>
      <c r="F24" s="238"/>
      <c r="G24" s="238"/>
      <c r="H24" s="238"/>
      <c r="I24" s="238"/>
      <c r="J24" s="239"/>
      <c r="K24" s="72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194"/>
      <c r="AL24" s="195">
        <f t="shared" si="0"/>
      </c>
      <c r="AM24" s="195">
        <f t="shared" si="1"/>
      </c>
      <c r="AN24" s="196">
        <f t="shared" si="2"/>
      </c>
      <c r="AO24" s="194">
        <f t="shared" si="3"/>
      </c>
      <c r="AP24" s="195">
        <f t="shared" si="4"/>
      </c>
      <c r="AQ24" s="195">
        <f t="shared" si="5"/>
      </c>
      <c r="AR24" s="196">
        <f t="shared" si="6"/>
      </c>
      <c r="AS24" s="194"/>
      <c r="AT24" s="196"/>
      <c r="AZ24" s="106" t="s">
        <v>17</v>
      </c>
      <c r="BA24" s="228"/>
      <c r="BB24" s="229"/>
      <c r="BC24" s="107"/>
      <c r="BD24" s="107"/>
      <c r="BE24" s="107"/>
      <c r="BF24" s="219"/>
      <c r="BG24" s="220"/>
      <c r="BH24" s="108">
        <f t="shared" si="7"/>
        <v>108.31111111111112</v>
      </c>
      <c r="BI24" s="109">
        <f t="shared" si="8"/>
        <v>0</v>
      </c>
      <c r="BJ24" s="110">
        <f t="shared" si="9"/>
      </c>
      <c r="BK24" s="110">
        <f t="shared" si="10"/>
      </c>
      <c r="BL24" s="110">
        <f t="shared" si="11"/>
      </c>
      <c r="BM24" s="110">
        <f t="shared" si="12"/>
      </c>
      <c r="BN24" s="110">
        <f t="shared" si="13"/>
      </c>
      <c r="BO24" s="110">
        <f t="shared" si="14"/>
      </c>
      <c r="BP24" s="110">
        <f t="shared" si="15"/>
      </c>
      <c r="BQ24" s="110">
        <f t="shared" si="16"/>
      </c>
      <c r="BR24" s="110">
        <f t="shared" si="17"/>
      </c>
      <c r="BS24" s="110">
        <f t="shared" si="18"/>
      </c>
      <c r="BT24" s="110">
        <f t="shared" si="19"/>
      </c>
      <c r="BU24" s="110">
        <f t="shared" si="20"/>
      </c>
      <c r="BV24" s="110">
        <f t="shared" si="21"/>
      </c>
      <c r="BW24" s="110">
        <f t="shared" si="22"/>
      </c>
      <c r="BX24" s="110">
        <f t="shared" si="23"/>
      </c>
      <c r="BY24" s="110">
        <f t="shared" si="24"/>
      </c>
      <c r="BZ24" s="110">
        <f t="shared" si="25"/>
      </c>
      <c r="CA24" s="110">
        <f t="shared" si="26"/>
      </c>
      <c r="CB24" s="110">
        <f t="shared" si="27"/>
      </c>
      <c r="CC24" s="110">
        <f t="shared" si="28"/>
      </c>
      <c r="CD24" s="110">
        <f t="shared" si="29"/>
      </c>
      <c r="CE24" s="110">
        <f t="shared" si="30"/>
      </c>
      <c r="CF24" s="110">
        <f t="shared" si="31"/>
      </c>
      <c r="CG24" s="110">
        <f t="shared" si="32"/>
      </c>
      <c r="CH24" s="110">
        <f t="shared" si="33"/>
      </c>
      <c r="CI24" s="111"/>
      <c r="CJ24" s="112">
        <f t="shared" si="37"/>
        <v>0</v>
      </c>
      <c r="CK24" s="112">
        <f t="shared" si="38"/>
        <v>0</v>
      </c>
      <c r="CL24" s="112">
        <f t="shared" si="39"/>
        <v>0</v>
      </c>
      <c r="CM24" s="111"/>
      <c r="CN24" s="112">
        <f t="shared" si="40"/>
        <v>0</v>
      </c>
      <c r="CO24" s="112">
        <f t="shared" si="41"/>
        <v>0</v>
      </c>
      <c r="CP24" s="112">
        <f t="shared" si="42"/>
        <v>0</v>
      </c>
      <c r="CQ24" s="111"/>
      <c r="CR24" s="113"/>
      <c r="CS24" s="104" t="b">
        <f t="shared" si="43"/>
        <v>0</v>
      </c>
      <c r="CT24" s="104" t="b">
        <f t="shared" si="34"/>
        <v>0</v>
      </c>
      <c r="CU24" s="104" t="b">
        <f t="shared" si="35"/>
        <v>0</v>
      </c>
      <c r="CV24" s="109">
        <f t="shared" si="36"/>
        <v>0</v>
      </c>
      <c r="CW24" s="110" t="b">
        <f t="shared" si="44"/>
        <v>0</v>
      </c>
      <c r="CX24" s="216" t="b">
        <v>0</v>
      </c>
      <c r="CY24" s="217" t="b">
        <v>0</v>
      </c>
      <c r="CZ24" s="93"/>
      <c r="DA24" s="93"/>
      <c r="DB24" s="93"/>
      <c r="DC24" s="93"/>
      <c r="DD24" s="93"/>
    </row>
    <row r="25" spans="1:108" ht="18" customHeight="1">
      <c r="A25" s="215"/>
      <c r="B25" s="48" t="s">
        <v>18</v>
      </c>
      <c r="C25" s="237"/>
      <c r="D25" s="238"/>
      <c r="E25" s="238"/>
      <c r="F25" s="238"/>
      <c r="G25" s="238"/>
      <c r="H25" s="238"/>
      <c r="I25" s="238"/>
      <c r="J25" s="239"/>
      <c r="K25" s="72"/>
      <c r="L25" s="73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6"/>
      <c r="AK25" s="197"/>
      <c r="AL25" s="195">
        <f t="shared" si="0"/>
      </c>
      <c r="AM25" s="195">
        <f t="shared" si="1"/>
      </c>
      <c r="AN25" s="196">
        <f t="shared" si="2"/>
      </c>
      <c r="AO25" s="194">
        <f t="shared" si="3"/>
      </c>
      <c r="AP25" s="195">
        <f t="shared" si="4"/>
      </c>
      <c r="AQ25" s="195">
        <f t="shared" si="5"/>
      </c>
      <c r="AR25" s="196">
        <f t="shared" si="6"/>
      </c>
      <c r="AS25" s="194"/>
      <c r="AT25" s="196"/>
      <c r="AZ25" s="115" t="s">
        <v>18</v>
      </c>
      <c r="BA25" s="228"/>
      <c r="BB25" s="229"/>
      <c r="BC25" s="107"/>
      <c r="BD25" s="107"/>
      <c r="BE25" s="107"/>
      <c r="BF25" s="219"/>
      <c r="BG25" s="220"/>
      <c r="BH25" s="108">
        <f t="shared" si="7"/>
        <v>108.31111111111112</v>
      </c>
      <c r="BI25" s="109">
        <f t="shared" si="8"/>
        <v>0</v>
      </c>
      <c r="BJ25" s="110">
        <f t="shared" si="9"/>
      </c>
      <c r="BK25" s="110">
        <f t="shared" si="10"/>
      </c>
      <c r="BL25" s="110">
        <f t="shared" si="11"/>
      </c>
      <c r="BM25" s="110">
        <f t="shared" si="12"/>
      </c>
      <c r="BN25" s="110">
        <f t="shared" si="13"/>
      </c>
      <c r="BO25" s="110">
        <f t="shared" si="14"/>
      </c>
      <c r="BP25" s="110">
        <f t="shared" si="15"/>
      </c>
      <c r="BQ25" s="110">
        <f t="shared" si="16"/>
      </c>
      <c r="BR25" s="110">
        <f t="shared" si="17"/>
      </c>
      <c r="BS25" s="110">
        <f t="shared" si="18"/>
      </c>
      <c r="BT25" s="110">
        <f t="shared" si="19"/>
      </c>
      <c r="BU25" s="110">
        <f t="shared" si="20"/>
      </c>
      <c r="BV25" s="110">
        <f t="shared" si="21"/>
      </c>
      <c r="BW25" s="110">
        <f t="shared" si="22"/>
      </c>
      <c r="BX25" s="110">
        <f t="shared" si="23"/>
      </c>
      <c r="BY25" s="110">
        <f t="shared" si="24"/>
      </c>
      <c r="BZ25" s="110">
        <f t="shared" si="25"/>
      </c>
      <c r="CA25" s="110">
        <f t="shared" si="26"/>
      </c>
      <c r="CB25" s="110">
        <f t="shared" si="27"/>
      </c>
      <c r="CC25" s="110">
        <f t="shared" si="28"/>
      </c>
      <c r="CD25" s="110">
        <f t="shared" si="29"/>
      </c>
      <c r="CE25" s="110">
        <f t="shared" si="30"/>
      </c>
      <c r="CF25" s="110">
        <f t="shared" si="31"/>
      </c>
      <c r="CG25" s="110">
        <f t="shared" si="32"/>
      </c>
      <c r="CH25" s="110">
        <f t="shared" si="33"/>
      </c>
      <c r="CI25" s="116"/>
      <c r="CJ25" s="112">
        <f t="shared" si="37"/>
        <v>0</v>
      </c>
      <c r="CK25" s="112">
        <f t="shared" si="38"/>
        <v>0</v>
      </c>
      <c r="CL25" s="112">
        <f t="shared" si="39"/>
        <v>0</v>
      </c>
      <c r="CM25" s="111"/>
      <c r="CN25" s="112">
        <f t="shared" si="40"/>
        <v>0</v>
      </c>
      <c r="CO25" s="112">
        <f t="shared" si="41"/>
        <v>0</v>
      </c>
      <c r="CP25" s="112">
        <f t="shared" si="42"/>
        <v>0</v>
      </c>
      <c r="CQ25" s="111"/>
      <c r="CR25" s="113"/>
      <c r="CS25" s="104" t="b">
        <f t="shared" si="43"/>
        <v>0</v>
      </c>
      <c r="CT25" s="104" t="b">
        <f t="shared" si="34"/>
        <v>0</v>
      </c>
      <c r="CU25" s="104" t="b">
        <f t="shared" si="35"/>
        <v>0</v>
      </c>
      <c r="CV25" s="109">
        <f t="shared" si="36"/>
        <v>0</v>
      </c>
      <c r="CW25" s="110" t="b">
        <f t="shared" si="44"/>
        <v>0</v>
      </c>
      <c r="CX25" s="216" t="b">
        <v>0</v>
      </c>
      <c r="CY25" s="217" t="b">
        <v>0</v>
      </c>
      <c r="CZ25" s="93"/>
      <c r="DA25" s="93"/>
      <c r="DB25" s="93"/>
      <c r="DC25" s="93"/>
      <c r="DD25" s="93"/>
    </row>
    <row r="26" spans="1:108" ht="18" customHeight="1">
      <c r="A26" s="215"/>
      <c r="B26" s="46" t="s">
        <v>19</v>
      </c>
      <c r="C26" s="237"/>
      <c r="D26" s="238"/>
      <c r="E26" s="238"/>
      <c r="F26" s="238"/>
      <c r="G26" s="238"/>
      <c r="H26" s="238"/>
      <c r="I26" s="238"/>
      <c r="J26" s="239"/>
      <c r="K26" s="72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4"/>
      <c r="AK26" s="194"/>
      <c r="AL26" s="195">
        <f t="shared" si="0"/>
      </c>
      <c r="AM26" s="195">
        <f t="shared" si="1"/>
      </c>
      <c r="AN26" s="196">
        <f t="shared" si="2"/>
      </c>
      <c r="AO26" s="194">
        <f t="shared" si="3"/>
      </c>
      <c r="AP26" s="195">
        <f t="shared" si="4"/>
      </c>
      <c r="AQ26" s="195">
        <f t="shared" si="5"/>
      </c>
      <c r="AR26" s="196">
        <f t="shared" si="6"/>
      </c>
      <c r="AS26" s="194"/>
      <c r="AT26" s="196"/>
      <c r="AZ26" s="106" t="s">
        <v>19</v>
      </c>
      <c r="BA26" s="228"/>
      <c r="BB26" s="229"/>
      <c r="BC26" s="107"/>
      <c r="BD26" s="107"/>
      <c r="BE26" s="107"/>
      <c r="BF26" s="219"/>
      <c r="BG26" s="220"/>
      <c r="BH26" s="108">
        <f t="shared" si="7"/>
        <v>108.31111111111112</v>
      </c>
      <c r="BI26" s="109">
        <f t="shared" si="8"/>
        <v>0</v>
      </c>
      <c r="BJ26" s="110">
        <f t="shared" si="9"/>
      </c>
      <c r="BK26" s="110">
        <f t="shared" si="10"/>
      </c>
      <c r="BL26" s="110">
        <f t="shared" si="11"/>
      </c>
      <c r="BM26" s="110">
        <f t="shared" si="12"/>
      </c>
      <c r="BN26" s="110">
        <f t="shared" si="13"/>
      </c>
      <c r="BO26" s="110">
        <f t="shared" si="14"/>
      </c>
      <c r="BP26" s="110">
        <f t="shared" si="15"/>
      </c>
      <c r="BQ26" s="110">
        <f t="shared" si="16"/>
      </c>
      <c r="BR26" s="110">
        <f t="shared" si="17"/>
      </c>
      <c r="BS26" s="110">
        <f t="shared" si="18"/>
      </c>
      <c r="BT26" s="110">
        <f t="shared" si="19"/>
      </c>
      <c r="BU26" s="110">
        <f t="shared" si="20"/>
      </c>
      <c r="BV26" s="110">
        <f t="shared" si="21"/>
      </c>
      <c r="BW26" s="110">
        <f t="shared" si="22"/>
      </c>
      <c r="BX26" s="110">
        <f t="shared" si="23"/>
      </c>
      <c r="BY26" s="110">
        <f t="shared" si="24"/>
      </c>
      <c r="BZ26" s="110">
        <f t="shared" si="25"/>
      </c>
      <c r="CA26" s="110">
        <f t="shared" si="26"/>
      </c>
      <c r="CB26" s="110">
        <f t="shared" si="27"/>
      </c>
      <c r="CC26" s="110">
        <f t="shared" si="28"/>
      </c>
      <c r="CD26" s="110">
        <f t="shared" si="29"/>
      </c>
      <c r="CE26" s="110">
        <f t="shared" si="30"/>
      </c>
      <c r="CF26" s="110">
        <f t="shared" si="31"/>
      </c>
      <c r="CG26" s="110">
        <f t="shared" si="32"/>
      </c>
      <c r="CH26" s="110">
        <f t="shared" si="33"/>
      </c>
      <c r="CI26" s="111"/>
      <c r="CJ26" s="112">
        <f t="shared" si="37"/>
        <v>0</v>
      </c>
      <c r="CK26" s="112">
        <f t="shared" si="38"/>
        <v>0</v>
      </c>
      <c r="CL26" s="112">
        <f t="shared" si="39"/>
        <v>0</v>
      </c>
      <c r="CM26" s="111"/>
      <c r="CN26" s="112">
        <f t="shared" si="40"/>
        <v>0</v>
      </c>
      <c r="CO26" s="112">
        <f t="shared" si="41"/>
        <v>0</v>
      </c>
      <c r="CP26" s="112">
        <f t="shared" si="42"/>
        <v>0</v>
      </c>
      <c r="CQ26" s="111"/>
      <c r="CR26" s="113"/>
      <c r="CS26" s="104" t="b">
        <f t="shared" si="43"/>
        <v>0</v>
      </c>
      <c r="CT26" s="104" t="b">
        <f t="shared" si="34"/>
        <v>0</v>
      </c>
      <c r="CU26" s="104" t="b">
        <f t="shared" si="35"/>
        <v>0</v>
      </c>
      <c r="CV26" s="109">
        <f t="shared" si="36"/>
        <v>0</v>
      </c>
      <c r="CW26" s="110" t="b">
        <f t="shared" si="44"/>
        <v>0</v>
      </c>
      <c r="CX26" s="216" t="b">
        <v>0</v>
      </c>
      <c r="CY26" s="217" t="b">
        <v>0</v>
      </c>
      <c r="CZ26" s="93"/>
      <c r="DA26" s="93"/>
      <c r="DB26" s="93"/>
      <c r="DC26" s="93"/>
      <c r="DD26" s="93"/>
    </row>
    <row r="27" spans="1:108" ht="18" customHeight="1">
      <c r="A27" s="215"/>
      <c r="B27" s="46" t="s">
        <v>20</v>
      </c>
      <c r="C27" s="237"/>
      <c r="D27" s="238"/>
      <c r="E27" s="238"/>
      <c r="F27" s="238"/>
      <c r="G27" s="238"/>
      <c r="H27" s="238"/>
      <c r="I27" s="238"/>
      <c r="J27" s="239"/>
      <c r="K27" s="72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  <c r="AK27" s="198"/>
      <c r="AL27" s="195">
        <f t="shared" si="0"/>
      </c>
      <c r="AM27" s="195">
        <f t="shared" si="1"/>
      </c>
      <c r="AN27" s="196">
        <f t="shared" si="2"/>
      </c>
      <c r="AO27" s="194">
        <f t="shared" si="3"/>
      </c>
      <c r="AP27" s="195">
        <f t="shared" si="4"/>
      </c>
      <c r="AQ27" s="195">
        <f t="shared" si="5"/>
      </c>
      <c r="AR27" s="196">
        <f t="shared" si="6"/>
      </c>
      <c r="AS27" s="194"/>
      <c r="AT27" s="196"/>
      <c r="AZ27" s="106" t="s">
        <v>20</v>
      </c>
      <c r="BA27" s="228"/>
      <c r="BB27" s="229"/>
      <c r="BC27" s="107"/>
      <c r="BD27" s="107"/>
      <c r="BE27" s="107"/>
      <c r="BF27" s="219"/>
      <c r="BG27" s="220"/>
      <c r="BH27" s="108">
        <f t="shared" si="7"/>
        <v>108.31111111111112</v>
      </c>
      <c r="BI27" s="109">
        <f t="shared" si="8"/>
        <v>0</v>
      </c>
      <c r="BJ27" s="110">
        <f t="shared" si="9"/>
      </c>
      <c r="BK27" s="110">
        <f t="shared" si="10"/>
      </c>
      <c r="BL27" s="110">
        <f t="shared" si="11"/>
      </c>
      <c r="BM27" s="110">
        <f t="shared" si="12"/>
      </c>
      <c r="BN27" s="110">
        <f t="shared" si="13"/>
      </c>
      <c r="BO27" s="110">
        <f t="shared" si="14"/>
      </c>
      <c r="BP27" s="110">
        <f t="shared" si="15"/>
      </c>
      <c r="BQ27" s="110">
        <f t="shared" si="16"/>
      </c>
      <c r="BR27" s="110">
        <f t="shared" si="17"/>
      </c>
      <c r="BS27" s="110">
        <f t="shared" si="18"/>
      </c>
      <c r="BT27" s="110">
        <f t="shared" si="19"/>
      </c>
      <c r="BU27" s="110">
        <f t="shared" si="20"/>
      </c>
      <c r="BV27" s="110">
        <f t="shared" si="21"/>
      </c>
      <c r="BW27" s="110">
        <f t="shared" si="22"/>
      </c>
      <c r="BX27" s="110">
        <f t="shared" si="23"/>
      </c>
      <c r="BY27" s="110">
        <f t="shared" si="24"/>
      </c>
      <c r="BZ27" s="110">
        <f t="shared" si="25"/>
      </c>
      <c r="CA27" s="110">
        <f t="shared" si="26"/>
      </c>
      <c r="CB27" s="110">
        <f t="shared" si="27"/>
      </c>
      <c r="CC27" s="110">
        <f t="shared" si="28"/>
      </c>
      <c r="CD27" s="110">
        <f t="shared" si="29"/>
      </c>
      <c r="CE27" s="110">
        <f t="shared" si="30"/>
      </c>
      <c r="CF27" s="110">
        <f t="shared" si="31"/>
      </c>
      <c r="CG27" s="110">
        <f t="shared" si="32"/>
      </c>
      <c r="CH27" s="110">
        <f t="shared" si="33"/>
      </c>
      <c r="CI27" s="117"/>
      <c r="CJ27" s="112">
        <f t="shared" si="37"/>
        <v>0</v>
      </c>
      <c r="CK27" s="112">
        <f t="shared" si="38"/>
        <v>0</v>
      </c>
      <c r="CL27" s="112">
        <f t="shared" si="39"/>
        <v>0</v>
      </c>
      <c r="CM27" s="111"/>
      <c r="CN27" s="112">
        <f t="shared" si="40"/>
        <v>0</v>
      </c>
      <c r="CO27" s="112">
        <f t="shared" si="41"/>
        <v>0</v>
      </c>
      <c r="CP27" s="112">
        <f t="shared" si="42"/>
        <v>0</v>
      </c>
      <c r="CQ27" s="111"/>
      <c r="CR27" s="113"/>
      <c r="CS27" s="104" t="b">
        <f t="shared" si="43"/>
        <v>0</v>
      </c>
      <c r="CT27" s="104" t="b">
        <f t="shared" si="34"/>
        <v>0</v>
      </c>
      <c r="CU27" s="104" t="b">
        <f t="shared" si="35"/>
        <v>0</v>
      </c>
      <c r="CV27" s="109">
        <f t="shared" si="36"/>
        <v>0</v>
      </c>
      <c r="CW27" s="110" t="b">
        <f t="shared" si="44"/>
        <v>0</v>
      </c>
      <c r="CX27" s="216" t="b">
        <v>0</v>
      </c>
      <c r="CY27" s="217" t="b">
        <v>0</v>
      </c>
      <c r="CZ27" s="93"/>
      <c r="DA27" s="93"/>
      <c r="DB27" s="93"/>
      <c r="DC27" s="93"/>
      <c r="DD27" s="93"/>
    </row>
    <row r="28" spans="1:108" ht="18" customHeight="1">
      <c r="A28" s="215"/>
      <c r="B28" s="46" t="s">
        <v>21</v>
      </c>
      <c r="C28" s="237"/>
      <c r="D28" s="238"/>
      <c r="E28" s="238"/>
      <c r="F28" s="238"/>
      <c r="G28" s="238"/>
      <c r="H28" s="238"/>
      <c r="I28" s="238"/>
      <c r="J28" s="239"/>
      <c r="K28" s="72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194"/>
      <c r="AL28" s="195">
        <f t="shared" si="0"/>
      </c>
      <c r="AM28" s="195">
        <f t="shared" si="1"/>
      </c>
      <c r="AN28" s="196">
        <f t="shared" si="2"/>
      </c>
      <c r="AO28" s="194">
        <f t="shared" si="3"/>
      </c>
      <c r="AP28" s="195">
        <f t="shared" si="4"/>
      </c>
      <c r="AQ28" s="195">
        <f t="shared" si="5"/>
      </c>
      <c r="AR28" s="196">
        <f t="shared" si="6"/>
      </c>
      <c r="AS28" s="194"/>
      <c r="AT28" s="196"/>
      <c r="AZ28" s="106" t="s">
        <v>21</v>
      </c>
      <c r="BA28" s="228"/>
      <c r="BB28" s="229"/>
      <c r="BC28" s="107"/>
      <c r="BD28" s="107"/>
      <c r="BE28" s="107"/>
      <c r="BF28" s="219"/>
      <c r="BG28" s="220"/>
      <c r="BH28" s="108">
        <f t="shared" si="7"/>
        <v>108.31111111111112</v>
      </c>
      <c r="BI28" s="109">
        <f t="shared" si="8"/>
        <v>0</v>
      </c>
      <c r="BJ28" s="110">
        <f t="shared" si="9"/>
      </c>
      <c r="BK28" s="110">
        <f t="shared" si="10"/>
      </c>
      <c r="BL28" s="110">
        <f t="shared" si="11"/>
      </c>
      <c r="BM28" s="110">
        <f t="shared" si="12"/>
      </c>
      <c r="BN28" s="110">
        <f t="shared" si="13"/>
      </c>
      <c r="BO28" s="110">
        <f t="shared" si="14"/>
      </c>
      <c r="BP28" s="110">
        <f t="shared" si="15"/>
      </c>
      <c r="BQ28" s="110">
        <f t="shared" si="16"/>
      </c>
      <c r="BR28" s="110">
        <f t="shared" si="17"/>
      </c>
      <c r="BS28" s="110">
        <f t="shared" si="18"/>
      </c>
      <c r="BT28" s="110">
        <f t="shared" si="19"/>
      </c>
      <c r="BU28" s="110">
        <f t="shared" si="20"/>
      </c>
      <c r="BV28" s="110">
        <f t="shared" si="21"/>
      </c>
      <c r="BW28" s="110">
        <f t="shared" si="22"/>
      </c>
      <c r="BX28" s="110">
        <f t="shared" si="23"/>
      </c>
      <c r="BY28" s="110">
        <f t="shared" si="24"/>
      </c>
      <c r="BZ28" s="110">
        <f t="shared" si="25"/>
      </c>
      <c r="CA28" s="110">
        <f t="shared" si="26"/>
      </c>
      <c r="CB28" s="110">
        <f t="shared" si="27"/>
      </c>
      <c r="CC28" s="110">
        <f t="shared" si="28"/>
      </c>
      <c r="CD28" s="110">
        <f t="shared" si="29"/>
      </c>
      <c r="CE28" s="110">
        <f t="shared" si="30"/>
      </c>
      <c r="CF28" s="110">
        <f t="shared" si="31"/>
      </c>
      <c r="CG28" s="110">
        <f t="shared" si="32"/>
      </c>
      <c r="CH28" s="110">
        <f t="shared" si="33"/>
      </c>
      <c r="CI28" s="111"/>
      <c r="CJ28" s="112">
        <f t="shared" si="37"/>
        <v>0</v>
      </c>
      <c r="CK28" s="112">
        <f t="shared" si="38"/>
        <v>0</v>
      </c>
      <c r="CL28" s="112">
        <f t="shared" si="39"/>
        <v>0</v>
      </c>
      <c r="CM28" s="111"/>
      <c r="CN28" s="112">
        <f t="shared" si="40"/>
        <v>0</v>
      </c>
      <c r="CO28" s="112">
        <f t="shared" si="41"/>
        <v>0</v>
      </c>
      <c r="CP28" s="112">
        <f t="shared" si="42"/>
        <v>0</v>
      </c>
      <c r="CQ28" s="111"/>
      <c r="CR28" s="113"/>
      <c r="CS28" s="104" t="b">
        <f t="shared" si="43"/>
        <v>0</v>
      </c>
      <c r="CT28" s="104" t="b">
        <f t="shared" si="34"/>
        <v>0</v>
      </c>
      <c r="CU28" s="104" t="b">
        <f t="shared" si="35"/>
        <v>0</v>
      </c>
      <c r="CV28" s="109">
        <f t="shared" si="36"/>
        <v>0</v>
      </c>
      <c r="CW28" s="110" t="b">
        <f t="shared" si="44"/>
        <v>0</v>
      </c>
      <c r="CX28" s="216" t="b">
        <v>0</v>
      </c>
      <c r="CY28" s="217" t="b">
        <v>0</v>
      </c>
      <c r="CZ28" s="93"/>
      <c r="DA28" s="93"/>
      <c r="DB28" s="93"/>
      <c r="DC28" s="93"/>
      <c r="DD28" s="93"/>
    </row>
    <row r="29" spans="1:108" ht="18" customHeight="1">
      <c r="A29" s="215"/>
      <c r="B29" s="47" t="s">
        <v>22</v>
      </c>
      <c r="C29" s="51" t="s">
        <v>6</v>
      </c>
      <c r="D29" s="233"/>
      <c r="E29" s="233"/>
      <c r="F29" s="233"/>
      <c r="G29" s="233"/>
      <c r="H29" s="233"/>
      <c r="I29" s="233"/>
      <c r="J29" s="234"/>
      <c r="K29" s="72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4"/>
      <c r="AK29" s="194"/>
      <c r="AL29" s="195">
        <f t="shared" si="0"/>
      </c>
      <c r="AM29" s="195">
        <f t="shared" si="1"/>
      </c>
      <c r="AN29" s="196">
        <f t="shared" si="2"/>
      </c>
      <c r="AO29" s="194">
        <f t="shared" si="3"/>
      </c>
      <c r="AP29" s="195">
        <f t="shared" si="4"/>
      </c>
      <c r="AQ29" s="195">
        <f t="shared" si="5"/>
      </c>
      <c r="AR29" s="196">
        <f t="shared" si="6"/>
      </c>
      <c r="AS29" s="194"/>
      <c r="AT29" s="196"/>
      <c r="AZ29" s="114" t="s">
        <v>22</v>
      </c>
      <c r="BA29" s="118" t="s">
        <v>6</v>
      </c>
      <c r="BB29" s="227"/>
      <c r="BC29" s="227"/>
      <c r="BD29" s="227"/>
      <c r="BE29" s="227"/>
      <c r="BF29" s="227"/>
      <c r="BG29" s="227"/>
      <c r="BH29" s="108">
        <f t="shared" si="7"/>
        <v>108.31111111111112</v>
      </c>
      <c r="BI29" s="109">
        <f t="shared" si="8"/>
        <v>0</v>
      </c>
      <c r="BJ29" s="110">
        <f t="shared" si="9"/>
      </c>
      <c r="BK29" s="110">
        <f t="shared" si="10"/>
      </c>
      <c r="BL29" s="110">
        <f t="shared" si="11"/>
      </c>
      <c r="BM29" s="110">
        <f t="shared" si="12"/>
      </c>
      <c r="BN29" s="110">
        <f t="shared" si="13"/>
      </c>
      <c r="BO29" s="110">
        <f t="shared" si="14"/>
      </c>
      <c r="BP29" s="110">
        <f t="shared" si="15"/>
      </c>
      <c r="BQ29" s="110">
        <f t="shared" si="16"/>
      </c>
      <c r="BR29" s="110">
        <f t="shared" si="17"/>
      </c>
      <c r="BS29" s="110">
        <f t="shared" si="18"/>
      </c>
      <c r="BT29" s="110">
        <f t="shared" si="19"/>
      </c>
      <c r="BU29" s="110">
        <f t="shared" si="20"/>
      </c>
      <c r="BV29" s="110">
        <f t="shared" si="21"/>
      </c>
      <c r="BW29" s="110">
        <f t="shared" si="22"/>
      </c>
      <c r="BX29" s="110">
        <f t="shared" si="23"/>
      </c>
      <c r="BY29" s="110">
        <f t="shared" si="24"/>
      </c>
      <c r="BZ29" s="110">
        <f t="shared" si="25"/>
      </c>
      <c r="CA29" s="110">
        <f t="shared" si="26"/>
      </c>
      <c r="CB29" s="110">
        <f t="shared" si="27"/>
      </c>
      <c r="CC29" s="110">
        <f t="shared" si="28"/>
      </c>
      <c r="CD29" s="110">
        <f t="shared" si="29"/>
      </c>
      <c r="CE29" s="110">
        <f t="shared" si="30"/>
      </c>
      <c r="CF29" s="110">
        <f t="shared" si="31"/>
      </c>
      <c r="CG29" s="110">
        <f t="shared" si="32"/>
      </c>
      <c r="CH29" s="110">
        <f t="shared" si="33"/>
      </c>
      <c r="CI29" s="111"/>
      <c r="CJ29" s="112">
        <f t="shared" si="37"/>
        <v>0</v>
      </c>
      <c r="CK29" s="112">
        <f t="shared" si="38"/>
        <v>0</v>
      </c>
      <c r="CL29" s="112">
        <f t="shared" si="39"/>
        <v>0</v>
      </c>
      <c r="CM29" s="111"/>
      <c r="CN29" s="112">
        <f t="shared" si="40"/>
        <v>0</v>
      </c>
      <c r="CO29" s="112">
        <f t="shared" si="41"/>
        <v>0</v>
      </c>
      <c r="CP29" s="112">
        <f t="shared" si="42"/>
        <v>0</v>
      </c>
      <c r="CQ29" s="111"/>
      <c r="CR29" s="113"/>
      <c r="CS29" s="104" t="b">
        <f t="shared" si="43"/>
        <v>0</v>
      </c>
      <c r="CT29" s="104" t="b">
        <f t="shared" si="34"/>
        <v>0</v>
      </c>
      <c r="CU29" s="104" t="b">
        <f t="shared" si="35"/>
        <v>0</v>
      </c>
      <c r="CV29" s="109">
        <f t="shared" si="36"/>
        <v>0</v>
      </c>
      <c r="CW29" s="119" t="b">
        <f>AND(BH29&gt;13,BH29&lt;21)</f>
        <v>0</v>
      </c>
      <c r="CX29" s="216" t="b">
        <v>0</v>
      </c>
      <c r="CY29" s="217" t="b">
        <v>0</v>
      </c>
      <c r="CZ29" s="93"/>
      <c r="DA29" s="93"/>
      <c r="DB29" s="93"/>
      <c r="DC29" s="93"/>
      <c r="DD29" s="93"/>
    </row>
    <row r="30" spans="1:108" ht="18" customHeight="1" thickBot="1">
      <c r="A30" s="215"/>
      <c r="B30" s="52" t="s">
        <v>23</v>
      </c>
      <c r="C30" s="53" t="s">
        <v>6</v>
      </c>
      <c r="D30" s="235"/>
      <c r="E30" s="235"/>
      <c r="F30" s="235"/>
      <c r="G30" s="235"/>
      <c r="H30" s="235"/>
      <c r="I30" s="235"/>
      <c r="J30" s="236"/>
      <c r="K30" s="79"/>
      <c r="L30" s="80"/>
      <c r="M30" s="80"/>
      <c r="N30" s="80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81"/>
      <c r="AK30" s="199"/>
      <c r="AL30" s="200">
        <f t="shared" si="0"/>
      </c>
      <c r="AM30" s="200">
        <f t="shared" si="1"/>
      </c>
      <c r="AN30" s="201">
        <f t="shared" si="2"/>
      </c>
      <c r="AO30" s="199">
        <f t="shared" si="3"/>
      </c>
      <c r="AP30" s="200">
        <f t="shared" si="4"/>
      </c>
      <c r="AQ30" s="200">
        <f t="shared" si="5"/>
      </c>
      <c r="AR30" s="201">
        <f t="shared" si="6"/>
      </c>
      <c r="AS30" s="199"/>
      <c r="AT30" s="201"/>
      <c r="AZ30" s="120" t="s">
        <v>23</v>
      </c>
      <c r="BA30" s="121" t="s">
        <v>6</v>
      </c>
      <c r="BB30" s="227"/>
      <c r="BC30" s="227"/>
      <c r="BD30" s="227"/>
      <c r="BE30" s="227"/>
      <c r="BF30" s="227"/>
      <c r="BG30" s="227"/>
      <c r="BH30" s="108">
        <f t="shared" si="7"/>
        <v>108.31111111111112</v>
      </c>
      <c r="BI30" s="109">
        <f t="shared" si="8"/>
        <v>0</v>
      </c>
      <c r="BJ30" s="110">
        <f t="shared" si="9"/>
      </c>
      <c r="BK30" s="110">
        <f t="shared" si="10"/>
      </c>
      <c r="BL30" s="110">
        <f t="shared" si="11"/>
      </c>
      <c r="BM30" s="110">
        <f t="shared" si="12"/>
      </c>
      <c r="BN30" s="110">
        <f t="shared" si="13"/>
      </c>
      <c r="BO30" s="110">
        <f t="shared" si="14"/>
      </c>
      <c r="BP30" s="110">
        <f t="shared" si="15"/>
      </c>
      <c r="BQ30" s="110">
        <f t="shared" si="16"/>
      </c>
      <c r="BR30" s="110">
        <f t="shared" si="17"/>
      </c>
      <c r="BS30" s="110">
        <f t="shared" si="18"/>
      </c>
      <c r="BT30" s="110">
        <f t="shared" si="19"/>
      </c>
      <c r="BU30" s="110">
        <f t="shared" si="20"/>
      </c>
      <c r="BV30" s="110">
        <f t="shared" si="21"/>
      </c>
      <c r="BW30" s="110">
        <f t="shared" si="22"/>
      </c>
      <c r="BX30" s="110">
        <f t="shared" si="23"/>
      </c>
      <c r="BY30" s="110">
        <f t="shared" si="24"/>
      </c>
      <c r="BZ30" s="110">
        <f t="shared" si="25"/>
      </c>
      <c r="CA30" s="110">
        <f t="shared" si="26"/>
      </c>
      <c r="CB30" s="110">
        <f t="shared" si="27"/>
      </c>
      <c r="CC30" s="110">
        <f t="shared" si="28"/>
      </c>
      <c r="CD30" s="110">
        <f t="shared" si="29"/>
      </c>
      <c r="CE30" s="110">
        <f t="shared" si="30"/>
      </c>
      <c r="CF30" s="110">
        <f t="shared" si="31"/>
      </c>
      <c r="CG30" s="110">
        <f t="shared" si="32"/>
      </c>
      <c r="CH30" s="110">
        <f t="shared" si="33"/>
      </c>
      <c r="CI30" s="122"/>
      <c r="CJ30" s="112">
        <f t="shared" si="37"/>
        <v>0</v>
      </c>
      <c r="CK30" s="112">
        <f t="shared" si="38"/>
        <v>0</v>
      </c>
      <c r="CL30" s="112">
        <f t="shared" si="39"/>
        <v>0</v>
      </c>
      <c r="CM30" s="111"/>
      <c r="CN30" s="112">
        <f t="shared" si="40"/>
        <v>0</v>
      </c>
      <c r="CO30" s="112">
        <f t="shared" si="41"/>
        <v>0</v>
      </c>
      <c r="CP30" s="112">
        <f t="shared" si="42"/>
        <v>0</v>
      </c>
      <c r="CQ30" s="122"/>
      <c r="CR30" s="123"/>
      <c r="CS30" s="104" t="b">
        <f t="shared" si="43"/>
        <v>0</v>
      </c>
      <c r="CT30" s="104" t="b">
        <f t="shared" si="34"/>
        <v>0</v>
      </c>
      <c r="CU30" s="104" t="b">
        <f t="shared" si="35"/>
        <v>0</v>
      </c>
      <c r="CV30" s="109">
        <f t="shared" si="36"/>
        <v>0</v>
      </c>
      <c r="CW30" s="119" t="b">
        <f>AND(BH30&gt;13,BH30&lt;21)</f>
        <v>0</v>
      </c>
      <c r="CX30" s="216" t="b">
        <v>0</v>
      </c>
      <c r="CY30" s="217" t="b">
        <v>0</v>
      </c>
      <c r="CZ30" s="93"/>
      <c r="DA30" s="93"/>
      <c r="DB30" s="93"/>
      <c r="DC30" s="93"/>
      <c r="DD30" s="93"/>
    </row>
    <row r="31" spans="2:108" ht="18" customHeight="1" thickBot="1">
      <c r="B31" s="54" t="s">
        <v>44</v>
      </c>
      <c r="C31" s="55"/>
      <c r="D31" s="55"/>
      <c r="E31" s="56"/>
      <c r="F31" s="57"/>
      <c r="G31" s="230">
        <f>IF(BE31&gt;0,BE31,"")</f>
      </c>
      <c r="H31" s="231">
        <f>IF(BF31&gt;0,BF31,"")</f>
      </c>
      <c r="I31" s="232">
        <f>IF(BG31&gt;0,BG31,"")</f>
      </c>
      <c r="J31" s="58"/>
      <c r="K31" s="69" t="s">
        <v>34</v>
      </c>
      <c r="L31" s="191">
        <f aca="true" t="shared" si="45" ref="L31:U33">+BJ31</f>
        <v>0</v>
      </c>
      <c r="M31" s="191">
        <f t="shared" si="45"/>
        <v>0</v>
      </c>
      <c r="N31" s="191">
        <f t="shared" si="45"/>
        <v>0</v>
      </c>
      <c r="O31" s="192">
        <f t="shared" si="45"/>
        <v>0</v>
      </c>
      <c r="P31" s="192">
        <f t="shared" si="45"/>
        <v>0</v>
      </c>
      <c r="Q31" s="192">
        <f t="shared" si="45"/>
        <v>0</v>
      </c>
      <c r="R31" s="192">
        <f t="shared" si="45"/>
        <v>0</v>
      </c>
      <c r="S31" s="192">
        <f t="shared" si="45"/>
        <v>0</v>
      </c>
      <c r="T31" s="192">
        <f t="shared" si="45"/>
        <v>0</v>
      </c>
      <c r="U31" s="192">
        <f t="shared" si="45"/>
        <v>0</v>
      </c>
      <c r="V31" s="192">
        <f aca="true" t="shared" si="46" ref="V31:AE33">+BT31</f>
        <v>0</v>
      </c>
      <c r="W31" s="192">
        <f t="shared" si="46"/>
        <v>0</v>
      </c>
      <c r="X31" s="192">
        <f t="shared" si="46"/>
        <v>0</v>
      </c>
      <c r="Y31" s="192">
        <f t="shared" si="46"/>
        <v>0</v>
      </c>
      <c r="Z31" s="192">
        <f t="shared" si="46"/>
        <v>0</v>
      </c>
      <c r="AA31" s="192">
        <f t="shared" si="46"/>
        <v>0</v>
      </c>
      <c r="AB31" s="192">
        <f t="shared" si="46"/>
        <v>0</v>
      </c>
      <c r="AC31" s="192">
        <f t="shared" si="46"/>
        <v>0</v>
      </c>
      <c r="AD31" s="192">
        <f t="shared" si="46"/>
        <v>0</v>
      </c>
      <c r="AE31" s="192">
        <f t="shared" si="46"/>
        <v>0</v>
      </c>
      <c r="AF31" s="192">
        <f aca="true" t="shared" si="47" ref="AF31:AJ33">+CD31</f>
        <v>0</v>
      </c>
      <c r="AG31" s="192">
        <f t="shared" si="47"/>
        <v>0</v>
      </c>
      <c r="AH31" s="192">
        <f t="shared" si="47"/>
        <v>0</v>
      </c>
      <c r="AI31" s="192">
        <f t="shared" si="47"/>
        <v>0</v>
      </c>
      <c r="AJ31" s="193">
        <f t="shared" si="47"/>
        <v>0</v>
      </c>
      <c r="AK31" s="202"/>
      <c r="AL31" s="203"/>
      <c r="AM31" s="203"/>
      <c r="AN31" s="204"/>
      <c r="AO31" s="202"/>
      <c r="AP31" s="203"/>
      <c r="AQ31" s="203"/>
      <c r="AR31" s="204"/>
      <c r="AS31" s="202"/>
      <c r="AT31" s="204"/>
      <c r="AZ31" s="124" t="s">
        <v>44</v>
      </c>
      <c r="BA31" s="125"/>
      <c r="BB31" s="125"/>
      <c r="BC31" s="126"/>
      <c r="BD31" s="127"/>
      <c r="BE31" s="221">
        <f>SUM(BJ38:CH38)</f>
        <v>0</v>
      </c>
      <c r="BF31" s="222"/>
      <c r="BG31" s="223"/>
      <c r="BH31" s="128"/>
      <c r="BI31" s="129" t="s">
        <v>34</v>
      </c>
      <c r="BJ31" s="130">
        <f>SUM(BJ14:BJ30)</f>
        <v>0</v>
      </c>
      <c r="BK31" s="130">
        <f aca="true" t="shared" si="48" ref="BK31:CH31">SUM(BK14:BK30)</f>
        <v>0</v>
      </c>
      <c r="BL31" s="130">
        <f t="shared" si="48"/>
        <v>0</v>
      </c>
      <c r="BM31" s="130">
        <f t="shared" si="48"/>
        <v>0</v>
      </c>
      <c r="BN31" s="130">
        <f t="shared" si="48"/>
        <v>0</v>
      </c>
      <c r="BO31" s="130">
        <f t="shared" si="48"/>
        <v>0</v>
      </c>
      <c r="BP31" s="130">
        <f t="shared" si="48"/>
        <v>0</v>
      </c>
      <c r="BQ31" s="130">
        <f t="shared" si="48"/>
        <v>0</v>
      </c>
      <c r="BR31" s="130">
        <f t="shared" si="48"/>
        <v>0</v>
      </c>
      <c r="BS31" s="130">
        <f t="shared" si="48"/>
        <v>0</v>
      </c>
      <c r="BT31" s="130">
        <f t="shared" si="48"/>
        <v>0</v>
      </c>
      <c r="BU31" s="130">
        <f t="shared" si="48"/>
        <v>0</v>
      </c>
      <c r="BV31" s="130">
        <f t="shared" si="48"/>
        <v>0</v>
      </c>
      <c r="BW31" s="130">
        <f t="shared" si="48"/>
        <v>0</v>
      </c>
      <c r="BX31" s="130">
        <f t="shared" si="48"/>
        <v>0</v>
      </c>
      <c r="BY31" s="130">
        <f t="shared" si="48"/>
        <v>0</v>
      </c>
      <c r="BZ31" s="130">
        <f t="shared" si="48"/>
        <v>0</v>
      </c>
      <c r="CA31" s="130">
        <f t="shared" si="48"/>
        <v>0</v>
      </c>
      <c r="CB31" s="130">
        <f t="shared" si="48"/>
        <v>0</v>
      </c>
      <c r="CC31" s="130">
        <f t="shared" si="48"/>
        <v>0</v>
      </c>
      <c r="CD31" s="130">
        <f t="shared" si="48"/>
        <v>0</v>
      </c>
      <c r="CE31" s="130">
        <f t="shared" si="48"/>
        <v>0</v>
      </c>
      <c r="CF31" s="130">
        <f t="shared" si="48"/>
        <v>0</v>
      </c>
      <c r="CG31" s="130">
        <f t="shared" si="48"/>
        <v>0</v>
      </c>
      <c r="CH31" s="130">
        <f t="shared" si="48"/>
        <v>0</v>
      </c>
      <c r="CI31" s="131"/>
      <c r="CJ31" s="132"/>
      <c r="CK31" s="132"/>
      <c r="CL31" s="133"/>
      <c r="CM31" s="131"/>
      <c r="CN31" s="132"/>
      <c r="CO31" s="132"/>
      <c r="CP31" s="133"/>
      <c r="CQ31" s="131"/>
      <c r="CR31" s="133"/>
      <c r="CS31" s="134"/>
      <c r="CT31" s="134"/>
      <c r="CU31" s="135"/>
      <c r="CV31" s="93"/>
      <c r="CW31" s="93"/>
      <c r="CX31" s="93"/>
      <c r="CY31" s="93"/>
      <c r="CZ31" s="93"/>
      <c r="DA31" s="93"/>
      <c r="DB31" s="93"/>
      <c r="DC31" s="93"/>
      <c r="DD31" s="93"/>
    </row>
    <row r="32" spans="2:108" ht="18" customHeight="1">
      <c r="B32" s="20"/>
      <c r="C32" s="29"/>
      <c r="D32" s="29"/>
      <c r="E32" s="29"/>
      <c r="F32" s="57"/>
      <c r="G32" s="59"/>
      <c r="H32" s="60"/>
      <c r="I32" s="50"/>
      <c r="J32" s="58"/>
      <c r="K32" s="70" t="s">
        <v>41</v>
      </c>
      <c r="L32" s="187">
        <f t="shared" si="45"/>
      </c>
      <c r="M32" s="187">
        <f t="shared" si="45"/>
      </c>
      <c r="N32" s="187">
        <f t="shared" si="45"/>
      </c>
      <c r="O32" s="187">
        <f t="shared" si="45"/>
      </c>
      <c r="P32" s="187">
        <f t="shared" si="45"/>
      </c>
      <c r="Q32" s="187">
        <f t="shared" si="45"/>
      </c>
      <c r="R32" s="187">
        <f t="shared" si="45"/>
      </c>
      <c r="S32" s="187">
        <f t="shared" si="45"/>
      </c>
      <c r="T32" s="187">
        <f t="shared" si="45"/>
      </c>
      <c r="U32" s="187">
        <f t="shared" si="45"/>
      </c>
      <c r="V32" s="187">
        <f t="shared" si="46"/>
      </c>
      <c r="W32" s="187">
        <f t="shared" si="46"/>
      </c>
      <c r="X32" s="187">
        <f t="shared" si="46"/>
      </c>
      <c r="Y32" s="187">
        <f t="shared" si="46"/>
      </c>
      <c r="Z32" s="187">
        <f t="shared" si="46"/>
      </c>
      <c r="AA32" s="187">
        <f t="shared" si="46"/>
      </c>
      <c r="AB32" s="187">
        <f t="shared" si="46"/>
      </c>
      <c r="AC32" s="187">
        <f t="shared" si="46"/>
      </c>
      <c r="AD32" s="187">
        <f t="shared" si="46"/>
      </c>
      <c r="AE32" s="187">
        <f t="shared" si="46"/>
      </c>
      <c r="AF32" s="187">
        <f t="shared" si="47"/>
      </c>
      <c r="AG32" s="187">
        <f t="shared" si="47"/>
      </c>
      <c r="AH32" s="187">
        <f t="shared" si="47"/>
      </c>
      <c r="AI32" s="187">
        <f t="shared" si="47"/>
      </c>
      <c r="AJ32" s="188">
        <f t="shared" si="47"/>
      </c>
      <c r="AK32" s="205"/>
      <c r="AL32" s="206">
        <f>IF(CJ32&gt;0,CJ32,"")</f>
      </c>
      <c r="AM32" s="206">
        <f>IF(CK32&gt;0,CK32,"")</f>
      </c>
      <c r="AN32" s="207">
        <f>IF(CL32&gt;0,CL32,"")</f>
      </c>
      <c r="AO32" s="205"/>
      <c r="AP32" s="206">
        <f>IF(CN32&gt;0,CN32,"")</f>
      </c>
      <c r="AQ32" s="206">
        <f>IF(CO32&gt;0,CO32,"")</f>
      </c>
      <c r="AR32" s="207">
        <f>IF(CP32&gt;0,CP32,"")</f>
      </c>
      <c r="AS32" s="205"/>
      <c r="AT32" s="207"/>
      <c r="AZ32" s="136"/>
      <c r="BA32" s="137"/>
      <c r="BB32" s="137"/>
      <c r="BC32" s="137"/>
      <c r="BD32" s="127"/>
      <c r="BE32" s="138"/>
      <c r="BF32" s="139"/>
      <c r="BG32" s="140"/>
      <c r="BH32" s="128"/>
      <c r="BI32" s="141" t="s">
        <v>41</v>
      </c>
      <c r="BJ32" s="142">
        <f>IF(BJ37=TRUE,BJ31,"")</f>
      </c>
      <c r="BK32" s="142">
        <f aca="true" t="shared" si="49" ref="BK32:CH32">IF(BK37=TRUE,BK31,"")</f>
      </c>
      <c r="BL32" s="142">
        <f t="shared" si="49"/>
      </c>
      <c r="BM32" s="142">
        <f t="shared" si="49"/>
      </c>
      <c r="BN32" s="142">
        <f t="shared" si="49"/>
      </c>
      <c r="BO32" s="142">
        <f t="shared" si="49"/>
      </c>
      <c r="BP32" s="142">
        <f t="shared" si="49"/>
      </c>
      <c r="BQ32" s="142">
        <f t="shared" si="49"/>
      </c>
      <c r="BR32" s="142">
        <f t="shared" si="49"/>
      </c>
      <c r="BS32" s="142">
        <f t="shared" si="49"/>
      </c>
      <c r="BT32" s="142">
        <f t="shared" si="49"/>
      </c>
      <c r="BU32" s="142">
        <f t="shared" si="49"/>
      </c>
      <c r="BV32" s="142">
        <f t="shared" si="49"/>
      </c>
      <c r="BW32" s="142">
        <f t="shared" si="49"/>
      </c>
      <c r="BX32" s="142">
        <f t="shared" si="49"/>
      </c>
      <c r="BY32" s="142">
        <f t="shared" si="49"/>
      </c>
      <c r="BZ32" s="142">
        <f t="shared" si="49"/>
      </c>
      <c r="CA32" s="142">
        <f t="shared" si="49"/>
      </c>
      <c r="CB32" s="142">
        <f t="shared" si="49"/>
      </c>
      <c r="CC32" s="142">
        <f t="shared" si="49"/>
      </c>
      <c r="CD32" s="142">
        <f t="shared" si="49"/>
      </c>
      <c r="CE32" s="142">
        <f t="shared" si="49"/>
      </c>
      <c r="CF32" s="142">
        <f t="shared" si="49"/>
      </c>
      <c r="CG32" s="142">
        <f t="shared" si="49"/>
      </c>
      <c r="CH32" s="142">
        <f t="shared" si="49"/>
      </c>
      <c r="CI32" s="117"/>
      <c r="CJ32" s="143">
        <f>SUM(CJ14:CJ30)</f>
        <v>0</v>
      </c>
      <c r="CK32" s="143">
        <f aca="true" t="shared" si="50" ref="CK32:CP32">SUM(CK14:CK30)</f>
        <v>0</v>
      </c>
      <c r="CL32" s="143">
        <f t="shared" si="50"/>
        <v>0</v>
      </c>
      <c r="CM32" s="143"/>
      <c r="CN32" s="143">
        <f t="shared" si="50"/>
        <v>0</v>
      </c>
      <c r="CO32" s="143">
        <f t="shared" si="50"/>
        <v>0</v>
      </c>
      <c r="CP32" s="143">
        <f t="shared" si="50"/>
        <v>0</v>
      </c>
      <c r="CQ32" s="117"/>
      <c r="CR32" s="144"/>
      <c r="CS32" s="145"/>
      <c r="CT32" s="145"/>
      <c r="CU32" s="146"/>
      <c r="CV32" s="93"/>
      <c r="CW32" s="93"/>
      <c r="CX32" s="93"/>
      <c r="CY32" s="93"/>
      <c r="CZ32" s="93"/>
      <c r="DA32" s="93"/>
      <c r="DB32" s="93"/>
      <c r="DC32" s="93"/>
      <c r="DD32" s="93"/>
    </row>
    <row r="33" spans="2:108" ht="18" customHeight="1" thickBot="1">
      <c r="B33" s="61" t="s">
        <v>45</v>
      </c>
      <c r="C33" s="62"/>
      <c r="D33" s="62"/>
      <c r="E33" s="62"/>
      <c r="F33" s="49"/>
      <c r="G33" s="240">
        <f>IF(BE33&gt;0,BE33,"")</f>
      </c>
      <c r="H33" s="241">
        <f>IF(BF33&gt;0,BF33,"")</f>
      </c>
      <c r="I33" s="242">
        <f>IF(BG33&gt;0,BG33,"")</f>
      </c>
      <c r="J33" s="58"/>
      <c r="K33" s="71" t="s">
        <v>42</v>
      </c>
      <c r="L33" s="189">
        <f t="shared" si="45"/>
      </c>
      <c r="M33" s="189">
        <f t="shared" si="45"/>
      </c>
      <c r="N33" s="189">
        <f t="shared" si="45"/>
      </c>
      <c r="O33" s="189">
        <f t="shared" si="45"/>
      </c>
      <c r="P33" s="189">
        <f t="shared" si="45"/>
      </c>
      <c r="Q33" s="189">
        <f t="shared" si="45"/>
      </c>
      <c r="R33" s="189">
        <f t="shared" si="45"/>
      </c>
      <c r="S33" s="189">
        <f t="shared" si="45"/>
      </c>
      <c r="T33" s="189">
        <f t="shared" si="45"/>
      </c>
      <c r="U33" s="189">
        <f t="shared" si="45"/>
      </c>
      <c r="V33" s="189">
        <f t="shared" si="46"/>
      </c>
      <c r="W33" s="189">
        <f t="shared" si="46"/>
      </c>
      <c r="X33" s="189">
        <f t="shared" si="46"/>
      </c>
      <c r="Y33" s="189">
        <f t="shared" si="46"/>
      </c>
      <c r="Z33" s="189">
        <f t="shared" si="46"/>
      </c>
      <c r="AA33" s="189">
        <f t="shared" si="46"/>
      </c>
      <c r="AB33" s="189">
        <f t="shared" si="46"/>
      </c>
      <c r="AC33" s="189">
        <f t="shared" si="46"/>
      </c>
      <c r="AD33" s="189">
        <f t="shared" si="46"/>
      </c>
      <c r="AE33" s="189">
        <f t="shared" si="46"/>
      </c>
      <c r="AF33" s="189">
        <f t="shared" si="47"/>
      </c>
      <c r="AG33" s="189">
        <f t="shared" si="47"/>
      </c>
      <c r="AH33" s="189">
        <f t="shared" si="47"/>
      </c>
      <c r="AI33" s="189">
        <f t="shared" si="47"/>
      </c>
      <c r="AJ33" s="190">
        <f t="shared" si="47"/>
      </c>
      <c r="AK33" s="208"/>
      <c r="AL33" s="209"/>
      <c r="AM33" s="209"/>
      <c r="AN33" s="210"/>
      <c r="AO33" s="208"/>
      <c r="AP33" s="209"/>
      <c r="AQ33" s="209"/>
      <c r="AR33" s="210"/>
      <c r="AS33" s="208"/>
      <c r="AT33" s="210"/>
      <c r="AZ33" s="147" t="s">
        <v>45</v>
      </c>
      <c r="BA33" s="148"/>
      <c r="BB33" s="148"/>
      <c r="BC33" s="148"/>
      <c r="BD33" s="149"/>
      <c r="BE33" s="224">
        <f>SUM(CJ32:CP32)</f>
        <v>0</v>
      </c>
      <c r="BF33" s="225"/>
      <c r="BG33" s="226"/>
      <c r="BH33" s="128"/>
      <c r="BI33" s="150" t="s">
        <v>42</v>
      </c>
      <c r="BJ33" s="151">
        <f>+BJ35</f>
      </c>
      <c r="BK33" s="151">
        <f aca="true" t="shared" si="51" ref="BK33:CH33">+BK35</f>
      </c>
      <c r="BL33" s="151">
        <f t="shared" si="51"/>
      </c>
      <c r="BM33" s="151">
        <f t="shared" si="51"/>
      </c>
      <c r="BN33" s="151">
        <f t="shared" si="51"/>
      </c>
      <c r="BO33" s="151">
        <f t="shared" si="51"/>
      </c>
      <c r="BP33" s="151">
        <f t="shared" si="51"/>
      </c>
      <c r="BQ33" s="151">
        <f t="shared" si="51"/>
      </c>
      <c r="BR33" s="151">
        <f t="shared" si="51"/>
      </c>
      <c r="BS33" s="151">
        <f t="shared" si="51"/>
      </c>
      <c r="BT33" s="151">
        <f t="shared" si="51"/>
      </c>
      <c r="BU33" s="151">
        <f t="shared" si="51"/>
      </c>
      <c r="BV33" s="151">
        <f t="shared" si="51"/>
      </c>
      <c r="BW33" s="151">
        <f t="shared" si="51"/>
      </c>
      <c r="BX33" s="151">
        <f t="shared" si="51"/>
      </c>
      <c r="BY33" s="151">
        <f t="shared" si="51"/>
      </c>
      <c r="BZ33" s="151">
        <f t="shared" si="51"/>
      </c>
      <c r="CA33" s="151">
        <f t="shared" si="51"/>
      </c>
      <c r="CB33" s="151">
        <f t="shared" si="51"/>
      </c>
      <c r="CC33" s="151">
        <f t="shared" si="51"/>
      </c>
      <c r="CD33" s="151">
        <f t="shared" si="51"/>
      </c>
      <c r="CE33" s="151">
        <f t="shared" si="51"/>
      </c>
      <c r="CF33" s="151">
        <f t="shared" si="51"/>
      </c>
      <c r="CG33" s="151">
        <f t="shared" si="51"/>
      </c>
      <c r="CH33" s="151">
        <f t="shared" si="51"/>
      </c>
      <c r="CI33" s="111"/>
      <c r="CJ33" s="112"/>
      <c r="CK33" s="112"/>
      <c r="CL33" s="113"/>
      <c r="CM33" s="111"/>
      <c r="CN33" s="112"/>
      <c r="CO33" s="112"/>
      <c r="CP33" s="113"/>
      <c r="CQ33" s="111"/>
      <c r="CR33" s="113"/>
      <c r="CS33" s="104"/>
      <c r="CT33" s="104"/>
      <c r="CU33" s="105"/>
      <c r="CV33" s="93"/>
      <c r="CW33" s="93"/>
      <c r="CX33" s="93"/>
      <c r="CY33" s="93"/>
      <c r="CZ33" s="93"/>
      <c r="DA33" s="93"/>
      <c r="DB33" s="93"/>
      <c r="DC33" s="93"/>
      <c r="DD33" s="93"/>
    </row>
    <row r="34" spans="2:108" ht="18" customHeight="1" thickBot="1">
      <c r="B34" s="63"/>
      <c r="C34" s="1"/>
      <c r="D34" s="1"/>
      <c r="E34" s="1"/>
      <c r="F34" s="64"/>
      <c r="G34" s="65"/>
      <c r="H34" s="65"/>
      <c r="I34" s="66"/>
      <c r="J34" s="1"/>
      <c r="K34" s="1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1"/>
      <c r="AL34" s="1"/>
      <c r="AM34" s="1"/>
      <c r="AN34" s="1"/>
      <c r="AO34" s="1"/>
      <c r="AP34" s="1"/>
      <c r="AQ34" s="1"/>
      <c r="AR34" s="1"/>
      <c r="AS34" s="1"/>
      <c r="AT34" s="67"/>
      <c r="AZ34" s="93"/>
      <c r="BA34" s="93"/>
      <c r="BB34" s="93"/>
      <c r="BC34" s="254" t="s">
        <v>57</v>
      </c>
      <c r="BD34" s="255"/>
      <c r="BE34" s="255"/>
      <c r="BF34" s="255"/>
      <c r="BG34" s="255"/>
      <c r="BH34" s="152">
        <f ca="1">NOW()</f>
        <v>39560.639816319446</v>
      </c>
      <c r="BI34" s="153" t="s">
        <v>41</v>
      </c>
      <c r="BJ34" s="154">
        <f>SUM(BJ14:BJ28)</f>
        <v>0</v>
      </c>
      <c r="BK34" s="154">
        <f aca="true" t="shared" si="52" ref="BK34:CH34">SUM(BK14:BK28)</f>
        <v>0</v>
      </c>
      <c r="BL34" s="154">
        <f t="shared" si="52"/>
        <v>0</v>
      </c>
      <c r="BM34" s="154">
        <f t="shared" si="52"/>
        <v>0</v>
      </c>
      <c r="BN34" s="154">
        <f t="shared" si="52"/>
        <v>0</v>
      </c>
      <c r="BO34" s="154">
        <f t="shared" si="52"/>
        <v>0</v>
      </c>
      <c r="BP34" s="154">
        <f t="shared" si="52"/>
        <v>0</v>
      </c>
      <c r="BQ34" s="154">
        <f t="shared" si="52"/>
        <v>0</v>
      </c>
      <c r="BR34" s="154">
        <f t="shared" si="52"/>
        <v>0</v>
      </c>
      <c r="BS34" s="154">
        <f t="shared" si="52"/>
        <v>0</v>
      </c>
      <c r="BT34" s="154">
        <f t="shared" si="52"/>
        <v>0</v>
      </c>
      <c r="BU34" s="154">
        <f t="shared" si="52"/>
        <v>0</v>
      </c>
      <c r="BV34" s="154">
        <f t="shared" si="52"/>
        <v>0</v>
      </c>
      <c r="BW34" s="154">
        <f t="shared" si="52"/>
        <v>0</v>
      </c>
      <c r="BX34" s="154">
        <f t="shared" si="52"/>
        <v>0</v>
      </c>
      <c r="BY34" s="154">
        <f t="shared" si="52"/>
        <v>0</v>
      </c>
      <c r="BZ34" s="154">
        <f t="shared" si="52"/>
        <v>0</v>
      </c>
      <c r="CA34" s="154">
        <f t="shared" si="52"/>
        <v>0</v>
      </c>
      <c r="CB34" s="154">
        <f t="shared" si="52"/>
        <v>0</v>
      </c>
      <c r="CC34" s="154">
        <f t="shared" si="52"/>
        <v>0</v>
      </c>
      <c r="CD34" s="154">
        <f t="shared" si="52"/>
        <v>0</v>
      </c>
      <c r="CE34" s="154">
        <f t="shared" si="52"/>
        <v>0</v>
      </c>
      <c r="CF34" s="154">
        <f t="shared" si="52"/>
        <v>0</v>
      </c>
      <c r="CG34" s="154">
        <f t="shared" si="52"/>
        <v>0</v>
      </c>
      <c r="CH34" s="154">
        <f t="shared" si="52"/>
        <v>0</v>
      </c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2:108" ht="18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Z35" s="93"/>
      <c r="BA35" s="93"/>
      <c r="BB35" s="93"/>
      <c r="BC35" s="93"/>
      <c r="BD35" s="93"/>
      <c r="BE35" s="93"/>
      <c r="BF35" s="93"/>
      <c r="BG35" s="93"/>
      <c r="BH35" s="93"/>
      <c r="BI35" s="153" t="s">
        <v>42</v>
      </c>
      <c r="BJ35" s="155">
        <f>+BJ65</f>
      </c>
      <c r="BK35" s="155">
        <f aca="true" t="shared" si="53" ref="BK35:CH35">+BK65</f>
      </c>
      <c r="BL35" s="155">
        <f t="shared" si="53"/>
      </c>
      <c r="BM35" s="155">
        <f t="shared" si="53"/>
      </c>
      <c r="BN35" s="155">
        <f t="shared" si="53"/>
      </c>
      <c r="BO35" s="155">
        <f t="shared" si="53"/>
      </c>
      <c r="BP35" s="155">
        <f t="shared" si="53"/>
      </c>
      <c r="BQ35" s="155">
        <f t="shared" si="53"/>
      </c>
      <c r="BR35" s="155">
        <f t="shared" si="53"/>
      </c>
      <c r="BS35" s="155">
        <f t="shared" si="53"/>
      </c>
      <c r="BT35" s="155">
        <f t="shared" si="53"/>
      </c>
      <c r="BU35" s="155">
        <f t="shared" si="53"/>
      </c>
      <c r="BV35" s="155">
        <f t="shared" si="53"/>
      </c>
      <c r="BW35" s="155">
        <f t="shared" si="53"/>
      </c>
      <c r="BX35" s="155">
        <f t="shared" si="53"/>
      </c>
      <c r="BY35" s="155">
        <f t="shared" si="53"/>
      </c>
      <c r="BZ35" s="155">
        <f t="shared" si="53"/>
      </c>
      <c r="CA35" s="155">
        <f t="shared" si="53"/>
      </c>
      <c r="CB35" s="155">
        <f t="shared" si="53"/>
      </c>
      <c r="CC35" s="155">
        <f t="shared" si="53"/>
      </c>
      <c r="CD35" s="155">
        <f t="shared" si="53"/>
      </c>
      <c r="CE35" s="155">
        <f t="shared" si="53"/>
      </c>
      <c r="CF35" s="155">
        <f t="shared" si="53"/>
      </c>
      <c r="CG35" s="155">
        <f t="shared" si="53"/>
      </c>
      <c r="CH35" s="155">
        <f t="shared" si="53"/>
      </c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</row>
    <row r="36" spans="52:108" ht="12.75">
      <c r="AZ36" s="93"/>
      <c r="BA36" s="93"/>
      <c r="BB36" s="93"/>
      <c r="BC36" s="93"/>
      <c r="BD36" s="93"/>
      <c r="BE36" s="93"/>
      <c r="BF36" s="93"/>
      <c r="BG36" s="93"/>
      <c r="BH36" s="93"/>
      <c r="BI36" s="156" t="s">
        <v>58</v>
      </c>
      <c r="BJ36" s="157">
        <f>SUM(BJ29:BJ30)+BJ41</f>
        <v>0</v>
      </c>
      <c r="BK36" s="157">
        <f aca="true" t="shared" si="54" ref="BK36:CH36">SUM(BK29:BK30)+BK41</f>
        <v>0</v>
      </c>
      <c r="BL36" s="157">
        <f t="shared" si="54"/>
        <v>0</v>
      </c>
      <c r="BM36" s="157">
        <f t="shared" si="54"/>
        <v>0</v>
      </c>
      <c r="BN36" s="157">
        <f t="shared" si="54"/>
        <v>0</v>
      </c>
      <c r="BO36" s="157">
        <f t="shared" si="54"/>
        <v>0</v>
      </c>
      <c r="BP36" s="157">
        <f t="shared" si="54"/>
        <v>0</v>
      </c>
      <c r="BQ36" s="157">
        <f t="shared" si="54"/>
        <v>0</v>
      </c>
      <c r="BR36" s="157">
        <f t="shared" si="54"/>
        <v>0</v>
      </c>
      <c r="BS36" s="157">
        <f t="shared" si="54"/>
        <v>0</v>
      </c>
      <c r="BT36" s="157">
        <f t="shared" si="54"/>
        <v>0</v>
      </c>
      <c r="BU36" s="157">
        <f t="shared" si="54"/>
        <v>0</v>
      </c>
      <c r="BV36" s="157">
        <f t="shared" si="54"/>
        <v>0</v>
      </c>
      <c r="BW36" s="157">
        <f t="shared" si="54"/>
        <v>0</v>
      </c>
      <c r="BX36" s="157">
        <f t="shared" si="54"/>
        <v>0</v>
      </c>
      <c r="BY36" s="157">
        <f t="shared" si="54"/>
        <v>0</v>
      </c>
      <c r="BZ36" s="157">
        <f t="shared" si="54"/>
        <v>0</v>
      </c>
      <c r="CA36" s="157">
        <f t="shared" si="54"/>
        <v>0</v>
      </c>
      <c r="CB36" s="157">
        <f t="shared" si="54"/>
        <v>0</v>
      </c>
      <c r="CC36" s="157">
        <f t="shared" si="54"/>
        <v>0</v>
      </c>
      <c r="CD36" s="157">
        <f t="shared" si="54"/>
        <v>0</v>
      </c>
      <c r="CE36" s="157">
        <f t="shared" si="54"/>
        <v>0</v>
      </c>
      <c r="CF36" s="157">
        <f t="shared" si="54"/>
        <v>0</v>
      </c>
      <c r="CG36" s="157">
        <f t="shared" si="54"/>
        <v>0</v>
      </c>
      <c r="CH36" s="157">
        <f t="shared" si="54"/>
        <v>0</v>
      </c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</row>
    <row r="37" spans="52:108" ht="12.75">
      <c r="AZ37" s="93"/>
      <c r="BA37" s="93"/>
      <c r="BB37" s="93"/>
      <c r="BC37" s="93"/>
      <c r="BD37" s="93"/>
      <c r="BE37" s="93"/>
      <c r="BF37" s="93"/>
      <c r="BG37" s="93"/>
      <c r="BH37" s="93"/>
      <c r="BI37" s="156" t="s">
        <v>59</v>
      </c>
      <c r="BJ37" s="119" t="b">
        <f>AND(BJ34&gt;2,BJ36&gt;0)</f>
        <v>0</v>
      </c>
      <c r="BK37" s="119" t="b">
        <f aca="true" t="shared" si="55" ref="BK37:CH37">AND(BK34&gt;2,BK36&gt;0)</f>
        <v>0</v>
      </c>
      <c r="BL37" s="119" t="b">
        <f t="shared" si="55"/>
        <v>0</v>
      </c>
      <c r="BM37" s="119" t="b">
        <f t="shared" si="55"/>
        <v>0</v>
      </c>
      <c r="BN37" s="119" t="b">
        <f t="shared" si="55"/>
        <v>0</v>
      </c>
      <c r="BO37" s="119" t="b">
        <f t="shared" si="55"/>
        <v>0</v>
      </c>
      <c r="BP37" s="119" t="b">
        <f t="shared" si="55"/>
        <v>0</v>
      </c>
      <c r="BQ37" s="119" t="b">
        <f t="shared" si="55"/>
        <v>0</v>
      </c>
      <c r="BR37" s="119" t="b">
        <f t="shared" si="55"/>
        <v>0</v>
      </c>
      <c r="BS37" s="119" t="b">
        <f t="shared" si="55"/>
        <v>0</v>
      </c>
      <c r="BT37" s="119" t="b">
        <f t="shared" si="55"/>
        <v>0</v>
      </c>
      <c r="BU37" s="119" t="b">
        <f t="shared" si="55"/>
        <v>0</v>
      </c>
      <c r="BV37" s="119" t="b">
        <f t="shared" si="55"/>
        <v>0</v>
      </c>
      <c r="BW37" s="119" t="b">
        <f t="shared" si="55"/>
        <v>0</v>
      </c>
      <c r="BX37" s="119" t="b">
        <f t="shared" si="55"/>
        <v>0</v>
      </c>
      <c r="BY37" s="119" t="b">
        <f t="shared" si="55"/>
        <v>0</v>
      </c>
      <c r="BZ37" s="119" t="b">
        <f t="shared" si="55"/>
        <v>0</v>
      </c>
      <c r="CA37" s="119" t="b">
        <f t="shared" si="55"/>
        <v>0</v>
      </c>
      <c r="CB37" s="119" t="b">
        <f t="shared" si="55"/>
        <v>0</v>
      </c>
      <c r="CC37" s="119" t="b">
        <f t="shared" si="55"/>
        <v>0</v>
      </c>
      <c r="CD37" s="119" t="b">
        <f t="shared" si="55"/>
        <v>0</v>
      </c>
      <c r="CE37" s="119" t="b">
        <f t="shared" si="55"/>
        <v>0</v>
      </c>
      <c r="CF37" s="119" t="b">
        <f t="shared" si="55"/>
        <v>0</v>
      </c>
      <c r="CG37" s="119" t="b">
        <f t="shared" si="55"/>
        <v>0</v>
      </c>
      <c r="CH37" s="119" t="b">
        <f t="shared" si="55"/>
        <v>0</v>
      </c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</row>
    <row r="38" spans="52:108" ht="12.75"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>
        <f>IF(BJ37=TRUE,1,0)</f>
        <v>0</v>
      </c>
      <c r="BK38" s="93">
        <f aca="true" t="shared" si="56" ref="BK38:CH38">IF(BK37=TRUE,1,0)</f>
        <v>0</v>
      </c>
      <c r="BL38" s="93">
        <f t="shared" si="56"/>
        <v>0</v>
      </c>
      <c r="BM38" s="93">
        <f t="shared" si="56"/>
        <v>0</v>
      </c>
      <c r="BN38" s="93">
        <f t="shared" si="56"/>
        <v>0</v>
      </c>
      <c r="BO38" s="93">
        <f t="shared" si="56"/>
        <v>0</v>
      </c>
      <c r="BP38" s="93">
        <f t="shared" si="56"/>
        <v>0</v>
      </c>
      <c r="BQ38" s="93">
        <f t="shared" si="56"/>
        <v>0</v>
      </c>
      <c r="BR38" s="93">
        <f t="shared" si="56"/>
        <v>0</v>
      </c>
      <c r="BS38" s="93">
        <f t="shared" si="56"/>
        <v>0</v>
      </c>
      <c r="BT38" s="93">
        <f t="shared" si="56"/>
        <v>0</v>
      </c>
      <c r="BU38" s="93">
        <f t="shared" si="56"/>
        <v>0</v>
      </c>
      <c r="BV38" s="93">
        <f t="shared" si="56"/>
        <v>0</v>
      </c>
      <c r="BW38" s="93">
        <f t="shared" si="56"/>
        <v>0</v>
      </c>
      <c r="BX38" s="93">
        <f t="shared" si="56"/>
        <v>0</v>
      </c>
      <c r="BY38" s="93">
        <f t="shared" si="56"/>
        <v>0</v>
      </c>
      <c r="BZ38" s="93">
        <f t="shared" si="56"/>
        <v>0</v>
      </c>
      <c r="CA38" s="93">
        <f t="shared" si="56"/>
        <v>0</v>
      </c>
      <c r="CB38" s="93">
        <f t="shared" si="56"/>
        <v>0</v>
      </c>
      <c r="CC38" s="93">
        <f t="shared" si="56"/>
        <v>0</v>
      </c>
      <c r="CD38" s="93">
        <f t="shared" si="56"/>
        <v>0</v>
      </c>
      <c r="CE38" s="93">
        <f t="shared" si="56"/>
        <v>0</v>
      </c>
      <c r="CF38" s="93">
        <f t="shared" si="56"/>
        <v>0</v>
      </c>
      <c r="CG38" s="93">
        <f t="shared" si="56"/>
        <v>0</v>
      </c>
      <c r="CH38" s="93">
        <f t="shared" si="56"/>
        <v>0</v>
      </c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</row>
    <row r="39" spans="52:108" ht="12.75">
      <c r="AZ39" s="93"/>
      <c r="BA39" s="93"/>
      <c r="BB39" s="93"/>
      <c r="BC39" s="93"/>
      <c r="BD39" s="93"/>
      <c r="BE39" s="93"/>
      <c r="BF39" s="93"/>
      <c r="BG39" s="93"/>
      <c r="BH39" s="93"/>
      <c r="BI39" s="93" t="s">
        <v>62</v>
      </c>
      <c r="BJ39" s="110">
        <f>IF($BH29&gt;21,L29)</f>
        <v>0</v>
      </c>
      <c r="BK39" s="110">
        <f aca="true" t="shared" si="57" ref="BK39:CH39">IF($BH29&gt;21,M29)</f>
        <v>0</v>
      </c>
      <c r="BL39" s="110">
        <f t="shared" si="57"/>
        <v>0</v>
      </c>
      <c r="BM39" s="110">
        <f t="shared" si="57"/>
        <v>0</v>
      </c>
      <c r="BN39" s="110">
        <f t="shared" si="57"/>
        <v>0</v>
      </c>
      <c r="BO39" s="110">
        <f t="shared" si="57"/>
        <v>0</v>
      </c>
      <c r="BP39" s="110">
        <f t="shared" si="57"/>
        <v>0</v>
      </c>
      <c r="BQ39" s="110">
        <f t="shared" si="57"/>
        <v>0</v>
      </c>
      <c r="BR39" s="110">
        <f t="shared" si="57"/>
        <v>0</v>
      </c>
      <c r="BS39" s="110">
        <f t="shared" si="57"/>
        <v>0</v>
      </c>
      <c r="BT39" s="110">
        <f t="shared" si="57"/>
        <v>0</v>
      </c>
      <c r="BU39" s="110">
        <f t="shared" si="57"/>
        <v>0</v>
      </c>
      <c r="BV39" s="110">
        <f t="shared" si="57"/>
        <v>0</v>
      </c>
      <c r="BW39" s="110">
        <f t="shared" si="57"/>
        <v>0</v>
      </c>
      <c r="BX39" s="110">
        <f t="shared" si="57"/>
        <v>0</v>
      </c>
      <c r="BY39" s="110">
        <f t="shared" si="57"/>
        <v>0</v>
      </c>
      <c r="BZ39" s="110">
        <f t="shared" si="57"/>
        <v>0</v>
      </c>
      <c r="CA39" s="110">
        <f t="shared" si="57"/>
        <v>0</v>
      </c>
      <c r="CB39" s="110">
        <f t="shared" si="57"/>
        <v>0</v>
      </c>
      <c r="CC39" s="110">
        <f t="shared" si="57"/>
        <v>0</v>
      </c>
      <c r="CD39" s="110">
        <f t="shared" si="57"/>
        <v>0</v>
      </c>
      <c r="CE39" s="110">
        <f t="shared" si="57"/>
        <v>0</v>
      </c>
      <c r="CF39" s="110">
        <f t="shared" si="57"/>
        <v>0</v>
      </c>
      <c r="CG39" s="110">
        <f t="shared" si="57"/>
        <v>0</v>
      </c>
      <c r="CH39" s="110">
        <f t="shared" si="57"/>
        <v>0</v>
      </c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</row>
    <row r="40" spans="52:108" ht="12.75"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110">
        <f>IF($BH30&gt;21,L30)</f>
        <v>0</v>
      </c>
      <c r="BK40" s="110">
        <f aca="true" t="shared" si="58" ref="BK40:CH40">IF($BH30&gt;21,M30)</f>
        <v>0</v>
      </c>
      <c r="BL40" s="110">
        <f t="shared" si="58"/>
        <v>0</v>
      </c>
      <c r="BM40" s="110">
        <f t="shared" si="58"/>
        <v>0</v>
      </c>
      <c r="BN40" s="110">
        <f t="shared" si="58"/>
        <v>0</v>
      </c>
      <c r="BO40" s="110">
        <f t="shared" si="58"/>
        <v>0</v>
      </c>
      <c r="BP40" s="110">
        <f t="shared" si="58"/>
        <v>0</v>
      </c>
      <c r="BQ40" s="110">
        <f t="shared" si="58"/>
        <v>0</v>
      </c>
      <c r="BR40" s="110">
        <f t="shared" si="58"/>
        <v>0</v>
      </c>
      <c r="BS40" s="110">
        <f t="shared" si="58"/>
        <v>0</v>
      </c>
      <c r="BT40" s="110">
        <f t="shared" si="58"/>
        <v>0</v>
      </c>
      <c r="BU40" s="110">
        <f t="shared" si="58"/>
        <v>0</v>
      </c>
      <c r="BV40" s="110">
        <f t="shared" si="58"/>
        <v>0</v>
      </c>
      <c r="BW40" s="110">
        <f t="shared" si="58"/>
        <v>0</v>
      </c>
      <c r="BX40" s="110">
        <f t="shared" si="58"/>
        <v>0</v>
      </c>
      <c r="BY40" s="110">
        <f t="shared" si="58"/>
        <v>0</v>
      </c>
      <c r="BZ40" s="110">
        <f t="shared" si="58"/>
        <v>0</v>
      </c>
      <c r="CA40" s="110">
        <f t="shared" si="58"/>
        <v>0</v>
      </c>
      <c r="CB40" s="110">
        <f t="shared" si="58"/>
        <v>0</v>
      </c>
      <c r="CC40" s="110">
        <f t="shared" si="58"/>
        <v>0</v>
      </c>
      <c r="CD40" s="110">
        <f t="shared" si="58"/>
        <v>0</v>
      </c>
      <c r="CE40" s="110">
        <f t="shared" si="58"/>
        <v>0</v>
      </c>
      <c r="CF40" s="110">
        <f t="shared" si="58"/>
        <v>0</v>
      </c>
      <c r="CG40" s="110">
        <f t="shared" si="58"/>
        <v>0</v>
      </c>
      <c r="CH40" s="110">
        <f t="shared" si="58"/>
        <v>0</v>
      </c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</row>
    <row r="41" spans="52:108" ht="12.75"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211">
        <f>SUM(BJ39:BJ40)</f>
        <v>0</v>
      </c>
      <c r="BK41" s="211">
        <f aca="true" t="shared" si="59" ref="BK41:CH41">SUM(BK39:BK40)</f>
        <v>0</v>
      </c>
      <c r="BL41" s="211">
        <f t="shared" si="59"/>
        <v>0</v>
      </c>
      <c r="BM41" s="211">
        <f t="shared" si="59"/>
        <v>0</v>
      </c>
      <c r="BN41" s="211">
        <f t="shared" si="59"/>
        <v>0</v>
      </c>
      <c r="BO41" s="211">
        <f t="shared" si="59"/>
        <v>0</v>
      </c>
      <c r="BP41" s="211">
        <f t="shared" si="59"/>
        <v>0</v>
      </c>
      <c r="BQ41" s="211">
        <f t="shared" si="59"/>
        <v>0</v>
      </c>
      <c r="BR41" s="211">
        <f t="shared" si="59"/>
        <v>0</v>
      </c>
      <c r="BS41" s="211">
        <f t="shared" si="59"/>
        <v>0</v>
      </c>
      <c r="BT41" s="211">
        <f t="shared" si="59"/>
        <v>0</v>
      </c>
      <c r="BU41" s="211">
        <f t="shared" si="59"/>
        <v>0</v>
      </c>
      <c r="BV41" s="211">
        <f t="shared" si="59"/>
        <v>0</v>
      </c>
      <c r="BW41" s="211">
        <f t="shared" si="59"/>
        <v>0</v>
      </c>
      <c r="BX41" s="211">
        <f t="shared" si="59"/>
        <v>0</v>
      </c>
      <c r="BY41" s="211">
        <f t="shared" si="59"/>
        <v>0</v>
      </c>
      <c r="BZ41" s="211">
        <f t="shared" si="59"/>
        <v>0</v>
      </c>
      <c r="CA41" s="211">
        <f t="shared" si="59"/>
        <v>0</v>
      </c>
      <c r="CB41" s="211">
        <f t="shared" si="59"/>
        <v>0</v>
      </c>
      <c r="CC41" s="211">
        <f t="shared" si="59"/>
        <v>0</v>
      </c>
      <c r="CD41" s="211">
        <f t="shared" si="59"/>
        <v>0</v>
      </c>
      <c r="CE41" s="211">
        <f t="shared" si="59"/>
        <v>0</v>
      </c>
      <c r="CF41" s="211">
        <f t="shared" si="59"/>
        <v>0</v>
      </c>
      <c r="CG41" s="211">
        <f t="shared" si="59"/>
        <v>0</v>
      </c>
      <c r="CH41" s="211">
        <f t="shared" si="59"/>
        <v>0</v>
      </c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</row>
    <row r="42" spans="52:108" ht="12.75"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</row>
    <row r="43" spans="52:108" ht="12.75"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</row>
    <row r="44" spans="52:108" ht="14.25"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218" t="s">
        <v>60</v>
      </c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</row>
    <row r="45" spans="52:108" ht="12.75">
      <c r="AZ45" s="158"/>
      <c r="BA45" s="158"/>
      <c r="BB45" s="158"/>
      <c r="BC45" s="158"/>
      <c r="BD45" s="158"/>
      <c r="BE45" s="158"/>
      <c r="BF45" s="158"/>
      <c r="BG45" s="158"/>
      <c r="BH45" s="158"/>
      <c r="BI45" s="159"/>
      <c r="BJ45" s="160">
        <v>1</v>
      </c>
      <c r="BK45" s="160">
        <v>2</v>
      </c>
      <c r="BL45" s="160">
        <v>3</v>
      </c>
      <c r="BM45" s="160">
        <v>4</v>
      </c>
      <c r="BN45" s="160">
        <v>5</v>
      </c>
      <c r="BO45" s="160">
        <v>6</v>
      </c>
      <c r="BP45" s="160">
        <v>7</v>
      </c>
      <c r="BQ45" s="160">
        <v>8</v>
      </c>
      <c r="BR45" s="160">
        <v>9</v>
      </c>
      <c r="BS45" s="160">
        <v>10</v>
      </c>
      <c r="BT45" s="160">
        <v>11</v>
      </c>
      <c r="BU45" s="160">
        <v>12</v>
      </c>
      <c r="BV45" s="160">
        <v>13</v>
      </c>
      <c r="BW45" s="160">
        <v>14</v>
      </c>
      <c r="BX45" s="160">
        <v>15</v>
      </c>
      <c r="BY45" s="160">
        <v>16</v>
      </c>
      <c r="BZ45" s="160">
        <v>17</v>
      </c>
      <c r="CA45" s="160">
        <v>18</v>
      </c>
      <c r="CB45" s="160">
        <v>19</v>
      </c>
      <c r="CC45" s="160">
        <v>20</v>
      </c>
      <c r="CD45" s="160">
        <v>21</v>
      </c>
      <c r="CE45" s="160">
        <v>22</v>
      </c>
      <c r="CF45" s="160">
        <v>23</v>
      </c>
      <c r="CG45" s="160">
        <v>24</v>
      </c>
      <c r="CH45" s="160">
        <v>25</v>
      </c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</row>
    <row r="46" spans="52:108" ht="19.5">
      <c r="AZ46" s="161"/>
      <c r="BA46" s="162"/>
      <c r="BB46" s="162"/>
      <c r="BC46" s="163"/>
      <c r="BD46" s="163"/>
      <c r="BE46" s="163"/>
      <c r="BF46" s="163"/>
      <c r="BG46" s="163"/>
      <c r="BH46" s="163"/>
      <c r="BI46" s="164"/>
      <c r="BJ46" s="101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100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</row>
    <row r="47" spans="52:108" ht="12.75">
      <c r="AZ47" s="165"/>
      <c r="BA47" s="166"/>
      <c r="BB47" s="166"/>
      <c r="BC47" s="167"/>
      <c r="BD47" s="167"/>
      <c r="BE47" s="167"/>
      <c r="BF47" s="168"/>
      <c r="BG47" s="169"/>
      <c r="BH47" s="170"/>
      <c r="BI47" s="171"/>
      <c r="BJ47" s="172">
        <f aca="true" t="shared" si="60" ref="BJ47:BJ63">IF($CI47=TRUE,L14,"")</f>
      </c>
      <c r="BK47" s="172">
        <f aca="true" t="shared" si="61" ref="BK47:BK63">IF($CI47=TRUE,M14,"")</f>
      </c>
      <c r="BL47" s="172">
        <f aca="true" t="shared" si="62" ref="BL47:BL63">IF($CI47=TRUE,N14,"")</f>
      </c>
      <c r="BM47" s="172">
        <f aca="true" t="shared" si="63" ref="BM47:BM63">IF($CI47=TRUE,O14,"")</f>
      </c>
      <c r="BN47" s="172">
        <f aca="true" t="shared" si="64" ref="BN47:BN63">IF($CI47=TRUE,P14,"")</f>
      </c>
      <c r="BO47" s="172">
        <f aca="true" t="shared" si="65" ref="BO47:BO63">IF($CI47=TRUE,Q14,"")</f>
      </c>
      <c r="BP47" s="172">
        <f aca="true" t="shared" si="66" ref="BP47:BP63">IF($CI47=TRUE,R14,"")</f>
      </c>
      <c r="BQ47" s="172">
        <f aca="true" t="shared" si="67" ref="BQ47:BQ63">IF($CI47=TRUE,S14,"")</f>
      </c>
      <c r="BR47" s="172">
        <f aca="true" t="shared" si="68" ref="BR47:BR63">IF($CI47=TRUE,T14,"")</f>
      </c>
      <c r="BS47" s="172">
        <f aca="true" t="shared" si="69" ref="BS47:BS63">IF($CI47=TRUE,U14,"")</f>
      </c>
      <c r="BT47" s="172">
        <f aca="true" t="shared" si="70" ref="BT47:BT63">IF($CI47=TRUE,V14,"")</f>
      </c>
      <c r="BU47" s="172">
        <f aca="true" t="shared" si="71" ref="BU47:BU63">IF($CI47=TRUE,W14,"")</f>
      </c>
      <c r="BV47" s="172">
        <f aca="true" t="shared" si="72" ref="BV47:BV63">IF($CI47=TRUE,X14,"")</f>
      </c>
      <c r="BW47" s="172">
        <f aca="true" t="shared" si="73" ref="BW47:BW63">IF($CI47=TRUE,Y14,"")</f>
      </c>
      <c r="BX47" s="172">
        <f aca="true" t="shared" si="74" ref="BX47:BX63">IF($CI47=TRUE,Z14,"")</f>
      </c>
      <c r="BY47" s="172">
        <f aca="true" t="shared" si="75" ref="BY47:BY63">IF($CI47=TRUE,AA14,"")</f>
      </c>
      <c r="BZ47" s="172">
        <f aca="true" t="shared" si="76" ref="BZ47:BZ63">IF($CI47=TRUE,AB14,"")</f>
      </c>
      <c r="CA47" s="172">
        <f aca="true" t="shared" si="77" ref="CA47:CA63">IF($CI47=TRUE,AC14,"")</f>
      </c>
      <c r="CB47" s="172">
        <f aca="true" t="shared" si="78" ref="CB47:CB63">IF($CI47=TRUE,AD14,"")</f>
      </c>
      <c r="CC47" s="172">
        <f aca="true" t="shared" si="79" ref="CC47:CC63">IF($CI47=TRUE,AE14,"")</f>
      </c>
      <c r="CD47" s="172">
        <f aca="true" t="shared" si="80" ref="CD47:CD63">IF($CI47=TRUE,AF14,"")</f>
      </c>
      <c r="CE47" s="172">
        <f aca="true" t="shared" si="81" ref="CE47:CE63">IF($CI47=TRUE,AG14,"")</f>
      </c>
      <c r="CF47" s="172">
        <f aca="true" t="shared" si="82" ref="CF47:CF63">IF($CI47=TRUE,AH14,"")</f>
      </c>
      <c r="CG47" s="172">
        <f aca="true" t="shared" si="83" ref="CG47:CG63">IF($CI47=TRUE,AI14,"")</f>
      </c>
      <c r="CH47" s="172">
        <f aca="true" t="shared" si="84" ref="CH47:CH63">IF($CI47=TRUE,AJ14,"")</f>
      </c>
      <c r="CI47" s="104" t="b">
        <f aca="true" t="shared" si="85" ref="CI47:CI63">AND($BH14&gt;4,$BH14&lt;21)</f>
        <v>0</v>
      </c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</row>
    <row r="48" spans="52:108" ht="12.75">
      <c r="AZ48" s="165"/>
      <c r="BA48" s="166"/>
      <c r="BB48" s="166"/>
      <c r="BC48" s="167"/>
      <c r="BD48" s="167"/>
      <c r="BE48" s="167"/>
      <c r="BF48" s="168"/>
      <c r="BG48" s="169"/>
      <c r="BH48" s="170"/>
      <c r="BI48" s="171"/>
      <c r="BJ48" s="172">
        <f t="shared" si="60"/>
      </c>
      <c r="BK48" s="172">
        <f t="shared" si="61"/>
      </c>
      <c r="BL48" s="172">
        <f t="shared" si="62"/>
      </c>
      <c r="BM48" s="172">
        <f t="shared" si="63"/>
      </c>
      <c r="BN48" s="172">
        <f t="shared" si="64"/>
      </c>
      <c r="BO48" s="172">
        <f t="shared" si="65"/>
      </c>
      <c r="BP48" s="172">
        <f t="shared" si="66"/>
      </c>
      <c r="BQ48" s="172">
        <f t="shared" si="67"/>
      </c>
      <c r="BR48" s="172">
        <f t="shared" si="68"/>
      </c>
      <c r="BS48" s="172">
        <f t="shared" si="69"/>
      </c>
      <c r="BT48" s="172">
        <f t="shared" si="70"/>
      </c>
      <c r="BU48" s="172">
        <f t="shared" si="71"/>
      </c>
      <c r="BV48" s="172">
        <f t="shared" si="72"/>
      </c>
      <c r="BW48" s="172">
        <f t="shared" si="73"/>
      </c>
      <c r="BX48" s="172">
        <f t="shared" si="74"/>
      </c>
      <c r="BY48" s="172">
        <f t="shared" si="75"/>
      </c>
      <c r="BZ48" s="172">
        <f t="shared" si="76"/>
      </c>
      <c r="CA48" s="172">
        <f t="shared" si="77"/>
      </c>
      <c r="CB48" s="172">
        <f t="shared" si="78"/>
      </c>
      <c r="CC48" s="172">
        <f t="shared" si="79"/>
      </c>
      <c r="CD48" s="172">
        <f t="shared" si="80"/>
      </c>
      <c r="CE48" s="172">
        <f t="shared" si="81"/>
      </c>
      <c r="CF48" s="172">
        <f t="shared" si="82"/>
      </c>
      <c r="CG48" s="172">
        <f t="shared" si="83"/>
      </c>
      <c r="CH48" s="172">
        <f t="shared" si="84"/>
      </c>
      <c r="CI48" s="104" t="b">
        <f t="shared" si="85"/>
        <v>0</v>
      </c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</row>
    <row r="49" spans="52:108" ht="12.75">
      <c r="AZ49" s="165"/>
      <c r="BA49" s="166"/>
      <c r="BB49" s="166"/>
      <c r="BC49" s="167"/>
      <c r="BD49" s="167"/>
      <c r="BE49" s="167"/>
      <c r="BF49" s="168"/>
      <c r="BG49" s="169"/>
      <c r="BH49" s="170"/>
      <c r="BI49" s="171"/>
      <c r="BJ49" s="172">
        <f t="shared" si="60"/>
      </c>
      <c r="BK49" s="172">
        <f t="shared" si="61"/>
      </c>
      <c r="BL49" s="172">
        <f t="shared" si="62"/>
      </c>
      <c r="BM49" s="172">
        <f t="shared" si="63"/>
      </c>
      <c r="BN49" s="172">
        <f t="shared" si="64"/>
      </c>
      <c r="BO49" s="172">
        <f t="shared" si="65"/>
      </c>
      <c r="BP49" s="172">
        <f t="shared" si="66"/>
      </c>
      <c r="BQ49" s="172">
        <f t="shared" si="67"/>
      </c>
      <c r="BR49" s="172">
        <f t="shared" si="68"/>
      </c>
      <c r="BS49" s="172">
        <f t="shared" si="69"/>
      </c>
      <c r="BT49" s="172">
        <f t="shared" si="70"/>
      </c>
      <c r="BU49" s="172">
        <f t="shared" si="71"/>
      </c>
      <c r="BV49" s="172">
        <f t="shared" si="72"/>
      </c>
      <c r="BW49" s="172">
        <f t="shared" si="73"/>
      </c>
      <c r="BX49" s="172">
        <f t="shared" si="74"/>
      </c>
      <c r="BY49" s="172">
        <f t="shared" si="75"/>
      </c>
      <c r="BZ49" s="172">
        <f t="shared" si="76"/>
      </c>
      <c r="CA49" s="172">
        <f t="shared" si="77"/>
      </c>
      <c r="CB49" s="172">
        <f t="shared" si="78"/>
      </c>
      <c r="CC49" s="172">
        <f t="shared" si="79"/>
      </c>
      <c r="CD49" s="172">
        <f t="shared" si="80"/>
      </c>
      <c r="CE49" s="172">
        <f t="shared" si="81"/>
      </c>
      <c r="CF49" s="172">
        <f t="shared" si="82"/>
      </c>
      <c r="CG49" s="172">
        <f t="shared" si="83"/>
      </c>
      <c r="CH49" s="172">
        <f t="shared" si="84"/>
      </c>
      <c r="CI49" s="104" t="b">
        <f t="shared" si="85"/>
        <v>0</v>
      </c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</row>
    <row r="50" spans="52:108" ht="12.75">
      <c r="AZ50" s="165"/>
      <c r="BA50" s="166"/>
      <c r="BB50" s="166"/>
      <c r="BC50" s="167"/>
      <c r="BD50" s="167"/>
      <c r="BE50" s="167"/>
      <c r="BF50" s="168"/>
      <c r="BG50" s="169"/>
      <c r="BH50" s="170"/>
      <c r="BI50" s="171"/>
      <c r="BJ50" s="172">
        <f t="shared" si="60"/>
      </c>
      <c r="BK50" s="172">
        <f t="shared" si="61"/>
      </c>
      <c r="BL50" s="172">
        <f t="shared" si="62"/>
      </c>
      <c r="BM50" s="172">
        <f t="shared" si="63"/>
      </c>
      <c r="BN50" s="172">
        <f t="shared" si="64"/>
      </c>
      <c r="BO50" s="172">
        <f t="shared" si="65"/>
      </c>
      <c r="BP50" s="172">
        <f t="shared" si="66"/>
      </c>
      <c r="BQ50" s="172">
        <f t="shared" si="67"/>
      </c>
      <c r="BR50" s="172">
        <f t="shared" si="68"/>
      </c>
      <c r="BS50" s="172">
        <f t="shared" si="69"/>
      </c>
      <c r="BT50" s="172">
        <f t="shared" si="70"/>
      </c>
      <c r="BU50" s="172">
        <f t="shared" si="71"/>
      </c>
      <c r="BV50" s="172">
        <f t="shared" si="72"/>
      </c>
      <c r="BW50" s="172">
        <f t="shared" si="73"/>
      </c>
      <c r="BX50" s="172">
        <f t="shared" si="74"/>
      </c>
      <c r="BY50" s="172">
        <f t="shared" si="75"/>
      </c>
      <c r="BZ50" s="172">
        <f t="shared" si="76"/>
      </c>
      <c r="CA50" s="172">
        <f t="shared" si="77"/>
      </c>
      <c r="CB50" s="172">
        <f t="shared" si="78"/>
      </c>
      <c r="CC50" s="172">
        <f t="shared" si="79"/>
      </c>
      <c r="CD50" s="172">
        <f t="shared" si="80"/>
      </c>
      <c r="CE50" s="172">
        <f t="shared" si="81"/>
      </c>
      <c r="CF50" s="172">
        <f t="shared" si="82"/>
      </c>
      <c r="CG50" s="172">
        <f t="shared" si="83"/>
      </c>
      <c r="CH50" s="172">
        <f t="shared" si="84"/>
      </c>
      <c r="CI50" s="104" t="b">
        <f t="shared" si="85"/>
        <v>0</v>
      </c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</row>
    <row r="51" spans="52:108" ht="12.75">
      <c r="AZ51" s="165"/>
      <c r="BA51" s="166"/>
      <c r="BB51" s="166"/>
      <c r="BC51" s="167"/>
      <c r="BD51" s="167"/>
      <c r="BE51" s="167"/>
      <c r="BF51" s="168"/>
      <c r="BG51" s="169"/>
      <c r="BH51" s="170"/>
      <c r="BI51" s="171"/>
      <c r="BJ51" s="172">
        <f t="shared" si="60"/>
      </c>
      <c r="BK51" s="172">
        <f t="shared" si="61"/>
      </c>
      <c r="BL51" s="172">
        <f t="shared" si="62"/>
      </c>
      <c r="BM51" s="172">
        <f t="shared" si="63"/>
      </c>
      <c r="BN51" s="172">
        <f t="shared" si="64"/>
      </c>
      <c r="BO51" s="172">
        <f t="shared" si="65"/>
      </c>
      <c r="BP51" s="172">
        <f t="shared" si="66"/>
      </c>
      <c r="BQ51" s="172">
        <f t="shared" si="67"/>
      </c>
      <c r="BR51" s="172">
        <f t="shared" si="68"/>
      </c>
      <c r="BS51" s="172">
        <f t="shared" si="69"/>
      </c>
      <c r="BT51" s="172">
        <f t="shared" si="70"/>
      </c>
      <c r="BU51" s="172">
        <f t="shared" si="71"/>
      </c>
      <c r="BV51" s="172">
        <f t="shared" si="72"/>
      </c>
      <c r="BW51" s="172">
        <f t="shared" si="73"/>
      </c>
      <c r="BX51" s="172">
        <f t="shared" si="74"/>
      </c>
      <c r="BY51" s="172">
        <f t="shared" si="75"/>
      </c>
      <c r="BZ51" s="172">
        <f t="shared" si="76"/>
      </c>
      <c r="CA51" s="172">
        <f t="shared" si="77"/>
      </c>
      <c r="CB51" s="172">
        <f t="shared" si="78"/>
      </c>
      <c r="CC51" s="172">
        <f t="shared" si="79"/>
      </c>
      <c r="CD51" s="172">
        <f t="shared" si="80"/>
      </c>
      <c r="CE51" s="172">
        <f t="shared" si="81"/>
      </c>
      <c r="CF51" s="172">
        <f t="shared" si="82"/>
      </c>
      <c r="CG51" s="172">
        <f t="shared" si="83"/>
      </c>
      <c r="CH51" s="172">
        <f t="shared" si="84"/>
      </c>
      <c r="CI51" s="104" t="b">
        <f t="shared" si="85"/>
        <v>0</v>
      </c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</row>
    <row r="52" spans="52:108" ht="12.75">
      <c r="AZ52" s="165"/>
      <c r="BA52" s="166"/>
      <c r="BB52" s="166"/>
      <c r="BC52" s="167"/>
      <c r="BD52" s="167"/>
      <c r="BE52" s="167"/>
      <c r="BF52" s="168"/>
      <c r="BG52" s="169"/>
      <c r="BH52" s="170"/>
      <c r="BI52" s="171"/>
      <c r="BJ52" s="172">
        <f t="shared" si="60"/>
      </c>
      <c r="BK52" s="172">
        <f t="shared" si="61"/>
      </c>
      <c r="BL52" s="172">
        <f t="shared" si="62"/>
      </c>
      <c r="BM52" s="172">
        <f t="shared" si="63"/>
      </c>
      <c r="BN52" s="172">
        <f t="shared" si="64"/>
      </c>
      <c r="BO52" s="172">
        <f t="shared" si="65"/>
      </c>
      <c r="BP52" s="172">
        <f t="shared" si="66"/>
      </c>
      <c r="BQ52" s="172">
        <f t="shared" si="67"/>
      </c>
      <c r="BR52" s="172">
        <f t="shared" si="68"/>
      </c>
      <c r="BS52" s="172">
        <f t="shared" si="69"/>
      </c>
      <c r="BT52" s="172">
        <f t="shared" si="70"/>
      </c>
      <c r="BU52" s="172">
        <f t="shared" si="71"/>
      </c>
      <c r="BV52" s="172">
        <f t="shared" si="72"/>
      </c>
      <c r="BW52" s="172">
        <f t="shared" si="73"/>
      </c>
      <c r="BX52" s="172">
        <f t="shared" si="74"/>
      </c>
      <c r="BY52" s="172">
        <f t="shared" si="75"/>
      </c>
      <c r="BZ52" s="172">
        <f t="shared" si="76"/>
      </c>
      <c r="CA52" s="172">
        <f t="shared" si="77"/>
      </c>
      <c r="CB52" s="172">
        <f t="shared" si="78"/>
      </c>
      <c r="CC52" s="172">
        <f t="shared" si="79"/>
      </c>
      <c r="CD52" s="172">
        <f t="shared" si="80"/>
      </c>
      <c r="CE52" s="172">
        <f t="shared" si="81"/>
      </c>
      <c r="CF52" s="172">
        <f t="shared" si="82"/>
      </c>
      <c r="CG52" s="172">
        <f t="shared" si="83"/>
      </c>
      <c r="CH52" s="172">
        <f t="shared" si="84"/>
      </c>
      <c r="CI52" s="104" t="b">
        <f t="shared" si="85"/>
        <v>0</v>
      </c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</row>
    <row r="53" spans="52:108" ht="12.75">
      <c r="AZ53" s="165"/>
      <c r="BA53" s="166"/>
      <c r="BB53" s="166"/>
      <c r="BC53" s="167"/>
      <c r="BD53" s="167"/>
      <c r="BE53" s="167"/>
      <c r="BF53" s="168"/>
      <c r="BG53" s="169"/>
      <c r="BH53" s="170"/>
      <c r="BI53" s="171"/>
      <c r="BJ53" s="172">
        <f t="shared" si="60"/>
      </c>
      <c r="BK53" s="172">
        <f t="shared" si="61"/>
      </c>
      <c r="BL53" s="172">
        <f t="shared" si="62"/>
      </c>
      <c r="BM53" s="172">
        <f t="shared" si="63"/>
      </c>
      <c r="BN53" s="172">
        <f t="shared" si="64"/>
      </c>
      <c r="BO53" s="172">
        <f t="shared" si="65"/>
      </c>
      <c r="BP53" s="172">
        <f t="shared" si="66"/>
      </c>
      <c r="BQ53" s="172">
        <f t="shared" si="67"/>
      </c>
      <c r="BR53" s="172">
        <f t="shared" si="68"/>
      </c>
      <c r="BS53" s="172">
        <f t="shared" si="69"/>
      </c>
      <c r="BT53" s="172">
        <f t="shared" si="70"/>
      </c>
      <c r="BU53" s="172">
        <f t="shared" si="71"/>
      </c>
      <c r="BV53" s="172">
        <f t="shared" si="72"/>
      </c>
      <c r="BW53" s="172">
        <f t="shared" si="73"/>
      </c>
      <c r="BX53" s="172">
        <f t="shared" si="74"/>
      </c>
      <c r="BY53" s="172">
        <f t="shared" si="75"/>
      </c>
      <c r="BZ53" s="172">
        <f t="shared" si="76"/>
      </c>
      <c r="CA53" s="172">
        <f t="shared" si="77"/>
      </c>
      <c r="CB53" s="172">
        <f t="shared" si="78"/>
      </c>
      <c r="CC53" s="172">
        <f t="shared" si="79"/>
      </c>
      <c r="CD53" s="172">
        <f t="shared" si="80"/>
      </c>
      <c r="CE53" s="172">
        <f t="shared" si="81"/>
      </c>
      <c r="CF53" s="172">
        <f t="shared" si="82"/>
      </c>
      <c r="CG53" s="172">
        <f t="shared" si="83"/>
      </c>
      <c r="CH53" s="172">
        <f t="shared" si="84"/>
      </c>
      <c r="CI53" s="104" t="b">
        <f t="shared" si="85"/>
        <v>0</v>
      </c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</row>
    <row r="54" spans="52:108" ht="12.75">
      <c r="AZ54" s="165"/>
      <c r="BA54" s="166"/>
      <c r="BB54" s="166"/>
      <c r="BC54" s="167"/>
      <c r="BD54" s="167"/>
      <c r="BE54" s="167"/>
      <c r="BF54" s="168"/>
      <c r="BG54" s="169"/>
      <c r="BH54" s="170"/>
      <c r="BI54" s="171"/>
      <c r="BJ54" s="172">
        <f t="shared" si="60"/>
      </c>
      <c r="BK54" s="172">
        <f t="shared" si="61"/>
      </c>
      <c r="BL54" s="172">
        <f t="shared" si="62"/>
      </c>
      <c r="BM54" s="172">
        <f t="shared" si="63"/>
      </c>
      <c r="BN54" s="172">
        <f t="shared" si="64"/>
      </c>
      <c r="BO54" s="172">
        <f t="shared" si="65"/>
      </c>
      <c r="BP54" s="172">
        <f t="shared" si="66"/>
      </c>
      <c r="BQ54" s="172">
        <f t="shared" si="67"/>
      </c>
      <c r="BR54" s="172">
        <f t="shared" si="68"/>
      </c>
      <c r="BS54" s="172">
        <f t="shared" si="69"/>
      </c>
      <c r="BT54" s="172">
        <f t="shared" si="70"/>
      </c>
      <c r="BU54" s="172">
        <f t="shared" si="71"/>
      </c>
      <c r="BV54" s="172">
        <f t="shared" si="72"/>
      </c>
      <c r="BW54" s="172">
        <f t="shared" si="73"/>
      </c>
      <c r="BX54" s="172">
        <f t="shared" si="74"/>
      </c>
      <c r="BY54" s="172">
        <f t="shared" si="75"/>
      </c>
      <c r="BZ54" s="172">
        <f t="shared" si="76"/>
      </c>
      <c r="CA54" s="172">
        <f t="shared" si="77"/>
      </c>
      <c r="CB54" s="172">
        <f t="shared" si="78"/>
      </c>
      <c r="CC54" s="172">
        <f t="shared" si="79"/>
      </c>
      <c r="CD54" s="172">
        <f t="shared" si="80"/>
      </c>
      <c r="CE54" s="172">
        <f t="shared" si="81"/>
      </c>
      <c r="CF54" s="172">
        <f t="shared" si="82"/>
      </c>
      <c r="CG54" s="172">
        <f t="shared" si="83"/>
      </c>
      <c r="CH54" s="172">
        <f t="shared" si="84"/>
      </c>
      <c r="CI54" s="104" t="b">
        <f t="shared" si="85"/>
        <v>0</v>
      </c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</row>
    <row r="55" spans="52:108" ht="12.75">
      <c r="AZ55" s="165"/>
      <c r="BA55" s="166"/>
      <c r="BB55" s="166"/>
      <c r="BC55" s="167"/>
      <c r="BD55" s="167"/>
      <c r="BE55" s="167"/>
      <c r="BF55" s="168"/>
      <c r="BG55" s="169"/>
      <c r="BH55" s="170"/>
      <c r="BI55" s="171"/>
      <c r="BJ55" s="172">
        <f t="shared" si="60"/>
      </c>
      <c r="BK55" s="172">
        <f t="shared" si="61"/>
      </c>
      <c r="BL55" s="172">
        <f t="shared" si="62"/>
      </c>
      <c r="BM55" s="172">
        <f t="shared" si="63"/>
      </c>
      <c r="BN55" s="172">
        <f t="shared" si="64"/>
      </c>
      <c r="BO55" s="172">
        <f t="shared" si="65"/>
      </c>
      <c r="BP55" s="172">
        <f t="shared" si="66"/>
      </c>
      <c r="BQ55" s="172">
        <f t="shared" si="67"/>
      </c>
      <c r="BR55" s="172">
        <f t="shared" si="68"/>
      </c>
      <c r="BS55" s="172">
        <f t="shared" si="69"/>
      </c>
      <c r="BT55" s="172">
        <f t="shared" si="70"/>
      </c>
      <c r="BU55" s="172">
        <f t="shared" si="71"/>
      </c>
      <c r="BV55" s="172">
        <f t="shared" si="72"/>
      </c>
      <c r="BW55" s="172">
        <f t="shared" si="73"/>
      </c>
      <c r="BX55" s="172">
        <f t="shared" si="74"/>
      </c>
      <c r="BY55" s="172">
        <f t="shared" si="75"/>
      </c>
      <c r="BZ55" s="172">
        <f t="shared" si="76"/>
      </c>
      <c r="CA55" s="172">
        <f t="shared" si="77"/>
      </c>
      <c r="CB55" s="172">
        <f t="shared" si="78"/>
      </c>
      <c r="CC55" s="172">
        <f t="shared" si="79"/>
      </c>
      <c r="CD55" s="172">
        <f t="shared" si="80"/>
      </c>
      <c r="CE55" s="172">
        <f t="shared" si="81"/>
      </c>
      <c r="CF55" s="172">
        <f t="shared" si="82"/>
      </c>
      <c r="CG55" s="172">
        <f t="shared" si="83"/>
      </c>
      <c r="CH55" s="172">
        <f t="shared" si="84"/>
      </c>
      <c r="CI55" s="104" t="b">
        <f t="shared" si="85"/>
        <v>0</v>
      </c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</row>
    <row r="56" spans="52:108" ht="12.75">
      <c r="AZ56" s="165"/>
      <c r="BA56" s="166"/>
      <c r="BB56" s="166"/>
      <c r="BC56" s="167"/>
      <c r="BD56" s="167"/>
      <c r="BE56" s="167"/>
      <c r="BF56" s="168"/>
      <c r="BG56" s="169"/>
      <c r="BH56" s="170"/>
      <c r="BI56" s="171"/>
      <c r="BJ56" s="172">
        <f t="shared" si="60"/>
      </c>
      <c r="BK56" s="172">
        <f t="shared" si="61"/>
      </c>
      <c r="BL56" s="172">
        <f t="shared" si="62"/>
      </c>
      <c r="BM56" s="172">
        <f t="shared" si="63"/>
      </c>
      <c r="BN56" s="172">
        <f t="shared" si="64"/>
      </c>
      <c r="BO56" s="172">
        <f t="shared" si="65"/>
      </c>
      <c r="BP56" s="172">
        <f t="shared" si="66"/>
      </c>
      <c r="BQ56" s="172">
        <f t="shared" si="67"/>
      </c>
      <c r="BR56" s="172">
        <f t="shared" si="68"/>
      </c>
      <c r="BS56" s="172">
        <f t="shared" si="69"/>
      </c>
      <c r="BT56" s="172">
        <f t="shared" si="70"/>
      </c>
      <c r="BU56" s="172">
        <f t="shared" si="71"/>
      </c>
      <c r="BV56" s="172">
        <f t="shared" si="72"/>
      </c>
      <c r="BW56" s="172">
        <f t="shared" si="73"/>
      </c>
      <c r="BX56" s="172">
        <f t="shared" si="74"/>
      </c>
      <c r="BY56" s="172">
        <f t="shared" si="75"/>
      </c>
      <c r="BZ56" s="172">
        <f t="shared" si="76"/>
      </c>
      <c r="CA56" s="172">
        <f t="shared" si="77"/>
      </c>
      <c r="CB56" s="172">
        <f t="shared" si="78"/>
      </c>
      <c r="CC56" s="172">
        <f t="shared" si="79"/>
      </c>
      <c r="CD56" s="172">
        <f t="shared" si="80"/>
      </c>
      <c r="CE56" s="172">
        <f t="shared" si="81"/>
      </c>
      <c r="CF56" s="172">
        <f t="shared" si="82"/>
      </c>
      <c r="CG56" s="172">
        <f t="shared" si="83"/>
      </c>
      <c r="CH56" s="172">
        <f t="shared" si="84"/>
      </c>
      <c r="CI56" s="104" t="b">
        <f t="shared" si="85"/>
        <v>0</v>
      </c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</row>
    <row r="57" spans="52:108" ht="12.75">
      <c r="AZ57" s="165"/>
      <c r="BA57" s="166"/>
      <c r="BB57" s="166"/>
      <c r="BC57" s="167"/>
      <c r="BD57" s="167"/>
      <c r="BE57" s="167"/>
      <c r="BF57" s="168"/>
      <c r="BG57" s="169"/>
      <c r="BH57" s="170"/>
      <c r="BI57" s="171"/>
      <c r="BJ57" s="172">
        <f t="shared" si="60"/>
      </c>
      <c r="BK57" s="172">
        <f t="shared" si="61"/>
      </c>
      <c r="BL57" s="172">
        <f t="shared" si="62"/>
      </c>
      <c r="BM57" s="172">
        <f t="shared" si="63"/>
      </c>
      <c r="BN57" s="172">
        <f t="shared" si="64"/>
      </c>
      <c r="BO57" s="172">
        <f t="shared" si="65"/>
      </c>
      <c r="BP57" s="172">
        <f t="shared" si="66"/>
      </c>
      <c r="BQ57" s="172">
        <f t="shared" si="67"/>
      </c>
      <c r="BR57" s="172">
        <f t="shared" si="68"/>
      </c>
      <c r="BS57" s="172">
        <f t="shared" si="69"/>
      </c>
      <c r="BT57" s="172">
        <f t="shared" si="70"/>
      </c>
      <c r="BU57" s="172">
        <f t="shared" si="71"/>
      </c>
      <c r="BV57" s="172">
        <f t="shared" si="72"/>
      </c>
      <c r="BW57" s="172">
        <f t="shared" si="73"/>
      </c>
      <c r="BX57" s="172">
        <f t="shared" si="74"/>
      </c>
      <c r="BY57" s="172">
        <f t="shared" si="75"/>
      </c>
      <c r="BZ57" s="172">
        <f t="shared" si="76"/>
      </c>
      <c r="CA57" s="172">
        <f t="shared" si="77"/>
      </c>
      <c r="CB57" s="172">
        <f t="shared" si="78"/>
      </c>
      <c r="CC57" s="172">
        <f t="shared" si="79"/>
      </c>
      <c r="CD57" s="172">
        <f t="shared" si="80"/>
      </c>
      <c r="CE57" s="172">
        <f t="shared" si="81"/>
      </c>
      <c r="CF57" s="172">
        <f t="shared" si="82"/>
      </c>
      <c r="CG57" s="172">
        <f t="shared" si="83"/>
      </c>
      <c r="CH57" s="172">
        <f t="shared" si="84"/>
      </c>
      <c r="CI57" s="104" t="b">
        <f t="shared" si="85"/>
        <v>0</v>
      </c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</row>
    <row r="58" spans="52:108" ht="12.75">
      <c r="AZ58" s="165"/>
      <c r="BA58" s="166"/>
      <c r="BB58" s="166"/>
      <c r="BC58" s="167"/>
      <c r="BD58" s="167"/>
      <c r="BE58" s="167"/>
      <c r="BF58" s="168"/>
      <c r="BG58" s="169"/>
      <c r="BH58" s="170"/>
      <c r="BI58" s="171"/>
      <c r="BJ58" s="172">
        <f t="shared" si="60"/>
      </c>
      <c r="BK58" s="172">
        <f t="shared" si="61"/>
      </c>
      <c r="BL58" s="172">
        <f t="shared" si="62"/>
      </c>
      <c r="BM58" s="172">
        <f t="shared" si="63"/>
      </c>
      <c r="BN58" s="172">
        <f t="shared" si="64"/>
      </c>
      <c r="BO58" s="172">
        <f t="shared" si="65"/>
      </c>
      <c r="BP58" s="172">
        <f t="shared" si="66"/>
      </c>
      <c r="BQ58" s="172">
        <f t="shared" si="67"/>
      </c>
      <c r="BR58" s="172">
        <f t="shared" si="68"/>
      </c>
      <c r="BS58" s="172">
        <f t="shared" si="69"/>
      </c>
      <c r="BT58" s="172">
        <f t="shared" si="70"/>
      </c>
      <c r="BU58" s="172">
        <f t="shared" si="71"/>
      </c>
      <c r="BV58" s="172">
        <f t="shared" si="72"/>
      </c>
      <c r="BW58" s="172">
        <f t="shared" si="73"/>
      </c>
      <c r="BX58" s="172">
        <f t="shared" si="74"/>
      </c>
      <c r="BY58" s="172">
        <f t="shared" si="75"/>
      </c>
      <c r="BZ58" s="172">
        <f t="shared" si="76"/>
      </c>
      <c r="CA58" s="172">
        <f t="shared" si="77"/>
      </c>
      <c r="CB58" s="172">
        <f t="shared" si="78"/>
      </c>
      <c r="CC58" s="172">
        <f t="shared" si="79"/>
      </c>
      <c r="CD58" s="172">
        <f t="shared" si="80"/>
      </c>
      <c r="CE58" s="172">
        <f t="shared" si="81"/>
      </c>
      <c r="CF58" s="172">
        <f t="shared" si="82"/>
      </c>
      <c r="CG58" s="172">
        <f t="shared" si="83"/>
      </c>
      <c r="CH58" s="172">
        <f t="shared" si="84"/>
      </c>
      <c r="CI58" s="104" t="b">
        <f t="shared" si="85"/>
        <v>0</v>
      </c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</row>
    <row r="59" spans="52:108" ht="12.75">
      <c r="AZ59" s="165"/>
      <c r="BA59" s="166"/>
      <c r="BB59" s="166"/>
      <c r="BC59" s="167"/>
      <c r="BD59" s="167"/>
      <c r="BE59" s="167"/>
      <c r="BF59" s="168"/>
      <c r="BG59" s="169"/>
      <c r="BH59" s="170"/>
      <c r="BI59" s="171"/>
      <c r="BJ59" s="172">
        <f t="shared" si="60"/>
      </c>
      <c r="BK59" s="172">
        <f t="shared" si="61"/>
      </c>
      <c r="BL59" s="172">
        <f t="shared" si="62"/>
      </c>
      <c r="BM59" s="172">
        <f t="shared" si="63"/>
      </c>
      <c r="BN59" s="172">
        <f t="shared" si="64"/>
      </c>
      <c r="BO59" s="172">
        <f t="shared" si="65"/>
      </c>
      <c r="BP59" s="172">
        <f t="shared" si="66"/>
      </c>
      <c r="BQ59" s="172">
        <f t="shared" si="67"/>
      </c>
      <c r="BR59" s="172">
        <f t="shared" si="68"/>
      </c>
      <c r="BS59" s="172">
        <f t="shared" si="69"/>
      </c>
      <c r="BT59" s="172">
        <f t="shared" si="70"/>
      </c>
      <c r="BU59" s="172">
        <f t="shared" si="71"/>
      </c>
      <c r="BV59" s="172">
        <f t="shared" si="72"/>
      </c>
      <c r="BW59" s="172">
        <f t="shared" si="73"/>
      </c>
      <c r="BX59" s="172">
        <f t="shared" si="74"/>
      </c>
      <c r="BY59" s="172">
        <f t="shared" si="75"/>
      </c>
      <c r="BZ59" s="172">
        <f t="shared" si="76"/>
      </c>
      <c r="CA59" s="172">
        <f t="shared" si="77"/>
      </c>
      <c r="CB59" s="172">
        <f t="shared" si="78"/>
      </c>
      <c r="CC59" s="172">
        <f t="shared" si="79"/>
      </c>
      <c r="CD59" s="172">
        <f t="shared" si="80"/>
      </c>
      <c r="CE59" s="172">
        <f t="shared" si="81"/>
      </c>
      <c r="CF59" s="172">
        <f t="shared" si="82"/>
      </c>
      <c r="CG59" s="172">
        <f t="shared" si="83"/>
      </c>
      <c r="CH59" s="172">
        <f t="shared" si="84"/>
      </c>
      <c r="CI59" s="104" t="b">
        <f t="shared" si="85"/>
        <v>0</v>
      </c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</row>
    <row r="60" spans="52:108" ht="12.75">
      <c r="AZ60" s="165"/>
      <c r="BA60" s="166"/>
      <c r="BB60" s="166"/>
      <c r="BC60" s="167"/>
      <c r="BD60" s="167"/>
      <c r="BE60" s="167"/>
      <c r="BF60" s="168"/>
      <c r="BG60" s="169"/>
      <c r="BH60" s="170"/>
      <c r="BI60" s="171"/>
      <c r="BJ60" s="172">
        <f t="shared" si="60"/>
      </c>
      <c r="BK60" s="172">
        <f t="shared" si="61"/>
      </c>
      <c r="BL60" s="172">
        <f t="shared" si="62"/>
      </c>
      <c r="BM60" s="172">
        <f t="shared" si="63"/>
      </c>
      <c r="BN60" s="172">
        <f t="shared" si="64"/>
      </c>
      <c r="BO60" s="172">
        <f t="shared" si="65"/>
      </c>
      <c r="BP60" s="172">
        <f t="shared" si="66"/>
      </c>
      <c r="BQ60" s="172">
        <f t="shared" si="67"/>
      </c>
      <c r="BR60" s="172">
        <f t="shared" si="68"/>
      </c>
      <c r="BS60" s="172">
        <f t="shared" si="69"/>
      </c>
      <c r="BT60" s="172">
        <f t="shared" si="70"/>
      </c>
      <c r="BU60" s="172">
        <f t="shared" si="71"/>
      </c>
      <c r="BV60" s="172">
        <f t="shared" si="72"/>
      </c>
      <c r="BW60" s="172">
        <f t="shared" si="73"/>
      </c>
      <c r="BX60" s="172">
        <f t="shared" si="74"/>
      </c>
      <c r="BY60" s="172">
        <f t="shared" si="75"/>
      </c>
      <c r="BZ60" s="172">
        <f t="shared" si="76"/>
      </c>
      <c r="CA60" s="172">
        <f t="shared" si="77"/>
      </c>
      <c r="CB60" s="172">
        <f t="shared" si="78"/>
      </c>
      <c r="CC60" s="172">
        <f t="shared" si="79"/>
      </c>
      <c r="CD60" s="172">
        <f t="shared" si="80"/>
      </c>
      <c r="CE60" s="172">
        <f t="shared" si="81"/>
      </c>
      <c r="CF60" s="172">
        <f t="shared" si="82"/>
      </c>
      <c r="CG60" s="172">
        <f t="shared" si="83"/>
      </c>
      <c r="CH60" s="172">
        <f t="shared" si="84"/>
      </c>
      <c r="CI60" s="104" t="b">
        <f t="shared" si="85"/>
        <v>0</v>
      </c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</row>
    <row r="61" spans="52:108" ht="12.75">
      <c r="AZ61" s="165"/>
      <c r="BA61" s="166"/>
      <c r="BB61" s="166"/>
      <c r="BC61" s="167"/>
      <c r="BD61" s="167"/>
      <c r="BE61" s="167"/>
      <c r="BF61" s="168"/>
      <c r="BG61" s="169"/>
      <c r="BH61" s="170"/>
      <c r="BI61" s="171"/>
      <c r="BJ61" s="172">
        <f t="shared" si="60"/>
      </c>
      <c r="BK61" s="172">
        <f t="shared" si="61"/>
      </c>
      <c r="BL61" s="172">
        <f t="shared" si="62"/>
      </c>
      <c r="BM61" s="172">
        <f t="shared" si="63"/>
      </c>
      <c r="BN61" s="172">
        <f t="shared" si="64"/>
      </c>
      <c r="BO61" s="172">
        <f t="shared" si="65"/>
      </c>
      <c r="BP61" s="172">
        <f t="shared" si="66"/>
      </c>
      <c r="BQ61" s="172">
        <f t="shared" si="67"/>
      </c>
      <c r="BR61" s="172">
        <f t="shared" si="68"/>
      </c>
      <c r="BS61" s="172">
        <f t="shared" si="69"/>
      </c>
      <c r="BT61" s="172">
        <f t="shared" si="70"/>
      </c>
      <c r="BU61" s="172">
        <f t="shared" si="71"/>
      </c>
      <c r="BV61" s="172">
        <f t="shared" si="72"/>
      </c>
      <c r="BW61" s="172">
        <f t="shared" si="73"/>
      </c>
      <c r="BX61" s="172">
        <f t="shared" si="74"/>
      </c>
      <c r="BY61" s="172">
        <f t="shared" si="75"/>
      </c>
      <c r="BZ61" s="172">
        <f t="shared" si="76"/>
      </c>
      <c r="CA61" s="172">
        <f t="shared" si="77"/>
      </c>
      <c r="CB61" s="172">
        <f t="shared" si="78"/>
      </c>
      <c r="CC61" s="172">
        <f t="shared" si="79"/>
      </c>
      <c r="CD61" s="172">
        <f t="shared" si="80"/>
      </c>
      <c r="CE61" s="172">
        <f t="shared" si="81"/>
      </c>
      <c r="CF61" s="172">
        <f t="shared" si="82"/>
      </c>
      <c r="CG61" s="172">
        <f t="shared" si="83"/>
      </c>
      <c r="CH61" s="172">
        <f t="shared" si="84"/>
      </c>
      <c r="CI61" s="104" t="b">
        <f t="shared" si="85"/>
        <v>0</v>
      </c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</row>
    <row r="62" spans="52:108" ht="14.25">
      <c r="AZ62" s="165"/>
      <c r="BA62" s="173"/>
      <c r="BB62" s="174"/>
      <c r="BC62" s="174"/>
      <c r="BD62" s="174"/>
      <c r="BE62" s="174"/>
      <c r="BF62" s="174"/>
      <c r="BG62" s="174"/>
      <c r="BH62" s="170"/>
      <c r="BI62" s="171"/>
      <c r="BJ62" s="175">
        <f t="shared" si="60"/>
      </c>
      <c r="BK62" s="175">
        <f t="shared" si="61"/>
      </c>
      <c r="BL62" s="175">
        <f t="shared" si="62"/>
      </c>
      <c r="BM62" s="175">
        <f t="shared" si="63"/>
      </c>
      <c r="BN62" s="175">
        <f t="shared" si="64"/>
      </c>
      <c r="BO62" s="175">
        <f t="shared" si="65"/>
      </c>
      <c r="BP62" s="175">
        <f t="shared" si="66"/>
      </c>
      <c r="BQ62" s="175">
        <f t="shared" si="67"/>
      </c>
      <c r="BR62" s="175">
        <f t="shared" si="68"/>
      </c>
      <c r="BS62" s="175">
        <f t="shared" si="69"/>
      </c>
      <c r="BT62" s="175">
        <f t="shared" si="70"/>
      </c>
      <c r="BU62" s="175">
        <f t="shared" si="71"/>
      </c>
      <c r="BV62" s="175">
        <f t="shared" si="72"/>
      </c>
      <c r="BW62" s="175">
        <f t="shared" si="73"/>
      </c>
      <c r="BX62" s="175">
        <f t="shared" si="74"/>
      </c>
      <c r="BY62" s="175">
        <f t="shared" si="75"/>
      </c>
      <c r="BZ62" s="175">
        <f t="shared" si="76"/>
      </c>
      <c r="CA62" s="175">
        <f t="shared" si="77"/>
      </c>
      <c r="CB62" s="175">
        <f t="shared" si="78"/>
      </c>
      <c r="CC62" s="175">
        <f t="shared" si="79"/>
      </c>
      <c r="CD62" s="175">
        <f t="shared" si="80"/>
      </c>
      <c r="CE62" s="175">
        <f t="shared" si="81"/>
      </c>
      <c r="CF62" s="175">
        <f t="shared" si="82"/>
      </c>
      <c r="CG62" s="175">
        <f t="shared" si="83"/>
      </c>
      <c r="CH62" s="175">
        <f t="shared" si="84"/>
      </c>
      <c r="CI62" s="176" t="b">
        <f t="shared" si="85"/>
        <v>0</v>
      </c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</row>
    <row r="63" spans="52:108" ht="14.25">
      <c r="AZ63" s="165"/>
      <c r="BA63" s="173"/>
      <c r="BB63" s="174"/>
      <c r="BC63" s="174"/>
      <c r="BD63" s="174"/>
      <c r="BE63" s="174"/>
      <c r="BF63" s="174"/>
      <c r="BG63" s="174"/>
      <c r="BH63" s="170"/>
      <c r="BI63" s="171"/>
      <c r="BJ63" s="175">
        <f t="shared" si="60"/>
      </c>
      <c r="BK63" s="175">
        <f t="shared" si="61"/>
      </c>
      <c r="BL63" s="175">
        <f t="shared" si="62"/>
      </c>
      <c r="BM63" s="175">
        <f t="shared" si="63"/>
      </c>
      <c r="BN63" s="175">
        <f t="shared" si="64"/>
      </c>
      <c r="BO63" s="175">
        <f t="shared" si="65"/>
      </c>
      <c r="BP63" s="175">
        <f t="shared" si="66"/>
      </c>
      <c r="BQ63" s="175">
        <f t="shared" si="67"/>
      </c>
      <c r="BR63" s="175">
        <f t="shared" si="68"/>
      </c>
      <c r="BS63" s="175">
        <f t="shared" si="69"/>
      </c>
      <c r="BT63" s="175">
        <f t="shared" si="70"/>
      </c>
      <c r="BU63" s="175">
        <f t="shared" si="71"/>
      </c>
      <c r="BV63" s="175">
        <f t="shared" si="72"/>
      </c>
      <c r="BW63" s="175">
        <f t="shared" si="73"/>
      </c>
      <c r="BX63" s="175">
        <f t="shared" si="74"/>
      </c>
      <c r="BY63" s="175">
        <f t="shared" si="75"/>
      </c>
      <c r="BZ63" s="175">
        <f t="shared" si="76"/>
      </c>
      <c r="CA63" s="175">
        <f t="shared" si="77"/>
      </c>
      <c r="CB63" s="175">
        <f t="shared" si="78"/>
      </c>
      <c r="CC63" s="175">
        <f t="shared" si="79"/>
      </c>
      <c r="CD63" s="175">
        <f t="shared" si="80"/>
      </c>
      <c r="CE63" s="175">
        <f t="shared" si="81"/>
      </c>
      <c r="CF63" s="175">
        <f t="shared" si="82"/>
      </c>
      <c r="CG63" s="175">
        <f t="shared" si="83"/>
      </c>
      <c r="CH63" s="175">
        <f t="shared" si="84"/>
      </c>
      <c r="CI63" s="176" t="b">
        <f t="shared" si="85"/>
        <v>0</v>
      </c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</row>
    <row r="64" spans="52:108" ht="13.5" thickBot="1">
      <c r="AZ64" s="177"/>
      <c r="BA64" s="178"/>
      <c r="BB64" s="178"/>
      <c r="BC64" s="178"/>
      <c r="BD64" s="163"/>
      <c r="BE64" s="179"/>
      <c r="BF64" s="179"/>
      <c r="BG64" s="179"/>
      <c r="BH64" s="163"/>
      <c r="BI64" s="129" t="s">
        <v>34</v>
      </c>
      <c r="BJ64" s="180">
        <f>SUM(BJ47:BJ63)</f>
        <v>0</v>
      </c>
      <c r="BK64" s="180">
        <f aca="true" t="shared" si="86" ref="BK64:CH64">SUM(BK47:BK63)</f>
        <v>0</v>
      </c>
      <c r="BL64" s="180">
        <f t="shared" si="86"/>
        <v>0</v>
      </c>
      <c r="BM64" s="180">
        <f t="shared" si="86"/>
        <v>0</v>
      </c>
      <c r="BN64" s="180">
        <f t="shared" si="86"/>
        <v>0</v>
      </c>
      <c r="BO64" s="180">
        <f t="shared" si="86"/>
        <v>0</v>
      </c>
      <c r="BP64" s="180">
        <f t="shared" si="86"/>
        <v>0</v>
      </c>
      <c r="BQ64" s="180">
        <f t="shared" si="86"/>
        <v>0</v>
      </c>
      <c r="BR64" s="180">
        <f t="shared" si="86"/>
        <v>0</v>
      </c>
      <c r="BS64" s="180">
        <f t="shared" si="86"/>
        <v>0</v>
      </c>
      <c r="BT64" s="180">
        <f t="shared" si="86"/>
        <v>0</v>
      </c>
      <c r="BU64" s="180">
        <f t="shared" si="86"/>
        <v>0</v>
      </c>
      <c r="BV64" s="180">
        <f t="shared" si="86"/>
        <v>0</v>
      </c>
      <c r="BW64" s="180">
        <f t="shared" si="86"/>
        <v>0</v>
      </c>
      <c r="BX64" s="180">
        <f t="shared" si="86"/>
        <v>0</v>
      </c>
      <c r="BY64" s="180">
        <f t="shared" si="86"/>
        <v>0</v>
      </c>
      <c r="BZ64" s="180">
        <f t="shared" si="86"/>
        <v>0</v>
      </c>
      <c r="CA64" s="180">
        <f t="shared" si="86"/>
        <v>0</v>
      </c>
      <c r="CB64" s="180">
        <f t="shared" si="86"/>
        <v>0</v>
      </c>
      <c r="CC64" s="180">
        <f t="shared" si="86"/>
        <v>0</v>
      </c>
      <c r="CD64" s="180">
        <f t="shared" si="86"/>
        <v>0</v>
      </c>
      <c r="CE64" s="180">
        <f t="shared" si="86"/>
        <v>0</v>
      </c>
      <c r="CF64" s="180">
        <f t="shared" si="86"/>
        <v>0</v>
      </c>
      <c r="CG64" s="180">
        <f t="shared" si="86"/>
        <v>0</v>
      </c>
      <c r="CH64" s="180">
        <f t="shared" si="86"/>
        <v>0</v>
      </c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</row>
    <row r="65" spans="52:108" ht="12.75">
      <c r="AZ65" s="178"/>
      <c r="BA65" s="178"/>
      <c r="BB65" s="178"/>
      <c r="BC65" s="178"/>
      <c r="BD65" s="178"/>
      <c r="BE65" s="181"/>
      <c r="BF65" s="181"/>
      <c r="BG65" s="181"/>
      <c r="BH65" s="178"/>
      <c r="BI65" s="182" t="s">
        <v>42</v>
      </c>
      <c r="BJ65" s="183">
        <f>IF(BJ64&gt;4,BJ64,"")</f>
      </c>
      <c r="BK65" s="183">
        <f aca="true" t="shared" si="87" ref="BK65:CH65">IF(BK64&gt;4,BK64,"")</f>
      </c>
      <c r="BL65" s="183">
        <f t="shared" si="87"/>
      </c>
      <c r="BM65" s="183">
        <f t="shared" si="87"/>
      </c>
      <c r="BN65" s="183">
        <f t="shared" si="87"/>
      </c>
      <c r="BO65" s="183">
        <f t="shared" si="87"/>
      </c>
      <c r="BP65" s="183">
        <f t="shared" si="87"/>
      </c>
      <c r="BQ65" s="183">
        <f t="shared" si="87"/>
      </c>
      <c r="BR65" s="183">
        <f t="shared" si="87"/>
      </c>
      <c r="BS65" s="183">
        <f t="shared" si="87"/>
      </c>
      <c r="BT65" s="183">
        <f t="shared" si="87"/>
      </c>
      <c r="BU65" s="183">
        <f t="shared" si="87"/>
      </c>
      <c r="BV65" s="183">
        <f t="shared" si="87"/>
      </c>
      <c r="BW65" s="183">
        <f t="shared" si="87"/>
      </c>
      <c r="BX65" s="183">
        <f t="shared" si="87"/>
      </c>
      <c r="BY65" s="183">
        <f t="shared" si="87"/>
      </c>
      <c r="BZ65" s="183">
        <f t="shared" si="87"/>
      </c>
      <c r="CA65" s="183">
        <f t="shared" si="87"/>
      </c>
      <c r="CB65" s="183">
        <f t="shared" si="87"/>
      </c>
      <c r="CC65" s="183">
        <f t="shared" si="87"/>
      </c>
      <c r="CD65" s="183">
        <f t="shared" si="87"/>
      </c>
      <c r="CE65" s="183">
        <f t="shared" si="87"/>
      </c>
      <c r="CF65" s="183">
        <f t="shared" si="87"/>
      </c>
      <c r="CG65" s="183">
        <f t="shared" si="87"/>
      </c>
      <c r="CH65" s="183">
        <f t="shared" si="87"/>
      </c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</row>
    <row r="66" spans="52:108" ht="12.75"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</row>
    <row r="73" spans="62:86" ht="14.25">
      <c r="BJ73" s="218" t="s">
        <v>61</v>
      </c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</row>
    <row r="74" spans="62:86" ht="12.75">
      <c r="BJ74" s="160">
        <v>1</v>
      </c>
      <c r="BK74" s="160">
        <v>2</v>
      </c>
      <c r="BL74" s="160">
        <v>3</v>
      </c>
      <c r="BM74" s="160">
        <v>4</v>
      </c>
      <c r="BN74" s="160">
        <v>5</v>
      </c>
      <c r="BO74" s="160">
        <v>6</v>
      </c>
      <c r="BP74" s="160">
        <v>7</v>
      </c>
      <c r="BQ74" s="160">
        <v>8</v>
      </c>
      <c r="BR74" s="160">
        <v>9</v>
      </c>
      <c r="BS74" s="160">
        <v>10</v>
      </c>
      <c r="BT74" s="160">
        <v>11</v>
      </c>
      <c r="BU74" s="160">
        <v>12</v>
      </c>
      <c r="BV74" s="160">
        <v>13</v>
      </c>
      <c r="BW74" s="160">
        <v>14</v>
      </c>
      <c r="BX74" s="160">
        <v>15</v>
      </c>
      <c r="BY74" s="160">
        <v>16</v>
      </c>
      <c r="BZ74" s="160">
        <v>17</v>
      </c>
      <c r="CA74" s="160">
        <v>18</v>
      </c>
      <c r="CB74" s="160">
        <v>19</v>
      </c>
      <c r="CC74" s="160">
        <v>20</v>
      </c>
      <c r="CD74" s="160">
        <v>21</v>
      </c>
      <c r="CE74" s="160">
        <v>22</v>
      </c>
      <c r="CF74" s="160">
        <v>23</v>
      </c>
      <c r="CG74" s="160">
        <v>24</v>
      </c>
      <c r="CH74" s="160">
        <v>25</v>
      </c>
    </row>
    <row r="75" spans="62:86" ht="12.75">
      <c r="BJ75" s="101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100"/>
    </row>
    <row r="76" spans="62:86" ht="12.75">
      <c r="BJ76" s="185">
        <f aca="true" t="shared" si="88" ref="BJ76:BJ90">IF(BJ$37=TRUE,BJ14,"")</f>
      </c>
      <c r="BK76" s="185">
        <f aca="true" t="shared" si="89" ref="BK76:CH76">IF(BK$37=TRUE,BK14,"")</f>
      </c>
      <c r="BL76" s="185">
        <f t="shared" si="89"/>
      </c>
      <c r="BM76" s="185">
        <f t="shared" si="89"/>
      </c>
      <c r="BN76" s="185">
        <f t="shared" si="89"/>
      </c>
      <c r="BO76" s="185">
        <f t="shared" si="89"/>
      </c>
      <c r="BP76" s="185">
        <f t="shared" si="89"/>
      </c>
      <c r="BQ76" s="185">
        <f t="shared" si="89"/>
      </c>
      <c r="BR76" s="185">
        <f t="shared" si="89"/>
      </c>
      <c r="BS76" s="185">
        <f t="shared" si="89"/>
      </c>
      <c r="BT76" s="185">
        <f t="shared" si="89"/>
      </c>
      <c r="BU76" s="185">
        <f t="shared" si="89"/>
      </c>
      <c r="BV76" s="185">
        <f t="shared" si="89"/>
      </c>
      <c r="BW76" s="185">
        <f t="shared" si="89"/>
      </c>
      <c r="BX76" s="185">
        <f t="shared" si="89"/>
      </c>
      <c r="BY76" s="185">
        <f t="shared" si="89"/>
      </c>
      <c r="BZ76" s="185">
        <f t="shared" si="89"/>
      </c>
      <c r="CA76" s="185">
        <f t="shared" si="89"/>
      </c>
      <c r="CB76" s="185">
        <f t="shared" si="89"/>
      </c>
      <c r="CC76" s="185">
        <f t="shared" si="89"/>
      </c>
      <c r="CD76" s="185">
        <f t="shared" si="89"/>
      </c>
      <c r="CE76" s="185">
        <f t="shared" si="89"/>
      </c>
      <c r="CF76" s="185">
        <f t="shared" si="89"/>
      </c>
      <c r="CG76" s="185">
        <f t="shared" si="89"/>
      </c>
      <c r="CH76" s="185">
        <f t="shared" si="89"/>
      </c>
    </row>
    <row r="77" spans="62:86" ht="12.75">
      <c r="BJ77" s="185">
        <f t="shared" si="88"/>
      </c>
      <c r="BK77" s="185">
        <f aca="true" t="shared" si="90" ref="BK77:BY77">IF(BK$37=TRUE,BK15,"")</f>
      </c>
      <c r="BL77" s="185">
        <f t="shared" si="90"/>
      </c>
      <c r="BM77" s="185">
        <f t="shared" si="90"/>
      </c>
      <c r="BN77" s="185">
        <f t="shared" si="90"/>
      </c>
      <c r="BO77" s="185">
        <f t="shared" si="90"/>
      </c>
      <c r="BP77" s="185">
        <f t="shared" si="90"/>
      </c>
      <c r="BQ77" s="185">
        <f t="shared" si="90"/>
      </c>
      <c r="BR77" s="185">
        <f t="shared" si="90"/>
      </c>
      <c r="BS77" s="185">
        <f t="shared" si="90"/>
      </c>
      <c r="BT77" s="185">
        <f t="shared" si="90"/>
      </c>
      <c r="BU77" s="185">
        <f t="shared" si="90"/>
      </c>
      <c r="BV77" s="185">
        <f t="shared" si="90"/>
      </c>
      <c r="BW77" s="185">
        <f t="shared" si="90"/>
      </c>
      <c r="BX77" s="185">
        <f t="shared" si="90"/>
      </c>
      <c r="BY77" s="185">
        <f t="shared" si="90"/>
      </c>
      <c r="BZ77" s="185">
        <f aca="true" t="shared" si="91" ref="BZ77:CH77">IF(BZ$37=TRUE,BZ15,"")</f>
      </c>
      <c r="CA77" s="185">
        <f t="shared" si="91"/>
      </c>
      <c r="CB77" s="185">
        <f t="shared" si="91"/>
      </c>
      <c r="CC77" s="185">
        <f t="shared" si="91"/>
      </c>
      <c r="CD77" s="185">
        <f t="shared" si="91"/>
      </c>
      <c r="CE77" s="185">
        <f t="shared" si="91"/>
      </c>
      <c r="CF77" s="185">
        <f t="shared" si="91"/>
      </c>
      <c r="CG77" s="185">
        <f t="shared" si="91"/>
      </c>
      <c r="CH77" s="185">
        <f t="shared" si="91"/>
      </c>
    </row>
    <row r="78" spans="62:86" ht="12.75">
      <c r="BJ78" s="185">
        <f t="shared" si="88"/>
      </c>
      <c r="BK78" s="185">
        <f aca="true" t="shared" si="92" ref="BK78:BY78">IF(BK$37=TRUE,BK16,"")</f>
      </c>
      <c r="BL78" s="185">
        <f t="shared" si="92"/>
      </c>
      <c r="BM78" s="185">
        <f t="shared" si="92"/>
      </c>
      <c r="BN78" s="185">
        <f t="shared" si="92"/>
      </c>
      <c r="BO78" s="185">
        <f t="shared" si="92"/>
      </c>
      <c r="BP78" s="185">
        <f t="shared" si="92"/>
      </c>
      <c r="BQ78" s="185">
        <f t="shared" si="92"/>
      </c>
      <c r="BR78" s="185">
        <f t="shared" si="92"/>
      </c>
      <c r="BS78" s="185">
        <f t="shared" si="92"/>
      </c>
      <c r="BT78" s="185">
        <f t="shared" si="92"/>
      </c>
      <c r="BU78" s="185">
        <f t="shared" si="92"/>
      </c>
      <c r="BV78" s="185">
        <f t="shared" si="92"/>
      </c>
      <c r="BW78" s="185">
        <f t="shared" si="92"/>
      </c>
      <c r="BX78" s="185">
        <f t="shared" si="92"/>
      </c>
      <c r="BY78" s="185">
        <f t="shared" si="92"/>
      </c>
      <c r="BZ78" s="185">
        <f aca="true" t="shared" si="93" ref="BZ78:CH78">IF(BZ$37=TRUE,BZ16,"")</f>
      </c>
      <c r="CA78" s="185">
        <f t="shared" si="93"/>
      </c>
      <c r="CB78" s="185">
        <f t="shared" si="93"/>
      </c>
      <c r="CC78" s="185">
        <f t="shared" si="93"/>
      </c>
      <c r="CD78" s="185">
        <f t="shared" si="93"/>
      </c>
      <c r="CE78" s="185">
        <f t="shared" si="93"/>
      </c>
      <c r="CF78" s="185">
        <f t="shared" si="93"/>
      </c>
      <c r="CG78" s="185">
        <f t="shared" si="93"/>
      </c>
      <c r="CH78" s="185">
        <f t="shared" si="93"/>
      </c>
    </row>
    <row r="79" spans="62:86" ht="12.75">
      <c r="BJ79" s="185">
        <f t="shared" si="88"/>
      </c>
      <c r="BK79" s="185">
        <f aca="true" t="shared" si="94" ref="BK79:BY79">IF(BK$37=TRUE,BK17,"")</f>
      </c>
      <c r="BL79" s="185">
        <f t="shared" si="94"/>
      </c>
      <c r="BM79" s="185">
        <f t="shared" si="94"/>
      </c>
      <c r="BN79" s="185">
        <f t="shared" si="94"/>
      </c>
      <c r="BO79" s="185">
        <f t="shared" si="94"/>
      </c>
      <c r="BP79" s="185">
        <f t="shared" si="94"/>
      </c>
      <c r="BQ79" s="185">
        <f t="shared" si="94"/>
      </c>
      <c r="BR79" s="185">
        <f t="shared" si="94"/>
      </c>
      <c r="BS79" s="185">
        <f t="shared" si="94"/>
      </c>
      <c r="BT79" s="185">
        <f t="shared" si="94"/>
      </c>
      <c r="BU79" s="185">
        <f t="shared" si="94"/>
      </c>
      <c r="BV79" s="185">
        <f t="shared" si="94"/>
      </c>
      <c r="BW79" s="185">
        <f t="shared" si="94"/>
      </c>
      <c r="BX79" s="185">
        <f t="shared" si="94"/>
      </c>
      <c r="BY79" s="185">
        <f t="shared" si="94"/>
      </c>
      <c r="BZ79" s="185">
        <f aca="true" t="shared" si="95" ref="BZ79:CH79">IF(BZ$37=TRUE,BZ17,"")</f>
      </c>
      <c r="CA79" s="185">
        <f t="shared" si="95"/>
      </c>
      <c r="CB79" s="185">
        <f t="shared" si="95"/>
      </c>
      <c r="CC79" s="185">
        <f t="shared" si="95"/>
      </c>
      <c r="CD79" s="185">
        <f t="shared" si="95"/>
      </c>
      <c r="CE79" s="185">
        <f t="shared" si="95"/>
      </c>
      <c r="CF79" s="185">
        <f t="shared" si="95"/>
      </c>
      <c r="CG79" s="185">
        <f t="shared" si="95"/>
      </c>
      <c r="CH79" s="185">
        <f t="shared" si="95"/>
      </c>
    </row>
    <row r="80" spans="62:86" ht="12.75">
      <c r="BJ80" s="185">
        <f t="shared" si="88"/>
      </c>
      <c r="BK80" s="185">
        <f aca="true" t="shared" si="96" ref="BK80:BY80">IF(BK$37=TRUE,BK18,"")</f>
      </c>
      <c r="BL80" s="185">
        <f t="shared" si="96"/>
      </c>
      <c r="BM80" s="185">
        <f t="shared" si="96"/>
      </c>
      <c r="BN80" s="185">
        <f t="shared" si="96"/>
      </c>
      <c r="BO80" s="185">
        <f t="shared" si="96"/>
      </c>
      <c r="BP80" s="185">
        <f t="shared" si="96"/>
      </c>
      <c r="BQ80" s="185">
        <f t="shared" si="96"/>
      </c>
      <c r="BR80" s="185">
        <f t="shared" si="96"/>
      </c>
      <c r="BS80" s="185">
        <f t="shared" si="96"/>
      </c>
      <c r="BT80" s="185">
        <f t="shared" si="96"/>
      </c>
      <c r="BU80" s="185">
        <f t="shared" si="96"/>
      </c>
      <c r="BV80" s="185">
        <f t="shared" si="96"/>
      </c>
      <c r="BW80" s="185">
        <f t="shared" si="96"/>
      </c>
      <c r="BX80" s="185">
        <f t="shared" si="96"/>
      </c>
      <c r="BY80" s="185">
        <f t="shared" si="96"/>
      </c>
      <c r="BZ80" s="185">
        <f aca="true" t="shared" si="97" ref="BZ80:CH80">IF(BZ$37=TRUE,BZ18,"")</f>
      </c>
      <c r="CA80" s="185">
        <f t="shared" si="97"/>
      </c>
      <c r="CB80" s="185">
        <f t="shared" si="97"/>
      </c>
      <c r="CC80" s="185">
        <f t="shared" si="97"/>
      </c>
      <c r="CD80" s="185">
        <f t="shared" si="97"/>
      </c>
      <c r="CE80" s="185">
        <f t="shared" si="97"/>
      </c>
      <c r="CF80" s="185">
        <f t="shared" si="97"/>
      </c>
      <c r="CG80" s="185">
        <f t="shared" si="97"/>
      </c>
      <c r="CH80" s="185">
        <f t="shared" si="97"/>
      </c>
    </row>
    <row r="81" spans="62:86" ht="12.75">
      <c r="BJ81" s="185">
        <f t="shared" si="88"/>
      </c>
      <c r="BK81" s="185">
        <f aca="true" t="shared" si="98" ref="BK81:BY81">IF(BK$37=TRUE,BK19,"")</f>
      </c>
      <c r="BL81" s="185">
        <f t="shared" si="98"/>
      </c>
      <c r="BM81" s="185">
        <f t="shared" si="98"/>
      </c>
      <c r="BN81" s="185">
        <f t="shared" si="98"/>
      </c>
      <c r="BO81" s="185">
        <f t="shared" si="98"/>
      </c>
      <c r="BP81" s="185">
        <f t="shared" si="98"/>
      </c>
      <c r="BQ81" s="185">
        <f t="shared" si="98"/>
      </c>
      <c r="BR81" s="185">
        <f t="shared" si="98"/>
      </c>
      <c r="BS81" s="185">
        <f t="shared" si="98"/>
      </c>
      <c r="BT81" s="185">
        <f t="shared" si="98"/>
      </c>
      <c r="BU81" s="185">
        <f t="shared" si="98"/>
      </c>
      <c r="BV81" s="185">
        <f t="shared" si="98"/>
      </c>
      <c r="BW81" s="185">
        <f t="shared" si="98"/>
      </c>
      <c r="BX81" s="185">
        <f t="shared" si="98"/>
      </c>
      <c r="BY81" s="185">
        <f t="shared" si="98"/>
      </c>
      <c r="BZ81" s="185">
        <f aca="true" t="shared" si="99" ref="BZ81:CH81">IF(BZ$37=TRUE,BZ19,"")</f>
      </c>
      <c r="CA81" s="185">
        <f t="shared" si="99"/>
      </c>
      <c r="CB81" s="185">
        <f t="shared" si="99"/>
      </c>
      <c r="CC81" s="185">
        <f t="shared" si="99"/>
      </c>
      <c r="CD81" s="185">
        <f t="shared" si="99"/>
      </c>
      <c r="CE81" s="185">
        <f t="shared" si="99"/>
      </c>
      <c r="CF81" s="185">
        <f t="shared" si="99"/>
      </c>
      <c r="CG81" s="185">
        <f t="shared" si="99"/>
      </c>
      <c r="CH81" s="185">
        <f t="shared" si="99"/>
      </c>
    </row>
    <row r="82" spans="62:86" ht="12.75">
      <c r="BJ82" s="185">
        <f t="shared" si="88"/>
      </c>
      <c r="BK82" s="185">
        <f aca="true" t="shared" si="100" ref="BK82:BY82">IF(BK$37=TRUE,BK20,"")</f>
      </c>
      <c r="BL82" s="185">
        <f t="shared" si="100"/>
      </c>
      <c r="BM82" s="185">
        <f t="shared" si="100"/>
      </c>
      <c r="BN82" s="185">
        <f t="shared" si="100"/>
      </c>
      <c r="BO82" s="185">
        <f t="shared" si="100"/>
      </c>
      <c r="BP82" s="185">
        <f t="shared" si="100"/>
      </c>
      <c r="BQ82" s="185">
        <f t="shared" si="100"/>
      </c>
      <c r="BR82" s="185">
        <f t="shared" si="100"/>
      </c>
      <c r="BS82" s="185">
        <f t="shared" si="100"/>
      </c>
      <c r="BT82" s="185">
        <f t="shared" si="100"/>
      </c>
      <c r="BU82" s="185">
        <f t="shared" si="100"/>
      </c>
      <c r="BV82" s="185">
        <f t="shared" si="100"/>
      </c>
      <c r="BW82" s="185">
        <f t="shared" si="100"/>
      </c>
      <c r="BX82" s="185">
        <f t="shared" si="100"/>
      </c>
      <c r="BY82" s="185">
        <f t="shared" si="100"/>
      </c>
      <c r="BZ82" s="185">
        <f aca="true" t="shared" si="101" ref="BZ82:CH82">IF(BZ$37=TRUE,BZ20,"")</f>
      </c>
      <c r="CA82" s="185">
        <f t="shared" si="101"/>
      </c>
      <c r="CB82" s="185">
        <f t="shared" si="101"/>
      </c>
      <c r="CC82" s="185">
        <f t="shared" si="101"/>
      </c>
      <c r="CD82" s="185">
        <f t="shared" si="101"/>
      </c>
      <c r="CE82" s="185">
        <f t="shared" si="101"/>
      </c>
      <c r="CF82" s="185">
        <f t="shared" si="101"/>
      </c>
      <c r="CG82" s="185">
        <f t="shared" si="101"/>
      </c>
      <c r="CH82" s="185">
        <f t="shared" si="101"/>
      </c>
    </row>
    <row r="83" spans="62:86" ht="12.75">
      <c r="BJ83" s="185">
        <f t="shared" si="88"/>
      </c>
      <c r="BK83" s="185">
        <f aca="true" t="shared" si="102" ref="BK83:BY83">IF(BK$37=TRUE,BK21,"")</f>
      </c>
      <c r="BL83" s="185">
        <f t="shared" si="102"/>
      </c>
      <c r="BM83" s="185">
        <f t="shared" si="102"/>
      </c>
      <c r="BN83" s="185">
        <f t="shared" si="102"/>
      </c>
      <c r="BO83" s="185">
        <f t="shared" si="102"/>
      </c>
      <c r="BP83" s="185">
        <f t="shared" si="102"/>
      </c>
      <c r="BQ83" s="185">
        <f t="shared" si="102"/>
      </c>
      <c r="BR83" s="185">
        <f t="shared" si="102"/>
      </c>
      <c r="BS83" s="185">
        <f t="shared" si="102"/>
      </c>
      <c r="BT83" s="185">
        <f t="shared" si="102"/>
      </c>
      <c r="BU83" s="185">
        <f t="shared" si="102"/>
      </c>
      <c r="BV83" s="185">
        <f t="shared" si="102"/>
      </c>
      <c r="BW83" s="185">
        <f t="shared" si="102"/>
      </c>
      <c r="BX83" s="185">
        <f t="shared" si="102"/>
      </c>
      <c r="BY83" s="185">
        <f t="shared" si="102"/>
      </c>
      <c r="BZ83" s="185">
        <f aca="true" t="shared" si="103" ref="BZ83:CH83">IF(BZ$37=TRUE,BZ21,"")</f>
      </c>
      <c r="CA83" s="185">
        <f t="shared" si="103"/>
      </c>
      <c r="CB83" s="185">
        <f t="shared" si="103"/>
      </c>
      <c r="CC83" s="185">
        <f t="shared" si="103"/>
      </c>
      <c r="CD83" s="185">
        <f t="shared" si="103"/>
      </c>
      <c r="CE83" s="185">
        <f t="shared" si="103"/>
      </c>
      <c r="CF83" s="185">
        <f t="shared" si="103"/>
      </c>
      <c r="CG83" s="185">
        <f t="shared" si="103"/>
      </c>
      <c r="CH83" s="185">
        <f t="shared" si="103"/>
      </c>
    </row>
    <row r="84" spans="62:86" ht="12.75">
      <c r="BJ84" s="185">
        <f t="shared" si="88"/>
      </c>
      <c r="BK84" s="185">
        <f aca="true" t="shared" si="104" ref="BK84:BY84">IF(BK$37=TRUE,BK22,"")</f>
      </c>
      <c r="BL84" s="185">
        <f t="shared" si="104"/>
      </c>
      <c r="BM84" s="185">
        <f t="shared" si="104"/>
      </c>
      <c r="BN84" s="185">
        <f t="shared" si="104"/>
      </c>
      <c r="BO84" s="185">
        <f t="shared" si="104"/>
      </c>
      <c r="BP84" s="185">
        <f t="shared" si="104"/>
      </c>
      <c r="BQ84" s="185">
        <f t="shared" si="104"/>
      </c>
      <c r="BR84" s="185">
        <f t="shared" si="104"/>
      </c>
      <c r="BS84" s="185">
        <f t="shared" si="104"/>
      </c>
      <c r="BT84" s="185">
        <f t="shared" si="104"/>
      </c>
      <c r="BU84" s="185">
        <f t="shared" si="104"/>
      </c>
      <c r="BV84" s="185">
        <f t="shared" si="104"/>
      </c>
      <c r="BW84" s="185">
        <f t="shared" si="104"/>
      </c>
      <c r="BX84" s="185">
        <f t="shared" si="104"/>
      </c>
      <c r="BY84" s="185">
        <f t="shared" si="104"/>
      </c>
      <c r="BZ84" s="185">
        <f aca="true" t="shared" si="105" ref="BZ84:CH84">IF(BZ$37=TRUE,BZ22,"")</f>
      </c>
      <c r="CA84" s="185">
        <f t="shared" si="105"/>
      </c>
      <c r="CB84" s="185">
        <f t="shared" si="105"/>
      </c>
      <c r="CC84" s="185">
        <f t="shared" si="105"/>
      </c>
      <c r="CD84" s="185">
        <f t="shared" si="105"/>
      </c>
      <c r="CE84" s="185">
        <f t="shared" si="105"/>
      </c>
      <c r="CF84" s="185">
        <f t="shared" si="105"/>
      </c>
      <c r="CG84" s="185">
        <f t="shared" si="105"/>
      </c>
      <c r="CH84" s="185">
        <f t="shared" si="105"/>
      </c>
    </row>
    <row r="85" spans="62:86" ht="12.75">
      <c r="BJ85" s="185">
        <f t="shared" si="88"/>
      </c>
      <c r="BK85" s="185">
        <f aca="true" t="shared" si="106" ref="BK85:BY85">IF(BK$37=TRUE,BK23,"")</f>
      </c>
      <c r="BL85" s="185">
        <f t="shared" si="106"/>
      </c>
      <c r="BM85" s="185">
        <f t="shared" si="106"/>
      </c>
      <c r="BN85" s="185">
        <f t="shared" si="106"/>
      </c>
      <c r="BO85" s="185">
        <f t="shared" si="106"/>
      </c>
      <c r="BP85" s="185">
        <f t="shared" si="106"/>
      </c>
      <c r="BQ85" s="185">
        <f t="shared" si="106"/>
      </c>
      <c r="BR85" s="185">
        <f t="shared" si="106"/>
      </c>
      <c r="BS85" s="185">
        <f t="shared" si="106"/>
      </c>
      <c r="BT85" s="185">
        <f t="shared" si="106"/>
      </c>
      <c r="BU85" s="185">
        <f t="shared" si="106"/>
      </c>
      <c r="BV85" s="185">
        <f t="shared" si="106"/>
      </c>
      <c r="BW85" s="185">
        <f t="shared" si="106"/>
      </c>
      <c r="BX85" s="185">
        <f t="shared" si="106"/>
      </c>
      <c r="BY85" s="185">
        <f t="shared" si="106"/>
      </c>
      <c r="BZ85" s="185">
        <f aca="true" t="shared" si="107" ref="BZ85:CH85">IF(BZ$37=TRUE,BZ23,"")</f>
      </c>
      <c r="CA85" s="185">
        <f t="shared" si="107"/>
      </c>
      <c r="CB85" s="185">
        <f t="shared" si="107"/>
      </c>
      <c r="CC85" s="185">
        <f t="shared" si="107"/>
      </c>
      <c r="CD85" s="185">
        <f t="shared" si="107"/>
      </c>
      <c r="CE85" s="185">
        <f t="shared" si="107"/>
      </c>
      <c r="CF85" s="185">
        <f t="shared" si="107"/>
      </c>
      <c r="CG85" s="185">
        <f t="shared" si="107"/>
      </c>
      <c r="CH85" s="185">
        <f t="shared" si="107"/>
      </c>
    </row>
    <row r="86" spans="62:86" ht="12.75">
      <c r="BJ86" s="185">
        <f t="shared" si="88"/>
      </c>
      <c r="BK86" s="185">
        <f aca="true" t="shared" si="108" ref="BK86:BY86">IF(BK$37=TRUE,BK24,"")</f>
      </c>
      <c r="BL86" s="185">
        <f t="shared" si="108"/>
      </c>
      <c r="BM86" s="185">
        <f t="shared" si="108"/>
      </c>
      <c r="BN86" s="185">
        <f t="shared" si="108"/>
      </c>
      <c r="BO86" s="185">
        <f t="shared" si="108"/>
      </c>
      <c r="BP86" s="185">
        <f t="shared" si="108"/>
      </c>
      <c r="BQ86" s="185">
        <f t="shared" si="108"/>
      </c>
      <c r="BR86" s="185">
        <f t="shared" si="108"/>
      </c>
      <c r="BS86" s="185">
        <f t="shared" si="108"/>
      </c>
      <c r="BT86" s="185">
        <f t="shared" si="108"/>
      </c>
      <c r="BU86" s="185">
        <f t="shared" si="108"/>
      </c>
      <c r="BV86" s="185">
        <f t="shared" si="108"/>
      </c>
      <c r="BW86" s="185">
        <f t="shared" si="108"/>
      </c>
      <c r="BX86" s="185">
        <f t="shared" si="108"/>
      </c>
      <c r="BY86" s="185">
        <f t="shared" si="108"/>
      </c>
      <c r="BZ86" s="185">
        <f aca="true" t="shared" si="109" ref="BZ86:CH86">IF(BZ$37=TRUE,BZ24,"")</f>
      </c>
      <c r="CA86" s="185">
        <f t="shared" si="109"/>
      </c>
      <c r="CB86" s="185">
        <f t="shared" si="109"/>
      </c>
      <c r="CC86" s="185">
        <f t="shared" si="109"/>
      </c>
      <c r="CD86" s="185">
        <f t="shared" si="109"/>
      </c>
      <c r="CE86" s="185">
        <f t="shared" si="109"/>
      </c>
      <c r="CF86" s="185">
        <f t="shared" si="109"/>
      </c>
      <c r="CG86" s="185">
        <f t="shared" si="109"/>
      </c>
      <c r="CH86" s="185">
        <f t="shared" si="109"/>
      </c>
    </row>
    <row r="87" spans="62:86" ht="12.75">
      <c r="BJ87" s="185">
        <f t="shared" si="88"/>
      </c>
      <c r="BK87" s="185">
        <f aca="true" t="shared" si="110" ref="BK87:BY87">IF(BK$37=TRUE,BK25,"")</f>
      </c>
      <c r="BL87" s="185">
        <f t="shared" si="110"/>
      </c>
      <c r="BM87" s="185">
        <f t="shared" si="110"/>
      </c>
      <c r="BN87" s="185">
        <f t="shared" si="110"/>
      </c>
      <c r="BO87" s="185">
        <f t="shared" si="110"/>
      </c>
      <c r="BP87" s="185">
        <f t="shared" si="110"/>
      </c>
      <c r="BQ87" s="185">
        <f t="shared" si="110"/>
      </c>
      <c r="BR87" s="185">
        <f t="shared" si="110"/>
      </c>
      <c r="BS87" s="185">
        <f t="shared" si="110"/>
      </c>
      <c r="BT87" s="185">
        <f t="shared" si="110"/>
      </c>
      <c r="BU87" s="185">
        <f t="shared" si="110"/>
      </c>
      <c r="BV87" s="185">
        <f t="shared" si="110"/>
      </c>
      <c r="BW87" s="185">
        <f t="shared" si="110"/>
      </c>
      <c r="BX87" s="185">
        <f t="shared" si="110"/>
      </c>
      <c r="BY87" s="185">
        <f t="shared" si="110"/>
      </c>
      <c r="BZ87" s="185">
        <f aca="true" t="shared" si="111" ref="BZ87:CH87">IF(BZ$37=TRUE,BZ25,"")</f>
      </c>
      <c r="CA87" s="185">
        <f t="shared" si="111"/>
      </c>
      <c r="CB87" s="185">
        <f t="shared" si="111"/>
      </c>
      <c r="CC87" s="185">
        <f t="shared" si="111"/>
      </c>
      <c r="CD87" s="185">
        <f t="shared" si="111"/>
      </c>
      <c r="CE87" s="185">
        <f t="shared" si="111"/>
      </c>
      <c r="CF87" s="185">
        <f t="shared" si="111"/>
      </c>
      <c r="CG87" s="185">
        <f t="shared" si="111"/>
      </c>
      <c r="CH87" s="185">
        <f t="shared" si="111"/>
      </c>
    </row>
    <row r="88" spans="62:86" ht="12.75">
      <c r="BJ88" s="185">
        <f t="shared" si="88"/>
      </c>
      <c r="BK88" s="185">
        <f aca="true" t="shared" si="112" ref="BK88:BY88">IF(BK$37=TRUE,BK26,"")</f>
      </c>
      <c r="BL88" s="185">
        <f t="shared" si="112"/>
      </c>
      <c r="BM88" s="185">
        <f t="shared" si="112"/>
      </c>
      <c r="BN88" s="185">
        <f t="shared" si="112"/>
      </c>
      <c r="BO88" s="185">
        <f t="shared" si="112"/>
      </c>
      <c r="BP88" s="185">
        <f t="shared" si="112"/>
      </c>
      <c r="BQ88" s="185">
        <f t="shared" si="112"/>
      </c>
      <c r="BR88" s="185">
        <f t="shared" si="112"/>
      </c>
      <c r="BS88" s="185">
        <f t="shared" si="112"/>
      </c>
      <c r="BT88" s="185">
        <f t="shared" si="112"/>
      </c>
      <c r="BU88" s="185">
        <f t="shared" si="112"/>
      </c>
      <c r="BV88" s="185">
        <f t="shared" si="112"/>
      </c>
      <c r="BW88" s="185">
        <f t="shared" si="112"/>
      </c>
      <c r="BX88" s="185">
        <f t="shared" si="112"/>
      </c>
      <c r="BY88" s="185">
        <f t="shared" si="112"/>
      </c>
      <c r="BZ88" s="185">
        <f aca="true" t="shared" si="113" ref="BZ88:CH88">IF(BZ$37=TRUE,BZ26,"")</f>
      </c>
      <c r="CA88" s="185">
        <f t="shared" si="113"/>
      </c>
      <c r="CB88" s="185">
        <f t="shared" si="113"/>
      </c>
      <c r="CC88" s="185">
        <f t="shared" si="113"/>
      </c>
      <c r="CD88" s="185">
        <f t="shared" si="113"/>
      </c>
      <c r="CE88" s="185">
        <f t="shared" si="113"/>
      </c>
      <c r="CF88" s="185">
        <f t="shared" si="113"/>
      </c>
      <c r="CG88" s="185">
        <f t="shared" si="113"/>
      </c>
      <c r="CH88" s="185">
        <f t="shared" si="113"/>
      </c>
    </row>
    <row r="89" spans="62:86" ht="12.75">
      <c r="BJ89" s="185">
        <f t="shared" si="88"/>
      </c>
      <c r="BK89" s="185">
        <f aca="true" t="shared" si="114" ref="BK89:BY89">IF(BK$37=TRUE,BK27,"")</f>
      </c>
      <c r="BL89" s="185">
        <f t="shared" si="114"/>
      </c>
      <c r="BM89" s="185">
        <f t="shared" si="114"/>
      </c>
      <c r="BN89" s="185">
        <f t="shared" si="114"/>
      </c>
      <c r="BO89" s="185">
        <f t="shared" si="114"/>
      </c>
      <c r="BP89" s="185">
        <f t="shared" si="114"/>
      </c>
      <c r="BQ89" s="185">
        <f t="shared" si="114"/>
      </c>
      <c r="BR89" s="185">
        <f t="shared" si="114"/>
      </c>
      <c r="BS89" s="185">
        <f t="shared" si="114"/>
      </c>
      <c r="BT89" s="185">
        <f t="shared" si="114"/>
      </c>
      <c r="BU89" s="185">
        <f t="shared" si="114"/>
      </c>
      <c r="BV89" s="185">
        <f t="shared" si="114"/>
      </c>
      <c r="BW89" s="185">
        <f t="shared" si="114"/>
      </c>
      <c r="BX89" s="185">
        <f t="shared" si="114"/>
      </c>
      <c r="BY89" s="185">
        <f t="shared" si="114"/>
      </c>
      <c r="BZ89" s="185">
        <f aca="true" t="shared" si="115" ref="BZ89:CH89">IF(BZ$37=TRUE,BZ27,"")</f>
      </c>
      <c r="CA89" s="185">
        <f t="shared" si="115"/>
      </c>
      <c r="CB89" s="185">
        <f t="shared" si="115"/>
      </c>
      <c r="CC89" s="185">
        <f t="shared" si="115"/>
      </c>
      <c r="CD89" s="185">
        <f t="shared" si="115"/>
      </c>
      <c r="CE89" s="185">
        <f t="shared" si="115"/>
      </c>
      <c r="CF89" s="185">
        <f t="shared" si="115"/>
      </c>
      <c r="CG89" s="185">
        <f t="shared" si="115"/>
      </c>
      <c r="CH89" s="185">
        <f t="shared" si="115"/>
      </c>
    </row>
    <row r="90" spans="62:86" ht="12.75">
      <c r="BJ90" s="185">
        <f t="shared" si="88"/>
      </c>
      <c r="BK90" s="185">
        <f aca="true" t="shared" si="116" ref="BK90:BY90">IF(BK$37=TRUE,BK28,"")</f>
      </c>
      <c r="BL90" s="185">
        <f t="shared" si="116"/>
      </c>
      <c r="BM90" s="185">
        <f t="shared" si="116"/>
      </c>
      <c r="BN90" s="185">
        <f t="shared" si="116"/>
      </c>
      <c r="BO90" s="185">
        <f t="shared" si="116"/>
      </c>
      <c r="BP90" s="185">
        <f t="shared" si="116"/>
      </c>
      <c r="BQ90" s="185">
        <f t="shared" si="116"/>
      </c>
      <c r="BR90" s="185">
        <f t="shared" si="116"/>
      </c>
      <c r="BS90" s="185">
        <f t="shared" si="116"/>
      </c>
      <c r="BT90" s="185">
        <f t="shared" si="116"/>
      </c>
      <c r="BU90" s="185">
        <f t="shared" si="116"/>
      </c>
      <c r="BV90" s="185">
        <f t="shared" si="116"/>
      </c>
      <c r="BW90" s="185">
        <f t="shared" si="116"/>
      </c>
      <c r="BX90" s="185">
        <f t="shared" si="116"/>
      </c>
      <c r="BY90" s="185">
        <f t="shared" si="116"/>
      </c>
      <c r="BZ90" s="185">
        <f aca="true" t="shared" si="117" ref="BZ90:CH90">IF(BZ$37=TRUE,BZ28,"")</f>
      </c>
      <c r="CA90" s="185">
        <f t="shared" si="117"/>
      </c>
      <c r="CB90" s="185">
        <f t="shared" si="117"/>
      </c>
      <c r="CC90" s="185">
        <f t="shared" si="117"/>
      </c>
      <c r="CD90" s="185">
        <f t="shared" si="117"/>
      </c>
      <c r="CE90" s="185">
        <f t="shared" si="117"/>
      </c>
      <c r="CF90" s="185">
        <f t="shared" si="117"/>
      </c>
      <c r="CG90" s="185">
        <f t="shared" si="117"/>
      </c>
      <c r="CH90" s="185">
        <f t="shared" si="117"/>
      </c>
    </row>
    <row r="91" spans="62:86" ht="12.75">
      <c r="BJ91" s="186">
        <f aca="true" t="shared" si="118" ref="BJ91:BY91">IF(BJ$37=TRUE,BJ29,"")</f>
      </c>
      <c r="BK91" s="186">
        <f t="shared" si="118"/>
      </c>
      <c r="BL91" s="186">
        <f t="shared" si="118"/>
      </c>
      <c r="BM91" s="186">
        <f t="shared" si="118"/>
      </c>
      <c r="BN91" s="186">
        <f t="shared" si="118"/>
      </c>
      <c r="BO91" s="186">
        <f t="shared" si="118"/>
      </c>
      <c r="BP91" s="186">
        <f t="shared" si="118"/>
      </c>
      <c r="BQ91" s="186">
        <f t="shared" si="118"/>
      </c>
      <c r="BR91" s="186">
        <f t="shared" si="118"/>
      </c>
      <c r="BS91" s="186">
        <f t="shared" si="118"/>
      </c>
      <c r="BT91" s="186">
        <f t="shared" si="118"/>
      </c>
      <c r="BU91" s="186">
        <f t="shared" si="118"/>
      </c>
      <c r="BV91" s="186">
        <f t="shared" si="118"/>
      </c>
      <c r="BW91" s="186">
        <f t="shared" si="118"/>
      </c>
      <c r="BX91" s="186">
        <f t="shared" si="118"/>
      </c>
      <c r="BY91" s="186">
        <f t="shared" si="118"/>
      </c>
      <c r="BZ91" s="186">
        <f aca="true" t="shared" si="119" ref="BZ91:CH91">IF(BZ$37=TRUE,BZ29,"")</f>
      </c>
      <c r="CA91" s="186">
        <f t="shared" si="119"/>
      </c>
      <c r="CB91" s="186">
        <f t="shared" si="119"/>
      </c>
      <c r="CC91" s="186">
        <f t="shared" si="119"/>
      </c>
      <c r="CD91" s="186">
        <f t="shared" si="119"/>
      </c>
      <c r="CE91" s="186">
        <f t="shared" si="119"/>
      </c>
      <c r="CF91" s="186">
        <f t="shared" si="119"/>
      </c>
      <c r="CG91" s="186">
        <f t="shared" si="119"/>
      </c>
      <c r="CH91" s="186">
        <f t="shared" si="119"/>
      </c>
    </row>
    <row r="92" spans="62:86" ht="12.75">
      <c r="BJ92" s="186">
        <f aca="true" t="shared" si="120" ref="BJ92:CH92">IF(BJ$37=TRUE,BJ30,"")</f>
      </c>
      <c r="BK92" s="186">
        <f t="shared" si="120"/>
      </c>
      <c r="BL92" s="186">
        <f t="shared" si="120"/>
      </c>
      <c r="BM92" s="186">
        <f t="shared" si="120"/>
      </c>
      <c r="BN92" s="186">
        <f t="shared" si="120"/>
      </c>
      <c r="BO92" s="186">
        <f t="shared" si="120"/>
      </c>
      <c r="BP92" s="186">
        <f t="shared" si="120"/>
      </c>
      <c r="BQ92" s="186">
        <f t="shared" si="120"/>
      </c>
      <c r="BR92" s="186">
        <f t="shared" si="120"/>
      </c>
      <c r="BS92" s="186">
        <f t="shared" si="120"/>
      </c>
      <c r="BT92" s="186">
        <f t="shared" si="120"/>
      </c>
      <c r="BU92" s="186">
        <f t="shared" si="120"/>
      </c>
      <c r="BV92" s="186">
        <f t="shared" si="120"/>
      </c>
      <c r="BW92" s="186">
        <f t="shared" si="120"/>
      </c>
      <c r="BX92" s="186">
        <f t="shared" si="120"/>
      </c>
      <c r="BY92" s="186">
        <f t="shared" si="120"/>
      </c>
      <c r="BZ92" s="186">
        <f t="shared" si="120"/>
      </c>
      <c r="CA92" s="186">
        <f t="shared" si="120"/>
      </c>
      <c r="CB92" s="186">
        <f t="shared" si="120"/>
      </c>
      <c r="CC92" s="186">
        <f t="shared" si="120"/>
      </c>
      <c r="CD92" s="186">
        <f t="shared" si="120"/>
      </c>
      <c r="CE92" s="186">
        <f t="shared" si="120"/>
      </c>
      <c r="CF92" s="186">
        <f t="shared" si="120"/>
      </c>
      <c r="CG92" s="186">
        <f t="shared" si="120"/>
      </c>
      <c r="CH92" s="186">
        <f t="shared" si="120"/>
      </c>
    </row>
    <row r="93" spans="62:86" ht="12.75">
      <c r="BJ93" s="180">
        <f aca="true" t="shared" si="121" ref="BJ93:CH93">SUM(BJ76:BJ92)</f>
        <v>0</v>
      </c>
      <c r="BK93" s="180">
        <f t="shared" si="121"/>
        <v>0</v>
      </c>
      <c r="BL93" s="180">
        <f t="shared" si="121"/>
        <v>0</v>
      </c>
      <c r="BM93" s="180">
        <f t="shared" si="121"/>
        <v>0</v>
      </c>
      <c r="BN93" s="180">
        <f t="shared" si="121"/>
        <v>0</v>
      </c>
      <c r="BO93" s="180">
        <f t="shared" si="121"/>
        <v>0</v>
      </c>
      <c r="BP93" s="180">
        <f t="shared" si="121"/>
        <v>0</v>
      </c>
      <c r="BQ93" s="180">
        <f t="shared" si="121"/>
        <v>0</v>
      </c>
      <c r="BR93" s="180">
        <f t="shared" si="121"/>
        <v>0</v>
      </c>
      <c r="BS93" s="180">
        <f t="shared" si="121"/>
        <v>0</v>
      </c>
      <c r="BT93" s="180">
        <f t="shared" si="121"/>
        <v>0</v>
      </c>
      <c r="BU93" s="180">
        <f t="shared" si="121"/>
        <v>0</v>
      </c>
      <c r="BV93" s="180">
        <f t="shared" si="121"/>
        <v>0</v>
      </c>
      <c r="BW93" s="180">
        <f t="shared" si="121"/>
        <v>0</v>
      </c>
      <c r="BX93" s="180">
        <f t="shared" si="121"/>
        <v>0</v>
      </c>
      <c r="BY93" s="180">
        <f t="shared" si="121"/>
        <v>0</v>
      </c>
      <c r="BZ93" s="180">
        <f t="shared" si="121"/>
        <v>0</v>
      </c>
      <c r="CA93" s="180">
        <f t="shared" si="121"/>
        <v>0</v>
      </c>
      <c r="CB93" s="180">
        <f t="shared" si="121"/>
        <v>0</v>
      </c>
      <c r="CC93" s="180">
        <f t="shared" si="121"/>
        <v>0</v>
      </c>
      <c r="CD93" s="180">
        <f t="shared" si="121"/>
        <v>0</v>
      </c>
      <c r="CE93" s="180">
        <f t="shared" si="121"/>
        <v>0</v>
      </c>
      <c r="CF93" s="180">
        <f t="shared" si="121"/>
        <v>0</v>
      </c>
      <c r="CG93" s="180">
        <f t="shared" si="121"/>
        <v>0</v>
      </c>
      <c r="CH93" s="180">
        <f t="shared" si="121"/>
        <v>0</v>
      </c>
    </row>
    <row r="94" spans="62:86" ht="12.75">
      <c r="BJ94" s="183">
        <f aca="true" t="shared" si="122" ref="BJ94:CH94">IF(BJ93&gt;4,BJ93,"")</f>
      </c>
      <c r="BK94" s="183">
        <f t="shared" si="122"/>
      </c>
      <c r="BL94" s="183">
        <f t="shared" si="122"/>
      </c>
      <c r="BM94" s="183">
        <f t="shared" si="122"/>
      </c>
      <c r="BN94" s="183">
        <f t="shared" si="122"/>
      </c>
      <c r="BO94" s="183">
        <f t="shared" si="122"/>
      </c>
      <c r="BP94" s="183">
        <f t="shared" si="122"/>
      </c>
      <c r="BQ94" s="183">
        <f t="shared" si="122"/>
      </c>
      <c r="BR94" s="183">
        <f t="shared" si="122"/>
      </c>
      <c r="BS94" s="183">
        <f t="shared" si="122"/>
      </c>
      <c r="BT94" s="183">
        <f t="shared" si="122"/>
      </c>
      <c r="BU94" s="183">
        <f t="shared" si="122"/>
      </c>
      <c r="BV94" s="183">
        <f t="shared" si="122"/>
      </c>
      <c r="BW94" s="183">
        <f t="shared" si="122"/>
      </c>
      <c r="BX94" s="183">
        <f t="shared" si="122"/>
      </c>
      <c r="BY94" s="183">
        <f t="shared" si="122"/>
      </c>
      <c r="BZ94" s="183">
        <f t="shared" si="122"/>
      </c>
      <c r="CA94" s="183">
        <f t="shared" si="122"/>
      </c>
      <c r="CB94" s="183">
        <f t="shared" si="122"/>
      </c>
      <c r="CC94" s="183">
        <f t="shared" si="122"/>
      </c>
      <c r="CD94" s="183">
        <f t="shared" si="122"/>
      </c>
      <c r="CE94" s="183">
        <f t="shared" si="122"/>
      </c>
      <c r="CF94" s="183">
        <f t="shared" si="122"/>
      </c>
      <c r="CG94" s="183">
        <f t="shared" si="122"/>
      </c>
      <c r="CH94" s="183">
        <f t="shared" si="122"/>
      </c>
    </row>
    <row r="112" s="93" customFormat="1" ht="19.5" customHeight="1">
      <c r="A112" s="163"/>
    </row>
    <row r="113" s="93" customFormat="1" ht="12.75">
      <c r="A113" s="163"/>
    </row>
    <row r="114" s="93" customFormat="1" ht="12.75">
      <c r="A114" s="163"/>
    </row>
    <row r="115" s="93" customFormat="1" ht="12.75">
      <c r="A115" s="163"/>
    </row>
    <row r="116" s="93" customFormat="1" ht="12.75">
      <c r="A116" s="163"/>
    </row>
    <row r="117" s="93" customFormat="1" ht="12.75">
      <c r="A117" s="163"/>
    </row>
    <row r="118" s="93" customFormat="1" ht="12.75">
      <c r="A118" s="163"/>
    </row>
    <row r="119" s="93" customFormat="1" ht="12.75">
      <c r="A119" s="163"/>
    </row>
    <row r="120" s="93" customFormat="1" ht="12.75">
      <c r="A120" s="163"/>
    </row>
    <row r="121" s="93" customFormat="1" ht="12.75">
      <c r="A121" s="163"/>
    </row>
    <row r="122" s="93" customFormat="1" ht="12.75">
      <c r="A122" s="163"/>
    </row>
    <row r="123" s="93" customFormat="1" ht="12.75">
      <c r="A123" s="163"/>
    </row>
    <row r="124" s="93" customFormat="1" ht="12.75">
      <c r="A124" s="163"/>
    </row>
    <row r="125" s="93" customFormat="1" ht="12.75">
      <c r="A125" s="163"/>
    </row>
    <row r="126" s="93" customFormat="1" ht="12.75">
      <c r="A126" s="163"/>
    </row>
    <row r="127" s="93" customFormat="1" ht="12.75">
      <c r="A127" s="163"/>
    </row>
    <row r="128" s="93" customFormat="1" ht="12.75">
      <c r="A128" s="163"/>
    </row>
    <row r="129" s="93" customFormat="1" ht="12.75">
      <c r="A129" s="163"/>
    </row>
    <row r="130" s="93" customFormat="1" ht="12.75">
      <c r="A130" s="163"/>
    </row>
    <row r="131" s="93" customFormat="1" ht="12.75">
      <c r="A131" s="163"/>
    </row>
    <row r="132" s="93" customFormat="1" ht="12.75">
      <c r="A132" s="163"/>
    </row>
    <row r="133" s="93" customFormat="1" ht="12.75">
      <c r="A133" s="163"/>
    </row>
    <row r="134" s="93" customFormat="1" ht="12.75">
      <c r="A134" s="163"/>
    </row>
    <row r="135" s="93" customFormat="1" ht="12.75">
      <c r="A135" s="163"/>
    </row>
    <row r="136" s="93" customFormat="1" ht="12.75">
      <c r="A136" s="163"/>
    </row>
    <row r="137" s="93" customFormat="1" ht="12.75">
      <c r="A137" s="163"/>
    </row>
    <row r="138" s="93" customFormat="1" ht="12.75">
      <c r="A138" s="163"/>
    </row>
    <row r="139" s="93" customFormat="1" ht="12.75">
      <c r="A139" s="163"/>
    </row>
    <row r="140" s="93" customFormat="1" ht="12.75">
      <c r="A140" s="163"/>
    </row>
    <row r="141" s="93" customFormat="1" ht="12.75">
      <c r="A141" s="163"/>
    </row>
    <row r="142" s="93" customFormat="1" ht="12.75">
      <c r="A142" s="163"/>
    </row>
    <row r="143" s="93" customFormat="1" ht="12.75">
      <c r="A143" s="163"/>
    </row>
    <row r="144" s="93" customFormat="1" ht="12.75">
      <c r="A144" s="163"/>
    </row>
    <row r="145" s="93" customFormat="1" ht="12.75">
      <c r="A145" s="163"/>
    </row>
    <row r="146" s="93" customFormat="1" ht="12.75">
      <c r="A146" s="163"/>
    </row>
    <row r="147" s="93" customFormat="1" ht="12.75">
      <c r="A147" s="163"/>
    </row>
    <row r="148" s="93" customFormat="1" ht="12.75">
      <c r="A148" s="163"/>
    </row>
    <row r="149" s="93" customFormat="1" ht="12.75">
      <c r="A149" s="163"/>
    </row>
    <row r="150" s="93" customFormat="1" ht="12.75">
      <c r="A150" s="163"/>
    </row>
    <row r="151" s="93" customFormat="1" ht="12.75">
      <c r="A151" s="163"/>
    </row>
    <row r="152" s="93" customFormat="1" ht="12.75">
      <c r="A152" s="163"/>
    </row>
    <row r="153" s="93" customFormat="1" ht="12.75">
      <c r="A153" s="163"/>
    </row>
    <row r="154" s="93" customFormat="1" ht="12.75">
      <c r="A154" s="163"/>
    </row>
    <row r="155" s="93" customFormat="1" ht="12.75">
      <c r="A155" s="163"/>
    </row>
    <row r="156" s="93" customFormat="1" ht="12.75">
      <c r="A156" s="163"/>
    </row>
    <row r="157" s="93" customFormat="1" ht="12.75">
      <c r="A157" s="163"/>
    </row>
    <row r="158" s="93" customFormat="1" ht="12.75">
      <c r="A158" s="163"/>
    </row>
    <row r="159" s="93" customFormat="1" ht="12.75">
      <c r="A159" s="163"/>
    </row>
    <row r="160" s="93" customFormat="1" ht="12.75">
      <c r="A160" s="163"/>
    </row>
    <row r="161" s="93" customFormat="1" ht="12.75">
      <c r="A161" s="163"/>
    </row>
    <row r="162" s="93" customFormat="1" ht="12.75">
      <c r="A162" s="163"/>
    </row>
    <row r="163" s="93" customFormat="1" ht="12.75">
      <c r="A163" s="163"/>
    </row>
    <row r="164" s="93" customFormat="1" ht="12.75">
      <c r="A164" s="163"/>
    </row>
    <row r="165" s="182" customFormat="1" ht="12.75">
      <c r="A165" s="178"/>
    </row>
    <row r="166" s="93" customFormat="1" ht="12.75">
      <c r="A166" s="163"/>
    </row>
    <row r="167" s="93" customFormat="1" ht="12.75">
      <c r="A167" s="163"/>
    </row>
  </sheetData>
  <sheetProtection sheet="1" objects="1" scenarios="1"/>
  <mergeCells count="85">
    <mergeCell ref="BC34:BG34"/>
    <mergeCell ref="L4:L8"/>
    <mergeCell ref="C22:J22"/>
    <mergeCell ref="C23:J23"/>
    <mergeCell ref="C24:J24"/>
    <mergeCell ref="C18:J18"/>
    <mergeCell ref="C19:J19"/>
    <mergeCell ref="C20:J20"/>
    <mergeCell ref="C21:J21"/>
    <mergeCell ref="C14:J14"/>
    <mergeCell ref="F3:J3"/>
    <mergeCell ref="D4:J4"/>
    <mergeCell ref="D5:J5"/>
    <mergeCell ref="D6:J6"/>
    <mergeCell ref="C16:J16"/>
    <mergeCell ref="C17:J17"/>
    <mergeCell ref="M4:M8"/>
    <mergeCell ref="N4:N8"/>
    <mergeCell ref="C15:J15"/>
    <mergeCell ref="O4:O8"/>
    <mergeCell ref="P4:P8"/>
    <mergeCell ref="Q4:Q8"/>
    <mergeCell ref="R4:R8"/>
    <mergeCell ref="S4:S8"/>
    <mergeCell ref="T4:T8"/>
    <mergeCell ref="AH4:AH8"/>
    <mergeCell ref="AI4:AI8"/>
    <mergeCell ref="AJ4:AJ8"/>
    <mergeCell ref="AC4:AC8"/>
    <mergeCell ref="AD4:AD8"/>
    <mergeCell ref="AE4:AE8"/>
    <mergeCell ref="AF4:AF8"/>
    <mergeCell ref="G33:I33"/>
    <mergeCell ref="AG4:AG8"/>
    <mergeCell ref="Y4:Y8"/>
    <mergeCell ref="Z4:Z8"/>
    <mergeCell ref="AA4:AA8"/>
    <mergeCell ref="AB4:AB8"/>
    <mergeCell ref="U4:U8"/>
    <mergeCell ref="V4:V8"/>
    <mergeCell ref="W4:W8"/>
    <mergeCell ref="X4:X8"/>
    <mergeCell ref="BF22:BG22"/>
    <mergeCell ref="BF23:BG23"/>
    <mergeCell ref="BF24:BG24"/>
    <mergeCell ref="G31:I31"/>
    <mergeCell ref="D29:J29"/>
    <mergeCell ref="D30:J30"/>
    <mergeCell ref="C26:J26"/>
    <mergeCell ref="C27:J27"/>
    <mergeCell ref="C28:J28"/>
    <mergeCell ref="C25:J25"/>
    <mergeCell ref="BA25:BB25"/>
    <mergeCell ref="BA26:BB26"/>
    <mergeCell ref="BA22:BB22"/>
    <mergeCell ref="BA23:BB23"/>
    <mergeCell ref="BA24:BB24"/>
    <mergeCell ref="BA14:BB14"/>
    <mergeCell ref="BA15:BB15"/>
    <mergeCell ref="BA16:BB16"/>
    <mergeCell ref="BA17:BB17"/>
    <mergeCell ref="BA18:BB18"/>
    <mergeCell ref="BA19:BB19"/>
    <mergeCell ref="BA20:BB20"/>
    <mergeCell ref="BA21:BB21"/>
    <mergeCell ref="BA27:BB27"/>
    <mergeCell ref="BA28:BB28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J73:CH73"/>
    <mergeCell ref="BJ44:CH44"/>
    <mergeCell ref="BF25:BG25"/>
    <mergeCell ref="BF26:BG26"/>
    <mergeCell ref="BF27:BG27"/>
    <mergeCell ref="BF28:BG28"/>
    <mergeCell ref="BE31:BG31"/>
    <mergeCell ref="BE33:BG33"/>
    <mergeCell ref="BB29:BG29"/>
    <mergeCell ref="BB30:BG30"/>
  </mergeCells>
  <printOptions horizontalCentered="1" verticalCentered="1"/>
  <pageMargins left="0" right="0" top="0" bottom="0" header="0" footer="0.1968503937007874"/>
  <pageSetup fitToHeight="1" fitToWidth="1" horizontalDpi="600" verticalDpi="600" orientation="landscape" paperSize="9" scale="81" r:id="rId3"/>
  <headerFooter alignWithMargins="0">
    <oddFooter>&amp;L&amp;8LOK Närvarokort&amp;R&amp;8 2002-11-22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Sörmlandsidrotten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carinaan</dc:creator>
  <cp:keywords/>
  <dc:description/>
  <cp:lastModifiedBy>Leif Larsson</cp:lastModifiedBy>
  <cp:lastPrinted>2007-07-16T19:22:35Z</cp:lastPrinted>
  <dcterms:created xsi:type="dcterms:W3CDTF">2001-12-14T12:15:31Z</dcterms:created>
  <dcterms:modified xsi:type="dcterms:W3CDTF">2008-04-22T13:21:24Z</dcterms:modified>
  <cp:category/>
  <cp:version/>
  <cp:contentType/>
  <cp:contentStatus/>
</cp:coreProperties>
</file>