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40310frre\Desktop\Åhus IF\"/>
    </mc:Choice>
  </mc:AlternateContent>
  <xr:revisionPtr revIDLastSave="0" documentId="13_ncr:1_{1AB1CC03-80AB-4B99-B4BF-C801F0981273}" xr6:coauthVersionLast="46" xr6:coauthVersionMax="46" xr10:uidLastSave="{00000000-0000-0000-0000-000000000000}"/>
  <bookViews>
    <workbookView xWindow="-120" yWindow="-120" windowWidth="29040" windowHeight="15840" xr2:uid="{F3F9467C-2315-4713-AD84-8DFC99AE30E9}"/>
  </bookViews>
  <sheets>
    <sheet name="ÅIF F-10" sheetId="1" r:id="rId1"/>
    <sheet name="Kvitton" sheetId="3" r:id="rId2"/>
    <sheet name="Ravelli 2021" sheetId="5" r:id="rId3"/>
  </sheets>
  <definedNames>
    <definedName name="_xlnm.Print_Area" localSheetId="0">'ÅIF F-10'!$A$1:$F$20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G25" i="5"/>
  <c r="D17" i="1"/>
  <c r="E25" i="5" l="1"/>
  <c r="D3" i="5"/>
  <c r="F3" i="5" s="1"/>
  <c r="D4" i="5"/>
  <c r="F4" i="5" s="1"/>
  <c r="D5" i="5"/>
  <c r="F5" i="5" s="1"/>
  <c r="D6" i="5"/>
  <c r="F6" i="5" s="1"/>
  <c r="D7" i="5"/>
  <c r="F7" i="5" s="1"/>
  <c r="D8" i="5"/>
  <c r="F8" i="5" s="1"/>
  <c r="D9" i="5"/>
  <c r="F9" i="5" s="1"/>
  <c r="D10" i="5"/>
  <c r="F10" i="5" s="1"/>
  <c r="D11" i="5"/>
  <c r="F11" i="5" s="1"/>
  <c r="D12" i="5"/>
  <c r="F12" i="5" s="1"/>
  <c r="D13" i="5"/>
  <c r="F13" i="5" s="1"/>
  <c r="D14" i="5"/>
  <c r="F14" i="5" s="1"/>
  <c r="D15" i="5"/>
  <c r="F15" i="5" s="1"/>
  <c r="D16" i="5"/>
  <c r="F16" i="5" s="1"/>
  <c r="D17" i="5"/>
  <c r="F17" i="5" s="1"/>
  <c r="D18" i="5"/>
  <c r="F18" i="5" s="1"/>
  <c r="D19" i="5"/>
  <c r="F19" i="5" s="1"/>
  <c r="D20" i="5"/>
  <c r="F20" i="5" s="1"/>
  <c r="D21" i="5"/>
  <c r="F21" i="5" s="1"/>
  <c r="D22" i="5"/>
  <c r="F22" i="5" s="1"/>
  <c r="D23" i="5"/>
  <c r="F23" i="5" s="1"/>
  <c r="D24" i="5"/>
  <c r="F24" i="5" s="1"/>
  <c r="D2" i="5"/>
  <c r="F2" i="5" s="1"/>
  <c r="C25" i="5"/>
  <c r="B25" i="5"/>
  <c r="E17" i="1"/>
  <c r="E18" i="1" s="1"/>
  <c r="E16" i="1"/>
  <c r="E14" i="1"/>
  <c r="E15" i="1" s="1"/>
  <c r="D15" i="1"/>
  <c r="D6" i="1"/>
  <c r="E5" i="1"/>
  <c r="D25" i="5" l="1"/>
  <c r="F25" i="5"/>
  <c r="F28" i="5" s="1"/>
  <c r="E6" i="1"/>
  <c r="E7" i="1" s="1"/>
  <c r="E8" i="1" s="1"/>
  <c r="E9" i="1" s="1"/>
  <c r="E10" i="1" s="1"/>
  <c r="E11" i="1" s="1"/>
  <c r="E12" i="1" s="1"/>
  <c r="E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Fredrik Remstam</author>
  </authors>
  <commentList>
    <comment ref="D8" authorId="0" shapeId="0" xr:uid="{E97BA2E0-39B5-4695-A406-A02559AD7445}">
      <text>
        <r>
          <rPr>
            <b/>
            <sz val="9"/>
            <color indexed="81"/>
            <rFont val="Tahoma"/>
            <family val="2"/>
          </rPr>
          <t>Fredrik Remstam:</t>
        </r>
        <r>
          <rPr>
            <sz val="9"/>
            <color indexed="81"/>
            <rFont val="Tahoma"/>
            <family val="2"/>
          </rPr>
          <t xml:space="preserve">
Elsa Å 90
Maria 60
Cleo 90
Selma 60
Alva 90
Linn 30
Mira 30
Olivia 100
Isabel 90
Stella 100
Bianca 60</t>
        </r>
      </text>
    </comment>
  </commentList>
</comments>
</file>

<file path=xl/sharedStrings.xml><?xml version="1.0" encoding="utf-8"?>
<sst xmlns="http://schemas.openxmlformats.org/spreadsheetml/2006/main" count="106" uniqueCount="75">
  <si>
    <t>Lagkassa</t>
  </si>
  <si>
    <t>F-10</t>
  </si>
  <si>
    <t>Åhus IF</t>
  </si>
  <si>
    <t>Belopp</t>
  </si>
  <si>
    <t>Anmärkning</t>
  </si>
  <si>
    <t>Försäljning kalendrar</t>
  </si>
  <si>
    <t>Inbetalningar Upzone</t>
  </si>
  <si>
    <t>Upzone glass</t>
  </si>
  <si>
    <t>kvitto nr 1</t>
  </si>
  <si>
    <t>Hamburgare försäljning höstavslutning</t>
  </si>
  <si>
    <t>Hamburgare mm försäljning sommaravslut 2021</t>
  </si>
  <si>
    <t>Kvitto nr 1</t>
  </si>
  <si>
    <t>Piggelin på sista träningen</t>
  </si>
  <si>
    <t>Swish till Elin R i kiosken</t>
  </si>
  <si>
    <t>Inköp skavsår och vätskeersättning</t>
  </si>
  <si>
    <t>Överskott dryck vid gemensam lunch</t>
  </si>
  <si>
    <t>Gemensam lunch på Öland</t>
  </si>
  <si>
    <t>kvitto nr 2 (egentligen 136 kr)</t>
  </si>
  <si>
    <t>kvitto nr 3 (mat till spelarna)</t>
  </si>
  <si>
    <t>nr 2</t>
  </si>
  <si>
    <t>nr 3</t>
  </si>
  <si>
    <t>Teorikväll m pizza</t>
  </si>
  <si>
    <t>Nr 4</t>
  </si>
  <si>
    <t>Kvitto nr 4 Pizza, dryck, piggelin, 1a pris</t>
  </si>
  <si>
    <t>intäkt 18+3 = 21 pers x 50kr = 1050 kr</t>
  </si>
  <si>
    <t>Avslutning medaljer</t>
  </si>
  <si>
    <t>Nr 5</t>
  </si>
  <si>
    <t>Kvitto nr 5 (Faktura)</t>
  </si>
  <si>
    <t>Datum</t>
  </si>
  <si>
    <t>Händelse</t>
  </si>
  <si>
    <t>Ack. Saldo</t>
  </si>
  <si>
    <t>Intäkt Ravelli</t>
  </si>
  <si>
    <t>Totalt</t>
  </si>
  <si>
    <t>Betalas till kontaktperson</t>
  </si>
  <si>
    <t>Redan betalt via Klarna</t>
  </si>
  <si>
    <t>Summa sålt</t>
  </si>
  <si>
    <t>Antal levererat</t>
  </si>
  <si>
    <t>Antal paket</t>
  </si>
  <si>
    <t>Webbshop</t>
  </si>
  <si>
    <t>Olivia Ewe</t>
  </si>
  <si>
    <t>Mikaela Palmblad</t>
  </si>
  <si>
    <t>Martin Plantin</t>
  </si>
  <si>
    <t>Maria Vojacek Oredsson</t>
  </si>
  <si>
    <t>Malva Hallengren Cederlund</t>
  </si>
  <si>
    <t>Malin Ramstedt</t>
  </si>
  <si>
    <t>Linda Olsson</t>
  </si>
  <si>
    <t>Lina Persson</t>
  </si>
  <si>
    <t>Kristina Biel</t>
  </si>
  <si>
    <t>Johanna Siversson</t>
  </si>
  <si>
    <t>Jens Ranefjord</t>
  </si>
  <si>
    <t>Jenny Hall</t>
  </si>
  <si>
    <t>Heidi Engström</t>
  </si>
  <si>
    <t>Fredrik Remstam</t>
  </si>
  <si>
    <t>Elsa Nilsson</t>
  </si>
  <si>
    <t>Elsa Åhlander</t>
  </si>
  <si>
    <t>Edith Olsson</t>
  </si>
  <si>
    <t>Cecilia Svensson</t>
  </si>
  <si>
    <t>Bianca Heidnert</t>
  </si>
  <si>
    <t>Alva Ström</t>
  </si>
  <si>
    <t>Säljare</t>
  </si>
  <si>
    <t>Fredrik Remstam kompl</t>
  </si>
  <si>
    <t>Betaldag</t>
  </si>
  <si>
    <t>Lev hämtad</t>
  </si>
  <si>
    <t>OBS 1 paket restat/slut</t>
  </si>
  <si>
    <t>x</t>
  </si>
  <si>
    <t>Se Flik Ravelli</t>
  </si>
  <si>
    <t>16 st a 175kr</t>
  </si>
  <si>
    <t>-</t>
  </si>
  <si>
    <t>19.dec</t>
  </si>
  <si>
    <t>Ravelli fakturering</t>
  </si>
  <si>
    <t>Förtjänst Summa</t>
  </si>
  <si>
    <t>Betalt till FR</t>
  </si>
  <si>
    <t>Faktura nr 125081</t>
  </si>
  <si>
    <t>Faktura nr 125082</t>
  </si>
  <si>
    <t>Fakturor Ravelli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</si>
</sst>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_-* #,##0\ _k_r_-;\-* #,##0\ _k_r_-;_-* &quot;-&quot;??\ _k_r_-;_-@_-"/>
    <numFmt numFmtId="166" formatCode="[$-41D]dd/mmm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4" fontId="0" fillId="0" borderId="4" xfId="0" applyNumberFormat="1" applyBorder="1"/>
    <xf numFmtId="165" fontId="0" fillId="0" borderId="0" xfId="1" applyNumberFormat="1" applyFont="1" applyBorder="1"/>
    <xf numFmtId="165" fontId="0" fillId="0" borderId="0" xfId="0" applyNumberFormat="1"/>
    <xf numFmtId="14" fontId="0" fillId="0" borderId="9" xfId="0" applyNumberFormat="1" applyBorder="1"/>
    <xf numFmtId="0" fontId="0" fillId="0" borderId="10" xfId="0" applyBorder="1"/>
    <xf numFmtId="165" fontId="3" fillId="0" borderId="10" xfId="1" applyNumberFormat="1" applyFont="1" applyBorder="1"/>
    <xf numFmtId="165" fontId="2" fillId="0" borderId="10" xfId="0" applyNumberFormat="1" applyFont="1" applyBorder="1"/>
    <xf numFmtId="0" fontId="0" fillId="0" borderId="11" xfId="0" applyBorder="1"/>
    <xf numFmtId="165" fontId="0" fillId="0" borderId="0" xfId="1" applyNumberFormat="1" applyFont="1"/>
    <xf numFmtId="165" fontId="1" fillId="0" borderId="0" xfId="1" applyNumberFormat="1" applyFont="1" applyBorder="1"/>
    <xf numFmtId="0" fontId="0" fillId="0" borderId="0" xfId="0" applyBorder="1"/>
    <xf numFmtId="165" fontId="0" fillId="0" borderId="0" xfId="0" applyNumberFormat="1" applyBorder="1"/>
    <xf numFmtId="165" fontId="0" fillId="0" borderId="0" xfId="0" applyNumberFormat="1" applyFont="1" applyBorder="1"/>
    <xf numFmtId="165" fontId="2" fillId="0" borderId="0" xfId="0" applyNumberFormat="1" applyFont="1" applyBorder="1"/>
    <xf numFmtId="0" fontId="0" fillId="0" borderId="0" xfId="0" applyFill="1" applyBorder="1"/>
    <xf numFmtId="0" fontId="6" fillId="0" borderId="0" xfId="2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2" xfId="0" applyFont="1" applyBorder="1"/>
    <xf numFmtId="1" fontId="0" fillId="0" borderId="12" xfId="0" applyNumberFormat="1" applyFont="1" applyBorder="1"/>
    <xf numFmtId="1" fontId="2" fillId="0" borderId="12" xfId="0" applyNumberFormat="1" applyFont="1" applyBorder="1"/>
    <xf numFmtId="165" fontId="0" fillId="0" borderId="12" xfId="1" applyNumberFormat="1" applyFont="1" applyBorder="1"/>
    <xf numFmtId="0" fontId="2" fillId="0" borderId="0" xfId="0" applyFont="1" applyBorder="1"/>
    <xf numFmtId="1" fontId="0" fillId="0" borderId="0" xfId="0" applyNumberFormat="1" applyFont="1" applyBorder="1"/>
    <xf numFmtId="1" fontId="2" fillId="0" borderId="0" xfId="0" applyNumberFormat="1" applyFont="1" applyBorder="1"/>
    <xf numFmtId="0" fontId="2" fillId="0" borderId="13" xfId="0" applyFont="1" applyBorder="1"/>
    <xf numFmtId="165" fontId="2" fillId="0" borderId="13" xfId="1" applyNumberFormat="1" applyFont="1" applyBorder="1"/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0" fillId="0" borderId="13" xfId="0" applyBorder="1"/>
  </cellXfs>
  <cellStyles count="3">
    <cellStyle name="Normal" xfId="0" builtinId="0"/>
    <cellStyle name="Normal 2" xfId="2" xr:uid="{193F90E5-27D4-4418-A995-103DB6F893EB}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DFA8FEC2-4161-4534-86EA-79025221C4AD" TargetMode="External"/><Relationship Id="rId7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4.tmp"/><Relationship Id="rId5" Type="http://schemas.openxmlformats.org/officeDocument/2006/relationships/image" Target="cid:90743BD4-F38D-4990-877B-2DAB61F932B0" TargetMode="External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7" Type="http://schemas.openxmlformats.org/officeDocument/2006/relationships/image" Target="../media/image12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11.jpeg"/><Relationship Id="rId5" Type="http://schemas.openxmlformats.org/officeDocument/2006/relationships/image" Target="../media/image10.jpeg"/><Relationship Id="rId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69849</xdr:colOff>
      <xdr:row>1</xdr:row>
      <xdr:rowOff>44450</xdr:rowOff>
    </xdr:from>
    <xdr:ext cx="1082675" cy="1443567"/>
    <xdr:pic>
      <xdr:nvPicPr>
        <xdr:cNvPr id="2" name="Bildobjekt 1">
          <a:extLst>
            <a:ext uri="{FF2B5EF4-FFF2-40B4-BE49-F238E27FC236}">
              <a16:creationId xmlns:a16="http://schemas.microsoft.com/office/drawing/2014/main" id="{9F9EC573-2D30-4AFC-911F-7EE11533C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110597" y="5377921"/>
          <a:ext cx="1443567" cy="1082675"/>
        </a:xfrm>
        <a:prstGeom prst="rect">
          <a:avLst/>
        </a:prstGeom>
      </xdr:spPr>
    </xdr:pic>
    <xdr:clientData/>
  </xdr:oneCellAnchor>
  <xdr:twoCellAnchor>
    <xdr:from>
      <xdr:col>1</xdr:col>
      <xdr:colOff>76200</xdr:colOff>
      <xdr:row>1</xdr:row>
      <xdr:rowOff>47625</xdr:rowOff>
    </xdr:from>
    <xdr:to>
      <xdr:col>1</xdr:col>
      <xdr:colOff>1869281</xdr:colOff>
      <xdr:row>13</xdr:row>
      <xdr:rowOff>152400</xdr:rowOff>
    </xdr:to>
    <xdr:pic>
      <xdr:nvPicPr>
        <xdr:cNvPr id="3" name="DFA8FEC2-4161-4534-86EA-79025221C4AD">
          <a:extLst>
            <a:ext uri="{FF2B5EF4-FFF2-40B4-BE49-F238E27FC236}">
              <a16:creationId xmlns:a16="http://schemas.microsoft.com/office/drawing/2014/main" id="{D1CB3F21-6111-4B92-B7FE-4557316B2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139428" y="5499497"/>
          <a:ext cx="2390775" cy="1793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104775</xdr:colOff>
      <xdr:row>1</xdr:row>
      <xdr:rowOff>66675</xdr:rowOff>
    </xdr:from>
    <xdr:to>
      <xdr:col>3</xdr:col>
      <xdr:colOff>728663</xdr:colOff>
      <xdr:row>13</xdr:row>
      <xdr:rowOff>161925</xdr:rowOff>
    </xdr:to>
    <xdr:pic>
      <xdr:nvPicPr>
        <xdr:cNvPr id="4" name="90743BD4-F38D-4990-877B-2DAB61F932B0">
          <a:extLst>
            <a:ext uri="{FF2B5EF4-FFF2-40B4-BE49-F238E27FC236}">
              <a16:creationId xmlns:a16="http://schemas.microsoft.com/office/drawing/2014/main" id="{746E4233-406E-4F27-8113-C3977D30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78969" y="5517356"/>
          <a:ext cx="2381250" cy="1785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104776</xdr:colOff>
      <xdr:row>1</xdr:row>
      <xdr:rowOff>28575</xdr:rowOff>
    </xdr:from>
    <xdr:to>
      <xdr:col>10</xdr:col>
      <xdr:colOff>244</xdr:colOff>
      <xdr:row>13</xdr:row>
      <xdr:rowOff>171450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14A5A425-DAB1-46F6-A569-55D478724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1" y="219075"/>
          <a:ext cx="3553068" cy="2428875"/>
        </a:xfrm>
        <a:prstGeom prst="rect">
          <a:avLst/>
        </a:prstGeom>
      </xdr:spPr>
    </xdr:pic>
    <xdr:clientData/>
  </xdr:twoCellAnchor>
  <xdr:twoCellAnchor>
    <xdr:from>
      <xdr:col>10</xdr:col>
      <xdr:colOff>85725</xdr:colOff>
      <xdr:row>1</xdr:row>
      <xdr:rowOff>28575</xdr:rowOff>
    </xdr:from>
    <xdr:to>
      <xdr:col>15</xdr:col>
      <xdr:colOff>57150</xdr:colOff>
      <xdr:row>17</xdr:row>
      <xdr:rowOff>28575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52558715-D2B3-45CB-A88E-ED1F904CA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19075"/>
          <a:ext cx="30194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38100</xdr:rowOff>
    </xdr:from>
    <xdr:to>
      <xdr:col>4</xdr:col>
      <xdr:colOff>429705</xdr:colOff>
      <xdr:row>60</xdr:row>
      <xdr:rowOff>19050</xdr:rowOff>
    </xdr:to>
    <xdr:pic>
      <xdr:nvPicPr>
        <xdr:cNvPr id="2" name="6A81B633-CD41-4ACA-AE3E-804F02EB5814">
          <a:extLst>
            <a:ext uri="{FF2B5EF4-FFF2-40B4-BE49-F238E27FC236}">
              <a16:creationId xmlns:a16="http://schemas.microsoft.com/office/drawing/2014/main" id="{BA0DE864-80AC-4746-8AB5-B4D270E0B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1100"/>
          <a:ext cx="5763705" cy="607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59</xdr:row>
      <xdr:rowOff>92144</xdr:rowOff>
    </xdr:from>
    <xdr:to>
      <xdr:col>4</xdr:col>
      <xdr:colOff>409574</xdr:colOff>
      <xdr:row>91</xdr:row>
      <xdr:rowOff>114300</xdr:rowOff>
    </xdr:to>
    <xdr:pic>
      <xdr:nvPicPr>
        <xdr:cNvPr id="3" name="EB24C549-A17C-4B30-9DA3-28BBCA3F5A33">
          <a:extLst>
            <a:ext uri="{FF2B5EF4-FFF2-40B4-BE49-F238E27FC236}">
              <a16:creationId xmlns:a16="http://schemas.microsoft.com/office/drawing/2014/main" id="{F80A53FF-7156-4077-8912-11BB3985E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50644"/>
          <a:ext cx="5743574" cy="6118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90</xdr:row>
      <xdr:rowOff>76199</xdr:rowOff>
    </xdr:from>
    <xdr:to>
      <xdr:col>4</xdr:col>
      <xdr:colOff>441795</xdr:colOff>
      <xdr:row>122</xdr:row>
      <xdr:rowOff>104774</xdr:rowOff>
    </xdr:to>
    <xdr:pic>
      <xdr:nvPicPr>
        <xdr:cNvPr id="4" name="76358157-172B-4724-B22B-14DCC3E20E3A">
          <a:extLst>
            <a:ext uri="{FF2B5EF4-FFF2-40B4-BE49-F238E27FC236}">
              <a16:creationId xmlns:a16="http://schemas.microsoft.com/office/drawing/2014/main" id="{1BCE300E-4A73-4619-A8B9-FC97DC6D4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40199"/>
          <a:ext cx="5775795" cy="612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4</xdr:col>
      <xdr:colOff>495299</xdr:colOff>
      <xdr:row>154</xdr:row>
      <xdr:rowOff>114299</xdr:rowOff>
    </xdr:to>
    <xdr:pic>
      <xdr:nvPicPr>
        <xdr:cNvPr id="5" name="9C11ECF5-AAE0-4371-97CB-15754CD1F70D">
          <a:extLst>
            <a:ext uri="{FF2B5EF4-FFF2-40B4-BE49-F238E27FC236}">
              <a16:creationId xmlns:a16="http://schemas.microsoft.com/office/drawing/2014/main" id="{E2104414-979E-4B2C-872E-13FD2EC8A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00"/>
          <a:ext cx="5829299" cy="5829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154</xdr:row>
      <xdr:rowOff>57150</xdr:rowOff>
    </xdr:from>
    <xdr:to>
      <xdr:col>4</xdr:col>
      <xdr:colOff>595850</xdr:colOff>
      <xdr:row>184</xdr:row>
      <xdr:rowOff>57150</xdr:rowOff>
    </xdr:to>
    <xdr:pic>
      <xdr:nvPicPr>
        <xdr:cNvPr id="6" name="76D9BE8B-902C-44CB-B129-9B3D77592F89">
          <a:extLst>
            <a:ext uri="{FF2B5EF4-FFF2-40B4-BE49-F238E27FC236}">
              <a16:creationId xmlns:a16="http://schemas.microsoft.com/office/drawing/2014/main" id="{7EF6C709-3CEE-416A-9D81-F476E645C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13150"/>
          <a:ext cx="5929850" cy="571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142875</xdr:rowOff>
    </xdr:from>
    <xdr:to>
      <xdr:col>4</xdr:col>
      <xdr:colOff>635134</xdr:colOff>
      <xdr:row>229</xdr:row>
      <xdr:rowOff>57150</xdr:rowOff>
    </xdr:to>
    <xdr:pic>
      <xdr:nvPicPr>
        <xdr:cNvPr id="7" name="D448669E-039B-41E4-BE54-3714992B51CC">
          <a:extLst>
            <a:ext uri="{FF2B5EF4-FFF2-40B4-BE49-F238E27FC236}">
              <a16:creationId xmlns:a16="http://schemas.microsoft.com/office/drawing/2014/main" id="{7022270E-23AE-4F16-87DA-782D4955B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4813875"/>
          <a:ext cx="5950084" cy="848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495300</xdr:colOff>
      <xdr:row>28</xdr:row>
      <xdr:rowOff>66675</xdr:rowOff>
    </xdr:from>
    <xdr:to>
      <xdr:col>11</xdr:col>
      <xdr:colOff>94065</xdr:colOff>
      <xdr:row>68</xdr:row>
      <xdr:rowOff>66675</xdr:rowOff>
    </xdr:to>
    <xdr:pic>
      <xdr:nvPicPr>
        <xdr:cNvPr id="8" name="9050A223-1DA2-40B0-A488-7DC967C5ABDA">
          <a:extLst>
            <a:ext uri="{FF2B5EF4-FFF2-40B4-BE49-F238E27FC236}">
              <a16:creationId xmlns:a16="http://schemas.microsoft.com/office/drawing/2014/main" id="{1FCF1CD8-E5BD-474A-829F-7E9AD1B5B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5019675"/>
          <a:ext cx="6037665" cy="76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4EA46-5F6E-48D3-9480-23E1C94217E9}">
  <dimension ref="A1:H26"/>
  <sheetViews>
    <sheetView tabSelected="1" zoomScaleNormal="100" zoomScaleSheetLayoutView="130" workbookViewId="0">
      <selection activeCell="A19" sqref="A19"/>
    </sheetView>
  </sheetViews>
  <sheetFormatPr defaultRowHeight="15" x14ac:dyDescent="0.25"/>
  <cols>
    <col min="1" max="1" width="20.42578125" customWidth="1"/>
    <col min="2" max="2" width="30.140625" customWidth="1"/>
    <col min="3" max="3" width="17.42578125" customWidth="1"/>
    <col min="4" max="4" width="11.5703125" bestFit="1" customWidth="1"/>
    <col min="5" max="5" width="14.85546875" customWidth="1"/>
    <col min="6" max="6" width="37.42578125" customWidth="1"/>
  </cols>
  <sheetData>
    <row r="1" spans="1:6" ht="15.75" thickBot="1" x14ac:dyDescent="0.3">
      <c r="A1" s="1" t="s">
        <v>0</v>
      </c>
      <c r="C1" s="2"/>
      <c r="D1" s="2"/>
      <c r="E1" s="2"/>
      <c r="F1" s="3"/>
    </row>
    <row r="2" spans="1:6" x14ac:dyDescent="0.25">
      <c r="A2" s="4" t="s">
        <v>2</v>
      </c>
      <c r="B2" s="2" t="s">
        <v>1</v>
      </c>
      <c r="C2" s="19"/>
      <c r="D2" s="19"/>
      <c r="E2" s="19"/>
      <c r="F2" s="5"/>
    </row>
    <row r="3" spans="1:6" x14ac:dyDescent="0.25">
      <c r="A3" s="4"/>
      <c r="B3" s="19"/>
      <c r="C3" s="19"/>
      <c r="D3" s="19"/>
      <c r="E3" s="19"/>
      <c r="F3" s="5"/>
    </row>
    <row r="4" spans="1:6" x14ac:dyDescent="0.25">
      <c r="A4" s="6" t="s">
        <v>28</v>
      </c>
      <c r="B4" s="7" t="s">
        <v>29</v>
      </c>
      <c r="C4" s="7"/>
      <c r="D4" s="7" t="s">
        <v>3</v>
      </c>
      <c r="E4" s="7" t="s">
        <v>30</v>
      </c>
      <c r="F4" s="8" t="s">
        <v>4</v>
      </c>
    </row>
    <row r="5" spans="1:6" x14ac:dyDescent="0.25">
      <c r="A5" s="9">
        <v>43740</v>
      </c>
      <c r="B5" s="19" t="s">
        <v>5</v>
      </c>
      <c r="C5" s="19"/>
      <c r="D5" s="10">
        <v>2400</v>
      </c>
      <c r="E5" s="20">
        <f>+D5</f>
        <v>2400</v>
      </c>
      <c r="F5" s="5"/>
    </row>
    <row r="6" spans="1:6" x14ac:dyDescent="0.25">
      <c r="A6" s="9">
        <v>43999</v>
      </c>
      <c r="B6" s="19" t="s">
        <v>6</v>
      </c>
      <c r="C6" s="19"/>
      <c r="D6" s="10">
        <f>16*175</f>
        <v>2800</v>
      </c>
      <c r="E6" s="20">
        <f t="shared" ref="E6:E18" si="0">+D6+E5</f>
        <v>5200</v>
      </c>
      <c r="F6" s="5" t="s">
        <v>66</v>
      </c>
    </row>
    <row r="7" spans="1:6" x14ac:dyDescent="0.25">
      <c r="A7" s="9">
        <v>43999</v>
      </c>
      <c r="B7" s="19" t="s">
        <v>7</v>
      </c>
      <c r="C7" s="19"/>
      <c r="D7" s="10">
        <v>-92</v>
      </c>
      <c r="E7" s="20">
        <f t="shared" si="0"/>
        <v>5108</v>
      </c>
      <c r="F7" s="5" t="s">
        <v>8</v>
      </c>
    </row>
    <row r="8" spans="1:6" x14ac:dyDescent="0.25">
      <c r="A8" s="9">
        <v>44108</v>
      </c>
      <c r="B8" s="19" t="s">
        <v>9</v>
      </c>
      <c r="C8" s="19"/>
      <c r="D8" s="10">
        <v>800</v>
      </c>
      <c r="E8" s="20">
        <f t="shared" si="0"/>
        <v>5908</v>
      </c>
      <c r="F8" s="5"/>
    </row>
    <row r="9" spans="1:6" x14ac:dyDescent="0.25">
      <c r="A9" s="9">
        <v>44366</v>
      </c>
      <c r="B9" s="19" t="s">
        <v>10</v>
      </c>
      <c r="C9" s="19"/>
      <c r="D9" s="18">
        <v>2200</v>
      </c>
      <c r="E9" s="21">
        <f t="shared" si="0"/>
        <v>8108</v>
      </c>
      <c r="F9" s="5" t="s">
        <v>13</v>
      </c>
    </row>
    <row r="10" spans="1:6" x14ac:dyDescent="0.25">
      <c r="A10" s="9">
        <v>44377</v>
      </c>
      <c r="B10" s="19" t="s">
        <v>12</v>
      </c>
      <c r="C10" s="19"/>
      <c r="D10" s="10">
        <v>-41</v>
      </c>
      <c r="E10" s="21">
        <f t="shared" si="0"/>
        <v>8067</v>
      </c>
      <c r="F10" s="5"/>
    </row>
    <row r="11" spans="1:6" x14ac:dyDescent="0.25">
      <c r="A11" s="9">
        <v>44413</v>
      </c>
      <c r="B11" s="23" t="s">
        <v>14</v>
      </c>
      <c r="C11" s="19"/>
      <c r="D11" s="10">
        <v>-120</v>
      </c>
      <c r="E11" s="21">
        <f t="shared" si="0"/>
        <v>7947</v>
      </c>
      <c r="F11" s="5" t="s">
        <v>17</v>
      </c>
    </row>
    <row r="12" spans="1:6" x14ac:dyDescent="0.25">
      <c r="A12" s="9">
        <v>44416</v>
      </c>
      <c r="B12" s="23" t="s">
        <v>15</v>
      </c>
      <c r="C12" s="19"/>
      <c r="D12" s="10">
        <v>120</v>
      </c>
      <c r="E12" s="21">
        <f t="shared" si="0"/>
        <v>8067</v>
      </c>
      <c r="F12" s="5"/>
    </row>
    <row r="13" spans="1:6" x14ac:dyDescent="0.25">
      <c r="A13" s="9">
        <v>44416</v>
      </c>
      <c r="B13" s="23" t="s">
        <v>16</v>
      </c>
      <c r="C13" s="19"/>
      <c r="D13" s="10">
        <v>-1370</v>
      </c>
      <c r="E13" s="21">
        <f t="shared" si="0"/>
        <v>6697</v>
      </c>
      <c r="F13" s="5" t="s">
        <v>18</v>
      </c>
    </row>
    <row r="14" spans="1:6" x14ac:dyDescent="0.25">
      <c r="A14" s="9">
        <v>44449</v>
      </c>
      <c r="B14" s="23" t="s">
        <v>21</v>
      </c>
      <c r="C14" s="19"/>
      <c r="D14" s="10">
        <v>1050</v>
      </c>
      <c r="E14" s="21">
        <f t="shared" si="0"/>
        <v>7747</v>
      </c>
      <c r="F14" s="5" t="s">
        <v>24</v>
      </c>
    </row>
    <row r="15" spans="1:6" x14ac:dyDescent="0.25">
      <c r="A15" s="9">
        <v>44449</v>
      </c>
      <c r="B15" s="23" t="s">
        <v>21</v>
      </c>
      <c r="C15" s="19"/>
      <c r="D15" s="10">
        <f>-(960+301+55)</f>
        <v>-1316</v>
      </c>
      <c r="E15" s="21">
        <f t="shared" si="0"/>
        <v>6431</v>
      </c>
      <c r="F15" s="5" t="s">
        <v>23</v>
      </c>
    </row>
    <row r="16" spans="1:6" x14ac:dyDescent="0.25">
      <c r="A16" s="9">
        <v>44478</v>
      </c>
      <c r="B16" s="23" t="s">
        <v>25</v>
      </c>
      <c r="C16" s="19"/>
      <c r="D16" s="10">
        <v>-336</v>
      </c>
      <c r="E16" s="21">
        <f t="shared" si="0"/>
        <v>6095</v>
      </c>
      <c r="F16" s="5" t="s">
        <v>27</v>
      </c>
    </row>
    <row r="17" spans="1:8" x14ac:dyDescent="0.25">
      <c r="A17" s="9">
        <v>44554</v>
      </c>
      <c r="B17" s="23" t="s">
        <v>31</v>
      </c>
      <c r="C17" s="19"/>
      <c r="D17" s="10">
        <f>(209-42)*200</f>
        <v>33400</v>
      </c>
      <c r="E17" s="21">
        <f t="shared" si="0"/>
        <v>39495</v>
      </c>
      <c r="F17" s="5" t="s">
        <v>65</v>
      </c>
    </row>
    <row r="18" spans="1:8" x14ac:dyDescent="0.25">
      <c r="A18" s="9">
        <v>44558</v>
      </c>
      <c r="B18" s="23" t="s">
        <v>74</v>
      </c>
      <c r="D18" s="10">
        <f>-20705-145</f>
        <v>-20850</v>
      </c>
      <c r="E18" s="22">
        <f t="shared" si="0"/>
        <v>18645</v>
      </c>
      <c r="F18" s="5" t="s">
        <v>65</v>
      </c>
      <c r="H18" s="19"/>
    </row>
    <row r="19" spans="1:8" x14ac:dyDescent="0.25">
      <c r="A19" s="9"/>
      <c r="B19" s="23"/>
      <c r="C19" s="19"/>
      <c r="D19" s="10"/>
      <c r="E19" s="22"/>
      <c r="F19" s="5"/>
    </row>
    <row r="20" spans="1:8" ht="15.75" thickBot="1" x14ac:dyDescent="0.3">
      <c r="A20" s="12"/>
      <c r="B20" s="13"/>
      <c r="C20" s="13"/>
      <c r="D20" s="14"/>
      <c r="E20" s="15"/>
      <c r="F20" s="16"/>
    </row>
    <row r="21" spans="1:8" x14ac:dyDescent="0.25">
      <c r="D21" s="17"/>
      <c r="E21" s="11"/>
    </row>
    <row r="22" spans="1:8" x14ac:dyDescent="0.25">
      <c r="D22" s="17"/>
      <c r="E22" s="11"/>
    </row>
    <row r="23" spans="1:8" x14ac:dyDescent="0.25">
      <c r="D23" s="17"/>
      <c r="E23" s="11"/>
    </row>
    <row r="24" spans="1:8" x14ac:dyDescent="0.25">
      <c r="D24" s="17"/>
      <c r="E24" s="11"/>
    </row>
    <row r="25" spans="1:8" x14ac:dyDescent="0.25">
      <c r="D25" s="17"/>
      <c r="E25" s="11"/>
    </row>
    <row r="26" spans="1:8" x14ac:dyDescent="0.25">
      <c r="D26" s="17"/>
      <c r="E26" s="11"/>
    </row>
  </sheetData>
  <pageMargins left="0.7" right="0.7" top="0.75" bottom="0.75" header="0.3" footer="0.3"/>
  <pageSetup paperSize="9" scale="7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4E208-FC5F-41F1-8441-46AC5ED86CFE}">
  <dimension ref="A1:K17"/>
  <sheetViews>
    <sheetView workbookViewId="0">
      <selection activeCell="G28" sqref="G28"/>
    </sheetView>
  </sheetViews>
  <sheetFormatPr defaultRowHeight="12.75" x14ac:dyDescent="0.2"/>
  <cols>
    <col min="1" max="1" width="16" style="24" customWidth="1"/>
    <col min="2" max="2" width="28" style="24" customWidth="1"/>
    <col min="3" max="3" width="22.5703125" style="24" customWidth="1"/>
    <col min="4" max="4" width="11.85546875" style="24" customWidth="1"/>
    <col min="5" max="16384" width="9.140625" style="24"/>
  </cols>
  <sheetData>
    <row r="1" spans="1:11" customFormat="1" ht="15" x14ac:dyDescent="0.25">
      <c r="A1" t="s">
        <v>11</v>
      </c>
      <c r="B1" t="s">
        <v>19</v>
      </c>
      <c r="C1" t="s">
        <v>20</v>
      </c>
      <c r="E1" t="s">
        <v>22</v>
      </c>
      <c r="K1" t="s">
        <v>26</v>
      </c>
    </row>
    <row r="2" spans="1:11" customFormat="1" ht="15" x14ac:dyDescent="0.25"/>
    <row r="3" spans="1:11" customFormat="1" ht="15" x14ac:dyDescent="0.25"/>
    <row r="4" spans="1:11" customFormat="1" ht="15" x14ac:dyDescent="0.25"/>
    <row r="5" spans="1:11" customFormat="1" ht="15" x14ac:dyDescent="0.25"/>
    <row r="6" spans="1:11" customFormat="1" ht="15" x14ac:dyDescent="0.25"/>
    <row r="7" spans="1:11" customFormat="1" ht="15" x14ac:dyDescent="0.25"/>
    <row r="8" spans="1:11" customFormat="1" ht="15" x14ac:dyDescent="0.25"/>
    <row r="9" spans="1:11" customFormat="1" ht="15" x14ac:dyDescent="0.25"/>
    <row r="10" spans="1:11" customFormat="1" ht="15" x14ac:dyDescent="0.25"/>
    <row r="11" spans="1:11" customFormat="1" ht="15" x14ac:dyDescent="0.25"/>
    <row r="12" spans="1:11" customFormat="1" ht="15" x14ac:dyDescent="0.25"/>
    <row r="13" spans="1:11" customFormat="1" ht="15" x14ac:dyDescent="0.25"/>
    <row r="14" spans="1:11" customFormat="1" ht="15" x14ac:dyDescent="0.25"/>
    <row r="15" spans="1:11" customFormat="1" ht="15" x14ac:dyDescent="0.25"/>
    <row r="16" spans="1:11" customFormat="1" ht="15" x14ac:dyDescent="0.25"/>
    <row r="17" customFormat="1" ht="15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400D1-2E13-41A1-A8CC-57191ABA42DA}">
  <dimension ref="A1:J28"/>
  <sheetViews>
    <sheetView workbookViewId="0">
      <selection activeCell="J23" sqref="J23"/>
    </sheetView>
  </sheetViews>
  <sheetFormatPr defaultRowHeight="15" x14ac:dyDescent="0.25"/>
  <cols>
    <col min="1" max="1" width="35" customWidth="1"/>
    <col min="2" max="4" width="15" customWidth="1"/>
    <col min="5" max="6" width="25" customWidth="1"/>
    <col min="7" max="7" width="14.42578125" customWidth="1"/>
    <col min="8" max="8" width="11.28515625" style="26" customWidth="1"/>
    <col min="9" max="9" width="12.140625" style="26" customWidth="1"/>
  </cols>
  <sheetData>
    <row r="1" spans="1:10" ht="15.75" thickBot="1" x14ac:dyDescent="0.3">
      <c r="A1" s="34" t="s">
        <v>59</v>
      </c>
      <c r="B1" s="34" t="s">
        <v>37</v>
      </c>
      <c r="C1" s="34" t="s">
        <v>36</v>
      </c>
      <c r="D1" s="34" t="s">
        <v>35</v>
      </c>
      <c r="E1" s="34" t="s">
        <v>34</v>
      </c>
      <c r="F1" s="34" t="s">
        <v>33</v>
      </c>
      <c r="G1" s="37" t="s">
        <v>71</v>
      </c>
      <c r="H1" s="38" t="s">
        <v>61</v>
      </c>
      <c r="I1" s="37" t="s">
        <v>62</v>
      </c>
    </row>
    <row r="2" spans="1:10" x14ac:dyDescent="0.25">
      <c r="A2" t="s">
        <v>58</v>
      </c>
      <c r="B2" s="17">
        <v>5</v>
      </c>
      <c r="C2" s="17">
        <v>5</v>
      </c>
      <c r="D2" s="17">
        <f>C2*200</f>
        <v>1000</v>
      </c>
      <c r="E2" s="17">
        <v>0</v>
      </c>
      <c r="F2" s="17">
        <f>D2-E2</f>
        <v>1000</v>
      </c>
      <c r="G2" s="17">
        <v>1000</v>
      </c>
      <c r="H2" s="25">
        <v>44548</v>
      </c>
      <c r="I2" s="26" t="s">
        <v>64</v>
      </c>
    </row>
    <row r="3" spans="1:10" hidden="1" x14ac:dyDescent="0.25">
      <c r="A3" t="s">
        <v>57</v>
      </c>
      <c r="B3" s="17">
        <v>0</v>
      </c>
      <c r="C3" s="17">
        <v>0</v>
      </c>
      <c r="D3" s="17">
        <f t="shared" ref="D3:D24" si="0">C3*200</f>
        <v>0</v>
      </c>
      <c r="E3" s="17">
        <v>0</v>
      </c>
      <c r="F3" s="17">
        <f t="shared" ref="F3:F24" si="1">D3-E3</f>
        <v>0</v>
      </c>
      <c r="G3" s="17">
        <v>0</v>
      </c>
      <c r="H3" s="25" t="s">
        <v>67</v>
      </c>
      <c r="I3" s="26" t="s">
        <v>67</v>
      </c>
    </row>
    <row r="4" spans="1:10" x14ac:dyDescent="0.25">
      <c r="A4" t="s">
        <v>56</v>
      </c>
      <c r="B4" s="17">
        <v>24</v>
      </c>
      <c r="C4" s="17">
        <v>24</v>
      </c>
      <c r="D4" s="17">
        <f t="shared" si="0"/>
        <v>4800</v>
      </c>
      <c r="E4" s="17">
        <v>0</v>
      </c>
      <c r="F4" s="17">
        <f t="shared" si="1"/>
        <v>4800</v>
      </c>
      <c r="G4" s="17">
        <v>4800</v>
      </c>
      <c r="H4" s="25">
        <v>44549</v>
      </c>
      <c r="I4" s="26" t="s">
        <v>64</v>
      </c>
    </row>
    <row r="5" spans="1:10" x14ac:dyDescent="0.25">
      <c r="A5" t="s">
        <v>55</v>
      </c>
      <c r="B5" s="17">
        <v>12</v>
      </c>
      <c r="C5" s="17">
        <v>12</v>
      </c>
      <c r="D5" s="17">
        <f t="shared" si="0"/>
        <v>2400</v>
      </c>
      <c r="E5" s="17">
        <v>0</v>
      </c>
      <c r="F5" s="17">
        <f t="shared" si="1"/>
        <v>2400</v>
      </c>
      <c r="G5" s="17">
        <v>2400</v>
      </c>
      <c r="H5" s="25">
        <v>44547</v>
      </c>
      <c r="I5" s="26" t="s">
        <v>64</v>
      </c>
    </row>
    <row r="6" spans="1:10" x14ac:dyDescent="0.25">
      <c r="A6" t="s">
        <v>54</v>
      </c>
      <c r="B6" s="17">
        <v>6</v>
      </c>
      <c r="C6" s="17">
        <v>6</v>
      </c>
      <c r="D6" s="17">
        <f t="shared" si="0"/>
        <v>1200</v>
      </c>
      <c r="E6" s="17">
        <v>0</v>
      </c>
      <c r="F6" s="17">
        <f t="shared" si="1"/>
        <v>1200</v>
      </c>
      <c r="G6" s="17">
        <v>1200</v>
      </c>
      <c r="H6" s="25">
        <v>44547</v>
      </c>
      <c r="I6" s="26" t="s">
        <v>64</v>
      </c>
    </row>
    <row r="7" spans="1:10" x14ac:dyDescent="0.25">
      <c r="A7" t="s">
        <v>53</v>
      </c>
      <c r="B7" s="17">
        <v>13</v>
      </c>
      <c r="C7" s="17">
        <v>13</v>
      </c>
      <c r="D7" s="17">
        <f t="shared" si="0"/>
        <v>2600</v>
      </c>
      <c r="E7" s="17">
        <v>0</v>
      </c>
      <c r="F7" s="17">
        <f t="shared" si="1"/>
        <v>2600</v>
      </c>
      <c r="G7" s="17">
        <v>2600</v>
      </c>
      <c r="H7" s="25">
        <v>44550</v>
      </c>
      <c r="I7" s="26" t="s">
        <v>64</v>
      </c>
    </row>
    <row r="8" spans="1:10" x14ac:dyDescent="0.25">
      <c r="A8" t="s">
        <v>52</v>
      </c>
      <c r="B8" s="17">
        <v>10</v>
      </c>
      <c r="C8" s="17">
        <v>9</v>
      </c>
      <c r="D8" s="17">
        <f t="shared" si="0"/>
        <v>1800</v>
      </c>
      <c r="E8" s="17">
        <v>0</v>
      </c>
      <c r="F8" s="17">
        <f t="shared" si="1"/>
        <v>1800</v>
      </c>
      <c r="G8" s="17">
        <v>1800</v>
      </c>
      <c r="H8" s="25">
        <v>44547</v>
      </c>
      <c r="I8" s="26" t="s">
        <v>64</v>
      </c>
    </row>
    <row r="9" spans="1:10" hidden="1" x14ac:dyDescent="0.25">
      <c r="A9" t="s">
        <v>51</v>
      </c>
      <c r="B9" s="17">
        <v>0</v>
      </c>
      <c r="C9" s="17">
        <v>0</v>
      </c>
      <c r="D9" s="17">
        <f t="shared" si="0"/>
        <v>0</v>
      </c>
      <c r="E9" s="17">
        <v>0</v>
      </c>
      <c r="F9" s="17">
        <f t="shared" si="1"/>
        <v>0</v>
      </c>
      <c r="G9" s="17">
        <v>0</v>
      </c>
      <c r="H9" s="25" t="s">
        <v>67</v>
      </c>
      <c r="I9" s="26" t="s">
        <v>67</v>
      </c>
    </row>
    <row r="10" spans="1:10" x14ac:dyDescent="0.25">
      <c r="A10" t="s">
        <v>50</v>
      </c>
      <c r="B10" s="17">
        <v>11</v>
      </c>
      <c r="C10" s="17">
        <v>11</v>
      </c>
      <c r="D10" s="17">
        <f t="shared" si="0"/>
        <v>2200</v>
      </c>
      <c r="E10" s="17">
        <v>0</v>
      </c>
      <c r="F10" s="17">
        <f t="shared" si="1"/>
        <v>2200</v>
      </c>
      <c r="G10" s="17">
        <v>2200</v>
      </c>
      <c r="H10" s="25">
        <v>44550</v>
      </c>
      <c r="I10" s="26" t="s">
        <v>64</v>
      </c>
    </row>
    <row r="11" spans="1:10" x14ac:dyDescent="0.25">
      <c r="A11" t="s">
        <v>49</v>
      </c>
      <c r="B11" s="17">
        <v>10</v>
      </c>
      <c r="C11" s="17">
        <v>10</v>
      </c>
      <c r="D11" s="17">
        <f t="shared" si="0"/>
        <v>2000</v>
      </c>
      <c r="E11" s="17">
        <v>0</v>
      </c>
      <c r="F11" s="17">
        <f t="shared" si="1"/>
        <v>2000</v>
      </c>
      <c r="G11" s="17">
        <v>2000</v>
      </c>
      <c r="H11" s="25">
        <v>44547</v>
      </c>
      <c r="I11" s="26" t="s">
        <v>64</v>
      </c>
    </row>
    <row r="12" spans="1:10" x14ac:dyDescent="0.25">
      <c r="A12" t="s">
        <v>48</v>
      </c>
      <c r="B12" s="17">
        <v>7</v>
      </c>
      <c r="C12" s="17">
        <v>6</v>
      </c>
      <c r="D12" s="17">
        <f t="shared" si="0"/>
        <v>1200</v>
      </c>
      <c r="E12" s="17">
        <v>0</v>
      </c>
      <c r="F12" s="17">
        <f t="shared" si="1"/>
        <v>1200</v>
      </c>
      <c r="G12" s="17">
        <v>1200</v>
      </c>
      <c r="H12" s="25">
        <v>44551</v>
      </c>
      <c r="I12" s="26" t="s">
        <v>64</v>
      </c>
      <c r="J12" t="s">
        <v>63</v>
      </c>
    </row>
    <row r="13" spans="1:10" x14ac:dyDescent="0.25">
      <c r="A13" t="s">
        <v>47</v>
      </c>
      <c r="B13" s="17">
        <v>19</v>
      </c>
      <c r="C13" s="17">
        <v>19</v>
      </c>
      <c r="D13" s="17">
        <f t="shared" si="0"/>
        <v>3800</v>
      </c>
      <c r="E13" s="17">
        <v>0</v>
      </c>
      <c r="F13" s="17">
        <f t="shared" si="1"/>
        <v>3800</v>
      </c>
      <c r="G13" s="17">
        <v>3800</v>
      </c>
      <c r="H13" s="25">
        <v>44548</v>
      </c>
      <c r="I13" s="26" t="s">
        <v>64</v>
      </c>
    </row>
    <row r="14" spans="1:10" x14ac:dyDescent="0.25">
      <c r="A14" t="s">
        <v>46</v>
      </c>
      <c r="B14" s="17">
        <v>7</v>
      </c>
      <c r="C14" s="17">
        <v>7</v>
      </c>
      <c r="D14" s="17">
        <f t="shared" si="0"/>
        <v>1400</v>
      </c>
      <c r="E14" s="17">
        <v>0</v>
      </c>
      <c r="F14" s="17">
        <f t="shared" si="1"/>
        <v>1400</v>
      </c>
      <c r="G14" s="17">
        <v>1400</v>
      </c>
      <c r="H14" s="25">
        <v>44549</v>
      </c>
      <c r="I14" s="26" t="s">
        <v>64</v>
      </c>
    </row>
    <row r="15" spans="1:10" hidden="1" x14ac:dyDescent="0.25">
      <c r="A15" t="s">
        <v>45</v>
      </c>
      <c r="B15" s="17">
        <v>0</v>
      </c>
      <c r="C15" s="17">
        <v>0</v>
      </c>
      <c r="D15" s="17">
        <f t="shared" si="0"/>
        <v>0</v>
      </c>
      <c r="E15" s="17">
        <v>0</v>
      </c>
      <c r="F15" s="17">
        <f t="shared" si="1"/>
        <v>0</v>
      </c>
      <c r="G15" s="17">
        <v>0</v>
      </c>
      <c r="H15" s="25" t="s">
        <v>67</v>
      </c>
      <c r="I15" s="26" t="s">
        <v>67</v>
      </c>
    </row>
    <row r="16" spans="1:10" x14ac:dyDescent="0.25">
      <c r="A16" t="s">
        <v>44</v>
      </c>
      <c r="B16" s="17">
        <v>20</v>
      </c>
      <c r="C16" s="17">
        <v>20</v>
      </c>
      <c r="D16" s="17">
        <f t="shared" si="0"/>
        <v>4000</v>
      </c>
      <c r="E16" s="17">
        <v>0</v>
      </c>
      <c r="F16" s="17">
        <f t="shared" si="1"/>
        <v>4000</v>
      </c>
      <c r="G16" s="17">
        <v>4000</v>
      </c>
      <c r="H16" s="25">
        <v>44547</v>
      </c>
      <c r="I16" s="26" t="s">
        <v>64</v>
      </c>
    </row>
    <row r="17" spans="1:9" hidden="1" x14ac:dyDescent="0.25">
      <c r="A17" t="s">
        <v>43</v>
      </c>
      <c r="B17" s="17">
        <v>0</v>
      </c>
      <c r="C17" s="17">
        <v>0</v>
      </c>
      <c r="D17" s="17">
        <f t="shared" si="0"/>
        <v>0</v>
      </c>
      <c r="E17" s="17">
        <v>0</v>
      </c>
      <c r="F17" s="17">
        <f t="shared" si="1"/>
        <v>0</v>
      </c>
      <c r="G17" s="17">
        <v>0</v>
      </c>
      <c r="H17" s="25" t="s">
        <v>67</v>
      </c>
      <c r="I17" s="26" t="s">
        <v>67</v>
      </c>
    </row>
    <row r="18" spans="1:9" hidden="1" x14ac:dyDescent="0.25">
      <c r="A18" t="s">
        <v>43</v>
      </c>
      <c r="B18" s="17">
        <v>0</v>
      </c>
      <c r="C18" s="17">
        <v>0</v>
      </c>
      <c r="D18" s="17">
        <f t="shared" si="0"/>
        <v>0</v>
      </c>
      <c r="E18" s="17">
        <v>0</v>
      </c>
      <c r="F18" s="17">
        <f t="shared" si="1"/>
        <v>0</v>
      </c>
      <c r="G18" s="17">
        <v>0</v>
      </c>
      <c r="H18" s="25" t="s">
        <v>67</v>
      </c>
      <c r="I18" s="26" t="s">
        <v>67</v>
      </c>
    </row>
    <row r="19" spans="1:9" hidden="1" x14ac:dyDescent="0.25">
      <c r="A19" t="s">
        <v>42</v>
      </c>
      <c r="B19" s="17">
        <v>0</v>
      </c>
      <c r="C19" s="17">
        <v>0</v>
      </c>
      <c r="D19" s="17">
        <f t="shared" si="0"/>
        <v>0</v>
      </c>
      <c r="E19" s="17">
        <v>0</v>
      </c>
      <c r="F19" s="17">
        <f t="shared" si="1"/>
        <v>0</v>
      </c>
      <c r="G19" s="17">
        <v>0</v>
      </c>
      <c r="H19" s="25" t="s">
        <v>67</v>
      </c>
      <c r="I19" s="26" t="s">
        <v>67</v>
      </c>
    </row>
    <row r="20" spans="1:9" x14ac:dyDescent="0.25">
      <c r="A20" t="s">
        <v>41</v>
      </c>
      <c r="B20" s="17">
        <v>6</v>
      </c>
      <c r="C20" s="17">
        <v>6</v>
      </c>
      <c r="D20" s="17">
        <f t="shared" si="0"/>
        <v>1200</v>
      </c>
      <c r="E20" s="17">
        <v>0</v>
      </c>
      <c r="F20" s="17">
        <f t="shared" si="1"/>
        <v>1200</v>
      </c>
      <c r="G20" s="17">
        <v>1200</v>
      </c>
      <c r="H20" s="25">
        <v>44549</v>
      </c>
      <c r="I20" s="26" t="s">
        <v>64</v>
      </c>
    </row>
    <row r="21" spans="1:9" x14ac:dyDescent="0.25">
      <c r="A21" t="s">
        <v>40</v>
      </c>
      <c r="B21" s="17">
        <v>19</v>
      </c>
      <c r="C21" s="17">
        <v>19</v>
      </c>
      <c r="D21" s="17">
        <f t="shared" si="0"/>
        <v>3800</v>
      </c>
      <c r="E21" s="17">
        <v>1200</v>
      </c>
      <c r="F21" s="17">
        <f t="shared" si="1"/>
        <v>2600</v>
      </c>
      <c r="G21" s="17">
        <v>2600</v>
      </c>
      <c r="H21" s="25">
        <v>44547</v>
      </c>
      <c r="I21" s="26" t="s">
        <v>64</v>
      </c>
    </row>
    <row r="22" spans="1:9" x14ac:dyDescent="0.25">
      <c r="A22" t="s">
        <v>39</v>
      </c>
      <c r="B22" s="17">
        <v>32</v>
      </c>
      <c r="C22" s="17">
        <v>32</v>
      </c>
      <c r="D22" s="17">
        <f t="shared" si="0"/>
        <v>6400</v>
      </c>
      <c r="E22" s="17">
        <v>5400</v>
      </c>
      <c r="F22" s="17">
        <f t="shared" si="1"/>
        <v>1000</v>
      </c>
      <c r="G22" s="17">
        <v>1000</v>
      </c>
      <c r="H22" s="25" t="s">
        <v>68</v>
      </c>
      <c r="I22" s="26" t="s">
        <v>64</v>
      </c>
    </row>
    <row r="23" spans="1:9" x14ac:dyDescent="0.25">
      <c r="A23" t="s">
        <v>38</v>
      </c>
      <c r="B23" s="17">
        <v>9</v>
      </c>
      <c r="C23" s="17">
        <v>9</v>
      </c>
      <c r="D23" s="17">
        <f t="shared" si="0"/>
        <v>1800</v>
      </c>
      <c r="E23" s="17">
        <v>1800</v>
      </c>
      <c r="F23" s="17">
        <f t="shared" si="1"/>
        <v>0</v>
      </c>
      <c r="G23" s="17">
        <v>0</v>
      </c>
      <c r="H23" s="25" t="s">
        <v>67</v>
      </c>
      <c r="I23" s="26" t="s">
        <v>67</v>
      </c>
    </row>
    <row r="24" spans="1:9" x14ac:dyDescent="0.25">
      <c r="A24" t="s">
        <v>60</v>
      </c>
      <c r="B24" s="17">
        <v>1</v>
      </c>
      <c r="C24" s="17">
        <v>1</v>
      </c>
      <c r="D24" s="17">
        <f t="shared" si="0"/>
        <v>200</v>
      </c>
      <c r="E24" s="17">
        <v>0</v>
      </c>
      <c r="F24" s="17">
        <f t="shared" si="1"/>
        <v>200</v>
      </c>
      <c r="G24" s="17">
        <v>200</v>
      </c>
      <c r="H24" s="25">
        <v>44547</v>
      </c>
      <c r="I24" s="26" t="s">
        <v>64</v>
      </c>
    </row>
    <row r="25" spans="1:9" ht="15.75" thickBot="1" x14ac:dyDescent="0.3">
      <c r="A25" s="34" t="s">
        <v>32</v>
      </c>
      <c r="B25" s="35">
        <f t="shared" ref="B25:G25" si="2">SUM(B2:B24)</f>
        <v>211</v>
      </c>
      <c r="C25" s="35">
        <f t="shared" si="2"/>
        <v>209</v>
      </c>
      <c r="D25" s="35">
        <f t="shared" si="2"/>
        <v>41800</v>
      </c>
      <c r="E25" s="35">
        <f t="shared" si="2"/>
        <v>8400</v>
      </c>
      <c r="F25" s="35">
        <f t="shared" si="2"/>
        <v>33400</v>
      </c>
      <c r="G25" s="35">
        <f t="shared" si="2"/>
        <v>33400</v>
      </c>
      <c r="H25" s="36"/>
      <c r="I25" s="36"/>
    </row>
    <row r="26" spans="1:9" x14ac:dyDescent="0.25">
      <c r="A26" s="31" t="s">
        <v>69</v>
      </c>
      <c r="B26" s="32"/>
      <c r="C26" s="33"/>
      <c r="D26" s="33"/>
      <c r="E26" s="32" t="s">
        <v>72</v>
      </c>
      <c r="F26" s="10">
        <v>-20705</v>
      </c>
    </row>
    <row r="27" spans="1:9" x14ac:dyDescent="0.25">
      <c r="A27" s="27"/>
      <c r="B27" s="28"/>
      <c r="C27" s="29"/>
      <c r="D27" s="29"/>
      <c r="E27" s="28" t="s">
        <v>73</v>
      </c>
      <c r="F27" s="30">
        <v>-145</v>
      </c>
    </row>
    <row r="28" spans="1:9" ht="15.75" thickBot="1" x14ac:dyDescent="0.3">
      <c r="A28" s="34" t="s">
        <v>70</v>
      </c>
      <c r="B28" s="39"/>
      <c r="C28" s="39"/>
      <c r="D28" s="39"/>
      <c r="E28" s="39"/>
      <c r="F28" s="35">
        <f>SUM(F25:F27)</f>
        <v>12550</v>
      </c>
    </row>
  </sheetData>
  <pageMargins left="0.75" right="0.75" top="0.75" bottom="0.5" header="0.5" footer="0.7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ÅIF F-10</vt:lpstr>
      <vt:lpstr>Kvitton</vt:lpstr>
      <vt:lpstr>Ravelli 2021</vt:lpstr>
      <vt:lpstr>'ÅIF F-10'!Utskriftsområde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Remstam</dc:creator>
  <cp:lastModifiedBy>Fredrik Remstam</cp:lastModifiedBy>
  <cp:lastPrinted>2021-10-28T13:59:23Z</cp:lastPrinted>
  <dcterms:created xsi:type="dcterms:W3CDTF">2021-06-28T12:30:11Z</dcterms:created>
  <dcterms:modified xsi:type="dcterms:W3CDTF">2021-12-22T10:27:31Z</dcterms:modified>
</cp:coreProperties>
</file>