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cafp-my.sharepoint.com/personal/lars_nolander_sca_com/Documents/Documents/Cuper/"/>
    </mc:Choice>
  </mc:AlternateContent>
  <xr:revisionPtr revIDLastSave="63" documentId="8_{3F0521F0-C545-41B3-BBE0-163F7AF21040}" xr6:coauthVersionLast="47" xr6:coauthVersionMax="47" xr10:uidLastSave="{58665010-4990-4F9C-82B3-72DD054C64D8}"/>
  <bookViews>
    <workbookView xWindow="-108" yWindow="-108" windowWidth="23256" windowHeight="14016" xr2:uid="{00000000-000D-0000-FFFF-FFFF00000000}"/>
  </bookViews>
  <sheets>
    <sheet name="Spela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84" i="1"/>
  <c r="G83" i="1"/>
  <c r="G80" i="1"/>
  <c r="G79" i="1"/>
  <c r="G76" i="1"/>
  <c r="G75" i="1"/>
  <c r="G71" i="1"/>
  <c r="H95" i="1" l="1"/>
  <c r="H93" i="1"/>
  <c r="H94" i="1"/>
  <c r="H97" i="1" l="1"/>
  <c r="H91" i="1"/>
  <c r="H90" i="1"/>
  <c r="H96" i="1"/>
  <c r="H92" i="1"/>
  <c r="H89" i="1"/>
  <c r="H88" i="1"/>
  <c r="H87" i="1"/>
  <c r="G17" i="1"/>
  <c r="G10" i="1"/>
  <c r="G11" i="1"/>
  <c r="G12" i="1"/>
  <c r="G13" i="1"/>
  <c r="G14" i="1"/>
  <c r="G15" i="1"/>
  <c r="G16" i="1"/>
  <c r="G18" i="1"/>
  <c r="G19" i="1"/>
  <c r="G21" i="1"/>
  <c r="G22" i="1"/>
  <c r="G23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6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72" i="1"/>
  <c r="G5" i="1"/>
  <c r="G6" i="1"/>
  <c r="G7" i="1"/>
  <c r="G8" i="1"/>
  <c r="G9" i="1"/>
  <c r="G3" i="1"/>
  <c r="G4" i="1"/>
  <c r="H86" i="1" l="1"/>
</calcChain>
</file>

<file path=xl/sharedStrings.xml><?xml version="1.0" encoding="utf-8"?>
<sst xmlns="http://schemas.openxmlformats.org/spreadsheetml/2006/main" count="278" uniqueCount="161">
  <si>
    <t>Namn</t>
  </si>
  <si>
    <t>Roll</t>
  </si>
  <si>
    <t>Mobiltelefon</t>
  </si>
  <si>
    <t>Arbetsroll</t>
  </si>
  <si>
    <t>Arbetsbörda</t>
  </si>
  <si>
    <t>Uppdragskontroll</t>
  </si>
  <si>
    <t>Kommentar</t>
  </si>
  <si>
    <t>Aktiv</t>
  </si>
  <si>
    <t>Spelare</t>
  </si>
  <si>
    <t>Förälder</t>
  </si>
  <si>
    <t>Restaurangen</t>
  </si>
  <si>
    <t>Båsteam</t>
  </si>
  <si>
    <t>Ledare</t>
  </si>
  <si>
    <t>Lotterier</t>
  </si>
  <si>
    <t>Cupkansli</t>
  </si>
  <si>
    <t/>
  </si>
  <si>
    <t>Hamburgerian</t>
  </si>
  <si>
    <t>Summering</t>
  </si>
  <si>
    <t>INGET UPPDRAG</t>
  </si>
  <si>
    <t>Förläggning</t>
  </si>
  <si>
    <t>Restaurang</t>
  </si>
  <si>
    <t>Föräldrar</t>
  </si>
  <si>
    <t>Anton Lander Cafe</t>
  </si>
  <si>
    <t>Gustav Berglund</t>
  </si>
  <si>
    <t>Josef Bramsén</t>
  </si>
  <si>
    <t>Birger Bäckman</t>
  </si>
  <si>
    <t>Theo Dotson</t>
  </si>
  <si>
    <t>Nikolas Eriksson</t>
  </si>
  <si>
    <t>William Henriksson</t>
  </si>
  <si>
    <t>Noah Linner</t>
  </si>
  <si>
    <t>Calle Moberg</t>
  </si>
  <si>
    <t>Viggo Palm</t>
  </si>
  <si>
    <t>Anton Ruusila Lindström</t>
  </si>
  <si>
    <t>Olle Sellgren Granzell</t>
  </si>
  <si>
    <t>Alvar Sidén</t>
  </si>
  <si>
    <t>Erik Skalberg</t>
  </si>
  <si>
    <t>Alvin Söderholm</t>
  </si>
  <si>
    <t>Malte Tallqvist</t>
  </si>
  <si>
    <t>Loke Thunström</t>
  </si>
  <si>
    <t>Henrik Larsson</t>
  </si>
  <si>
    <t>Caroline Berglund</t>
  </si>
  <si>
    <t>Anders Bramsén</t>
  </si>
  <si>
    <t>Angelica Bäckman</t>
  </si>
  <si>
    <t>Cain Dotson</t>
  </si>
  <si>
    <t>Malin Wallgren</t>
  </si>
  <si>
    <t>Sebastian Eriksson</t>
  </si>
  <si>
    <t>Olga Eriksson</t>
  </si>
  <si>
    <t>070-2054434</t>
  </si>
  <si>
    <t>Tommy Henriksson</t>
  </si>
  <si>
    <t>Elin Eriksson</t>
  </si>
  <si>
    <t>Nils Magnussson</t>
  </si>
  <si>
    <t>Henrik Magnusson</t>
  </si>
  <si>
    <t>Linus Moberg</t>
  </si>
  <si>
    <t>Esko Ruusila</t>
  </si>
  <si>
    <t>Jonas Sellgren</t>
  </si>
  <si>
    <t>Malin Granzell</t>
  </si>
  <si>
    <t>Ida Sidén</t>
  </si>
  <si>
    <t>Anders Forslund</t>
  </si>
  <si>
    <t>Olof Tallqvist</t>
  </si>
  <si>
    <t>Lagvärd/Ledare</t>
  </si>
  <si>
    <t>Cecilia Skalberg</t>
  </si>
  <si>
    <t>Andreas Skalberg</t>
  </si>
  <si>
    <t>Lagvärdar</t>
  </si>
  <si>
    <t>070-2782884</t>
  </si>
  <si>
    <t>073-3545900</t>
  </si>
  <si>
    <t>070-2705295</t>
  </si>
  <si>
    <t>070-2940610</t>
  </si>
  <si>
    <t>073-0345628</t>
  </si>
  <si>
    <t>070-2711343</t>
  </si>
  <si>
    <t>070-7803849</t>
  </si>
  <si>
    <t>070-8396167</t>
  </si>
  <si>
    <t>070-2876817</t>
  </si>
  <si>
    <t>070-2742266</t>
  </si>
  <si>
    <t>070-2559861</t>
  </si>
  <si>
    <t>073-0585832</t>
  </si>
  <si>
    <t>073-3565468</t>
  </si>
  <si>
    <t>070-2993773</t>
  </si>
  <si>
    <t>070-2230846</t>
  </si>
  <si>
    <t>Karin Tallqvist</t>
  </si>
  <si>
    <t>070-2346568</t>
  </si>
  <si>
    <t>070-2346712</t>
  </si>
  <si>
    <t>Henrik Thunström</t>
  </si>
  <si>
    <t>072-5673593</t>
  </si>
  <si>
    <t>072-1413603</t>
  </si>
  <si>
    <t>Kattis Söderholm</t>
  </si>
  <si>
    <t>Jonas Sidén</t>
  </si>
  <si>
    <t>070-9409270</t>
  </si>
  <si>
    <t>Anders Palm</t>
  </si>
  <si>
    <t>070-2731106</t>
  </si>
  <si>
    <t>Linda Ottosson</t>
  </si>
  <si>
    <t>Sofia Moberg</t>
  </si>
  <si>
    <t>070-2679149</t>
  </si>
  <si>
    <t>070-3753573</t>
  </si>
  <si>
    <t>Erik Linner</t>
  </si>
  <si>
    <t>073-6836182</t>
  </si>
  <si>
    <t>Helena Hallström</t>
  </si>
  <si>
    <t>073-0847777</t>
  </si>
  <si>
    <t>070-6227343</t>
  </si>
  <si>
    <t>Jonas Bäckman</t>
  </si>
  <si>
    <t>073-0776281</t>
  </si>
  <si>
    <t>070-2600747</t>
  </si>
  <si>
    <t>072-2341440</t>
  </si>
  <si>
    <t>Frida  Thunström Svedin</t>
  </si>
  <si>
    <t>070-2002151</t>
  </si>
  <si>
    <t>070-2912926</t>
  </si>
  <si>
    <t>Mail</t>
  </si>
  <si>
    <t>idasiden@hotmail.com</t>
  </si>
  <si>
    <t>allimek@hotmail.se</t>
  </si>
  <si>
    <t>thunstromf@gmail.com</t>
  </si>
  <si>
    <t>o_tallqvist@hotmail.com</t>
  </si>
  <si>
    <t>karin.tallqvist@outlook.com</t>
  </si>
  <si>
    <t>anders71forslund@icloud.com</t>
  </si>
  <si>
    <t>kattis.soderholm@gmail.com</t>
  </si>
  <si>
    <t>Skalberg.80@gmail.com</t>
  </si>
  <si>
    <t>annaenny@gmail.com</t>
  </si>
  <si>
    <t>Jonas.sellgren@gmail.com</t>
  </si>
  <si>
    <t>mgranzell@hotmail.com</t>
  </si>
  <si>
    <t>esko.ruusila@se.gt.com</t>
  </si>
  <si>
    <t>anders_palm@hotmail.se</t>
  </si>
  <si>
    <t>lo460@hotmail.com</t>
  </si>
  <si>
    <t>klain15@hotmail.com</t>
  </si>
  <si>
    <t>idasofiamoberg@hotmail.com</t>
  </si>
  <si>
    <t>henmagn74@gmail.com</t>
  </si>
  <si>
    <t>Erik.linner@seb.se</t>
  </si>
  <si>
    <t>Helena.hallstrom@outlook.com</t>
  </si>
  <si>
    <t>ymmothhh@gmail.com</t>
  </si>
  <si>
    <t>elin.eriksson@energihem.com</t>
  </si>
  <si>
    <t>sebastian@nordicskill.com</t>
  </si>
  <si>
    <t>olgaeriksson@hotmail.com</t>
  </si>
  <si>
    <t>Angelicabaeckman@hotmail.se</t>
  </si>
  <si>
    <t>jbackman30@gmail.com</t>
  </si>
  <si>
    <t>andersbramsen21@gmail.com</t>
  </si>
  <si>
    <t>Carolineberglund82@gmail.com</t>
  </si>
  <si>
    <t>Oskar Berglund</t>
  </si>
  <si>
    <t>Vincent Strömqvist</t>
  </si>
  <si>
    <t>Williot Söderberg</t>
  </si>
  <si>
    <t>Erik Larsson</t>
  </si>
  <si>
    <t>Hannes Engström</t>
  </si>
  <si>
    <t>Peter Strömqvist</t>
  </si>
  <si>
    <t>Lars Nolander</t>
  </si>
  <si>
    <t>Bonus</t>
  </si>
  <si>
    <t>070-6016400</t>
  </si>
  <si>
    <t>lars.nolander@sca.com</t>
  </si>
  <si>
    <t>Cupansvarig</t>
  </si>
  <si>
    <t>Thomas Berglund</t>
  </si>
  <si>
    <t>Erica Stenlund</t>
  </si>
  <si>
    <t>Nattvakt</t>
  </si>
  <si>
    <t>Carina Rosenberg</t>
  </si>
  <si>
    <t>Emma Wuorinen</t>
  </si>
  <si>
    <t>Anna Lindström</t>
  </si>
  <si>
    <t>Jeanette Strömqvist</t>
  </si>
  <si>
    <t>Petter Engström</t>
  </si>
  <si>
    <t>Ronja Söderberg</t>
  </si>
  <si>
    <t>Hille/Åbyggeby</t>
  </si>
  <si>
    <t>Nacka</t>
  </si>
  <si>
    <t>Sundbyberg/Solna</t>
  </si>
  <si>
    <t>Skellefteå</t>
  </si>
  <si>
    <t>Sollefteå</t>
  </si>
  <si>
    <t>Härnösand</t>
  </si>
  <si>
    <t>Lagvärd/Restaurangen</t>
  </si>
  <si>
    <t>Lagvärd/Båsteam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</si>
</sst>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i/>
      <sz val="1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6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0" xfId="0" applyFont="1"/>
    <xf numFmtId="49" fontId="4" fillId="2" borderId="0" xfId="0" applyNumberFormat="1" applyFont="1" applyFill="1"/>
    <xf numFmtId="0" fontId="4" fillId="2" borderId="0" xfId="0" applyFont="1" applyFill="1"/>
    <xf numFmtId="9" fontId="0" fillId="0" borderId="0" xfId="1" applyFont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1" applyNumberFormat="1" applyFont="1" applyProtection="1"/>
    <xf numFmtId="0" fontId="0" fillId="3" borderId="0" xfId="0" applyFill="1" applyAlignment="1">
      <alignment horizontal="right"/>
    </xf>
    <xf numFmtId="0" fontId="1" fillId="0" borderId="0" xfId="0" applyFont="1" applyAlignment="1">
      <alignment horizontal="center"/>
    </xf>
    <xf numFmtId="49" fontId="6" fillId="2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49" fontId="4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49" fontId="6" fillId="0" borderId="0" xfId="0" applyNumberFormat="1" applyFont="1"/>
    <xf numFmtId="0" fontId="7" fillId="0" borderId="0" xfId="2"/>
  </cellXfs>
  <cellStyles count="3">
    <cellStyle name="Hyperlänk" xfId="2" builtinId="8"/>
    <cellStyle name="Normal" xfId="0" builtinId="0"/>
    <cellStyle name="Procent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rs.nolander@sca.com" TargetMode="External"/><Relationship Id="rId1" Type="http://schemas.openxmlformats.org/officeDocument/2006/relationships/hyperlink" Target="mailto:thunstrom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workbookViewId="0">
      <selection activeCell="E1" sqref="E1"/>
    </sheetView>
  </sheetViews>
  <sheetFormatPr defaultRowHeight="14.4" x14ac:dyDescent="0.3"/>
  <cols>
    <col min="1" max="1" width="23.6640625" bestFit="1" customWidth="1"/>
    <col min="2" max="2" width="8.44140625" bestFit="1" customWidth="1"/>
    <col min="3" max="3" width="13.6640625" bestFit="1" customWidth="1"/>
    <col min="4" max="4" width="28.5546875" customWidth="1"/>
    <col min="5" max="5" width="42.44140625" bestFit="1" customWidth="1"/>
    <col min="6" max="6" width="47.33203125" customWidth="1"/>
    <col min="7" max="7" width="16.5546875" style="8" bestFit="1" customWidth="1"/>
    <col min="8" max="8" width="8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105</v>
      </c>
      <c r="E1" s="1" t="s">
        <v>3</v>
      </c>
      <c r="F1" s="3" t="s">
        <v>4</v>
      </c>
      <c r="G1" s="7" t="s">
        <v>5</v>
      </c>
      <c r="H1" s="1" t="s">
        <v>6</v>
      </c>
    </row>
    <row r="2" spans="1:12" x14ac:dyDescent="0.3">
      <c r="A2" s="4" t="s">
        <v>23</v>
      </c>
      <c r="B2" s="5" t="s">
        <v>7</v>
      </c>
      <c r="C2" s="5"/>
      <c r="D2" s="5"/>
      <c r="E2" s="5" t="s">
        <v>8</v>
      </c>
      <c r="F2" s="5"/>
      <c r="G2" s="5"/>
      <c r="L2" s="19"/>
    </row>
    <row r="3" spans="1:12" x14ac:dyDescent="0.3">
      <c r="A3" s="2" t="s">
        <v>39</v>
      </c>
      <c r="B3" t="s">
        <v>9</v>
      </c>
      <c r="C3" t="s">
        <v>103</v>
      </c>
      <c r="E3" s="3" t="s">
        <v>159</v>
      </c>
      <c r="F3" s="6">
        <v>1</v>
      </c>
      <c r="G3" s="8" t="str">
        <f>IF(AND(IF(OR(B3="förälder",B3="ledare"),1,0)=1,F3=0),"INGET UPPDRAG","")</f>
        <v/>
      </c>
      <c r="H3" s="14" t="s">
        <v>154</v>
      </c>
      <c r="L3" s="19"/>
    </row>
    <row r="4" spans="1:12" x14ac:dyDescent="0.3">
      <c r="A4" s="2" t="s">
        <v>40</v>
      </c>
      <c r="B4" t="s">
        <v>9</v>
      </c>
      <c r="C4" s="14" t="s">
        <v>100</v>
      </c>
      <c r="D4" s="14" t="s">
        <v>132</v>
      </c>
      <c r="E4" s="1" t="s">
        <v>10</v>
      </c>
      <c r="F4" s="6">
        <v>1</v>
      </c>
      <c r="G4" s="8" t="str">
        <f>IF(AND(IF(OR(B4="förälder",B4="ledare"),1,0)=1,F4=0),"INGET UPPDRAG","")</f>
        <v/>
      </c>
      <c r="L4" s="19"/>
    </row>
    <row r="5" spans="1:12" x14ac:dyDescent="0.3">
      <c r="A5" s="2"/>
      <c r="F5" s="6"/>
      <c r="G5" s="8" t="str">
        <f t="shared" ref="G5:G64" si="0">IF(AND(IF(OR(B5="förälder",B5="ledare"),1,0)=1,F5=0),"INGET UPPDRAG","")</f>
        <v/>
      </c>
      <c r="L5" s="19"/>
    </row>
    <row r="6" spans="1:12" x14ac:dyDescent="0.3">
      <c r="A6" s="4" t="s">
        <v>24</v>
      </c>
      <c r="B6" s="5" t="s">
        <v>7</v>
      </c>
      <c r="C6" s="5"/>
      <c r="D6" s="5"/>
      <c r="E6" s="5" t="s">
        <v>8</v>
      </c>
      <c r="F6" s="5"/>
      <c r="G6" s="5" t="str">
        <f t="shared" si="0"/>
        <v/>
      </c>
      <c r="L6" s="19"/>
    </row>
    <row r="7" spans="1:12" x14ac:dyDescent="0.3">
      <c r="A7" s="2" t="s">
        <v>41</v>
      </c>
      <c r="B7" t="s">
        <v>9</v>
      </c>
      <c r="C7" s="14" t="s">
        <v>99</v>
      </c>
      <c r="D7" s="14" t="s">
        <v>131</v>
      </c>
      <c r="E7" s="3" t="s">
        <v>11</v>
      </c>
      <c r="F7" s="6">
        <v>1</v>
      </c>
      <c r="G7" s="8" t="str">
        <f t="shared" si="0"/>
        <v/>
      </c>
      <c r="L7" s="19"/>
    </row>
    <row r="8" spans="1:12" x14ac:dyDescent="0.3">
      <c r="A8" s="20"/>
      <c r="C8" s="14"/>
      <c r="D8" s="14"/>
      <c r="E8" s="1"/>
      <c r="F8" s="6"/>
      <c r="G8" s="8" t="str">
        <f t="shared" si="0"/>
        <v/>
      </c>
      <c r="L8" s="19"/>
    </row>
    <row r="9" spans="1:12" x14ac:dyDescent="0.3">
      <c r="F9" s="6"/>
      <c r="G9" s="8" t="str">
        <f t="shared" si="0"/>
        <v/>
      </c>
      <c r="L9" s="19"/>
    </row>
    <row r="10" spans="1:12" x14ac:dyDescent="0.3">
      <c r="A10" s="4" t="s">
        <v>25</v>
      </c>
      <c r="B10" s="5" t="s">
        <v>7</v>
      </c>
      <c r="C10" s="5"/>
      <c r="D10" s="5"/>
      <c r="E10" s="5" t="s">
        <v>8</v>
      </c>
      <c r="F10" s="5"/>
      <c r="G10" s="5" t="str">
        <f t="shared" si="0"/>
        <v/>
      </c>
      <c r="L10" s="19"/>
    </row>
    <row r="11" spans="1:12" x14ac:dyDescent="0.3">
      <c r="A11" s="14" t="s">
        <v>98</v>
      </c>
      <c r="B11" t="s">
        <v>9</v>
      </c>
      <c r="C11" t="s">
        <v>70</v>
      </c>
      <c r="D11" t="s">
        <v>130</v>
      </c>
      <c r="E11" s="3" t="s">
        <v>13</v>
      </c>
      <c r="F11" s="6">
        <v>1</v>
      </c>
      <c r="G11" s="8" t="str">
        <f t="shared" si="0"/>
        <v/>
      </c>
      <c r="L11" s="19"/>
    </row>
    <row r="12" spans="1:12" x14ac:dyDescent="0.3">
      <c r="A12" t="s">
        <v>42</v>
      </c>
      <c r="B12" t="s">
        <v>9</v>
      </c>
      <c r="C12" t="s">
        <v>71</v>
      </c>
      <c r="D12" t="s">
        <v>129</v>
      </c>
      <c r="E12" s="1" t="s">
        <v>13</v>
      </c>
      <c r="F12" s="6">
        <v>1</v>
      </c>
      <c r="G12" s="8" t="str">
        <f t="shared" si="0"/>
        <v/>
      </c>
      <c r="L12" s="19"/>
    </row>
    <row r="13" spans="1:12" x14ac:dyDescent="0.3">
      <c r="F13" s="6"/>
      <c r="G13" s="8" t="str">
        <f t="shared" si="0"/>
        <v/>
      </c>
      <c r="L13" s="19"/>
    </row>
    <row r="14" spans="1:12" x14ac:dyDescent="0.3">
      <c r="A14" s="13" t="s">
        <v>26</v>
      </c>
      <c r="B14" s="5" t="s">
        <v>7</v>
      </c>
      <c r="C14" s="5"/>
      <c r="D14" s="5"/>
      <c r="E14" s="5" t="s">
        <v>8</v>
      </c>
      <c r="F14" s="5"/>
      <c r="G14" s="5" t="str">
        <f t="shared" si="0"/>
        <v/>
      </c>
      <c r="L14" s="19"/>
    </row>
    <row r="15" spans="1:12" x14ac:dyDescent="0.3">
      <c r="A15" s="14" t="s">
        <v>43</v>
      </c>
      <c r="B15" s="14" t="s">
        <v>9</v>
      </c>
      <c r="C15" s="14" t="s">
        <v>47</v>
      </c>
      <c r="D15" s="14"/>
      <c r="E15" s="3" t="s">
        <v>59</v>
      </c>
      <c r="F15" s="6">
        <v>1</v>
      </c>
      <c r="G15" s="8" t="str">
        <f t="shared" si="0"/>
        <v/>
      </c>
      <c r="H15" s="14" t="s">
        <v>155</v>
      </c>
      <c r="L15" s="19"/>
    </row>
    <row r="16" spans="1:12" x14ac:dyDescent="0.3">
      <c r="A16" s="14" t="s">
        <v>44</v>
      </c>
      <c r="B16" t="s">
        <v>9</v>
      </c>
      <c r="C16" s="2"/>
      <c r="D16" s="2"/>
      <c r="E16" s="3" t="s">
        <v>10</v>
      </c>
      <c r="F16" s="6">
        <v>1</v>
      </c>
      <c r="G16" s="8" t="str">
        <f t="shared" si="0"/>
        <v/>
      </c>
      <c r="L16" s="19"/>
    </row>
    <row r="17" spans="1:12" x14ac:dyDescent="0.3">
      <c r="A17" s="14"/>
      <c r="C17" s="2"/>
      <c r="D17" s="2"/>
      <c r="E17" s="3"/>
      <c r="F17" s="6"/>
      <c r="G17" s="8" t="str">
        <f t="shared" si="0"/>
        <v/>
      </c>
      <c r="L17" s="19"/>
    </row>
    <row r="18" spans="1:12" x14ac:dyDescent="0.3">
      <c r="A18" s="4" t="s">
        <v>27</v>
      </c>
      <c r="B18" s="5" t="s">
        <v>7</v>
      </c>
      <c r="C18" s="5"/>
      <c r="D18" s="5"/>
      <c r="E18" s="5" t="s">
        <v>8</v>
      </c>
      <c r="F18" s="5"/>
      <c r="G18" s="5" t="str">
        <f t="shared" si="0"/>
        <v/>
      </c>
    </row>
    <row r="19" spans="1:12" x14ac:dyDescent="0.3">
      <c r="A19" s="14" t="s">
        <v>45</v>
      </c>
      <c r="B19" t="s">
        <v>9</v>
      </c>
      <c r="C19" s="14" t="s">
        <v>96</v>
      </c>
      <c r="D19" s="14" t="s">
        <v>127</v>
      </c>
      <c r="E19" s="3" t="s">
        <v>11</v>
      </c>
      <c r="F19" s="6">
        <v>1</v>
      </c>
      <c r="G19" s="8" t="str">
        <f t="shared" si="0"/>
        <v/>
      </c>
    </row>
    <row r="20" spans="1:12" x14ac:dyDescent="0.3">
      <c r="A20" s="14" t="s">
        <v>46</v>
      </c>
      <c r="B20" t="s">
        <v>9</v>
      </c>
      <c r="C20" s="14" t="s">
        <v>97</v>
      </c>
      <c r="D20" s="14" t="s">
        <v>128</v>
      </c>
      <c r="E20" s="3" t="s">
        <v>11</v>
      </c>
      <c r="F20" s="6">
        <v>1</v>
      </c>
      <c r="H20" s="14"/>
    </row>
    <row r="21" spans="1:12" x14ac:dyDescent="0.3">
      <c r="F21" s="6"/>
      <c r="G21" s="8" t="str">
        <f t="shared" si="0"/>
        <v/>
      </c>
    </row>
    <row r="22" spans="1:12" x14ac:dyDescent="0.3">
      <c r="A22" s="13" t="s">
        <v>28</v>
      </c>
      <c r="B22" s="5" t="s">
        <v>7</v>
      </c>
      <c r="C22" s="5"/>
      <c r="D22" s="5"/>
      <c r="E22" s="5" t="s">
        <v>8</v>
      </c>
      <c r="F22" s="5"/>
      <c r="G22" s="5" t="str">
        <f t="shared" si="0"/>
        <v/>
      </c>
    </row>
    <row r="23" spans="1:12" x14ac:dyDescent="0.3">
      <c r="A23" s="14" t="s">
        <v>48</v>
      </c>
      <c r="B23" s="14" t="s">
        <v>9</v>
      </c>
      <c r="C23" t="s">
        <v>63</v>
      </c>
      <c r="D23" t="s">
        <v>125</v>
      </c>
      <c r="E23" s="3" t="s">
        <v>59</v>
      </c>
      <c r="F23" s="6">
        <v>1</v>
      </c>
      <c r="G23" s="8" t="str">
        <f t="shared" si="0"/>
        <v/>
      </c>
      <c r="H23" t="s">
        <v>156</v>
      </c>
    </row>
    <row r="24" spans="1:12" x14ac:dyDescent="0.3">
      <c r="A24" s="14" t="s">
        <v>49</v>
      </c>
      <c r="B24" s="14" t="s">
        <v>9</v>
      </c>
      <c r="C24" t="s">
        <v>64</v>
      </c>
      <c r="D24" t="s">
        <v>126</v>
      </c>
      <c r="E24" s="3" t="s">
        <v>10</v>
      </c>
      <c r="F24" s="6">
        <v>1</v>
      </c>
    </row>
    <row r="25" spans="1:12" x14ac:dyDescent="0.3">
      <c r="F25" s="6"/>
      <c r="G25" s="8" t="str">
        <f t="shared" si="0"/>
        <v/>
      </c>
    </row>
    <row r="26" spans="1:12" x14ac:dyDescent="0.3">
      <c r="A26" s="13" t="s">
        <v>29</v>
      </c>
      <c r="B26" s="5" t="s">
        <v>7</v>
      </c>
      <c r="C26" s="5"/>
      <c r="D26" s="5"/>
      <c r="E26" s="5" t="s">
        <v>8</v>
      </c>
      <c r="F26" s="5"/>
      <c r="G26" s="5" t="str">
        <f t="shared" si="0"/>
        <v/>
      </c>
    </row>
    <row r="27" spans="1:12" x14ac:dyDescent="0.3">
      <c r="A27" s="14" t="s">
        <v>93</v>
      </c>
      <c r="B27" s="14" t="s">
        <v>9</v>
      </c>
      <c r="C27" s="14" t="s">
        <v>92</v>
      </c>
      <c r="D27" s="14" t="s">
        <v>123</v>
      </c>
      <c r="E27" s="3" t="s">
        <v>16</v>
      </c>
      <c r="F27" s="6">
        <v>1</v>
      </c>
      <c r="G27" s="8" t="str">
        <f t="shared" si="0"/>
        <v/>
      </c>
    </row>
    <row r="28" spans="1:12" x14ac:dyDescent="0.3">
      <c r="A28" s="14" t="s">
        <v>95</v>
      </c>
      <c r="B28" t="s">
        <v>9</v>
      </c>
      <c r="C28" s="14" t="s">
        <v>94</v>
      </c>
      <c r="D28" s="14" t="s">
        <v>124</v>
      </c>
      <c r="E28" s="3" t="s">
        <v>13</v>
      </c>
      <c r="F28" s="6">
        <v>1</v>
      </c>
      <c r="G28" s="8" t="str">
        <f t="shared" si="0"/>
        <v/>
      </c>
    </row>
    <row r="29" spans="1:12" x14ac:dyDescent="0.3">
      <c r="F29" s="6"/>
      <c r="G29" s="8" t="str">
        <f t="shared" si="0"/>
        <v/>
      </c>
    </row>
    <row r="30" spans="1:12" x14ac:dyDescent="0.3">
      <c r="A30" s="13" t="s">
        <v>50</v>
      </c>
      <c r="B30" s="5" t="s">
        <v>7</v>
      </c>
      <c r="C30" s="5" t="s">
        <v>15</v>
      </c>
      <c r="D30" s="5"/>
      <c r="E30" s="5" t="s">
        <v>8</v>
      </c>
      <c r="F30" s="5"/>
      <c r="G30" s="5" t="str">
        <f t="shared" si="0"/>
        <v/>
      </c>
    </row>
    <row r="31" spans="1:12" x14ac:dyDescent="0.3">
      <c r="A31" s="14" t="s">
        <v>51</v>
      </c>
      <c r="B31" t="s">
        <v>9</v>
      </c>
      <c r="C31" s="14" t="s">
        <v>91</v>
      </c>
      <c r="D31" s="14" t="s">
        <v>122</v>
      </c>
      <c r="E31" s="3" t="s">
        <v>59</v>
      </c>
      <c r="F31" s="6">
        <v>1</v>
      </c>
      <c r="G31" s="8" t="str">
        <f t="shared" si="0"/>
        <v/>
      </c>
      <c r="H31" s="14" t="s">
        <v>158</v>
      </c>
    </row>
    <row r="32" spans="1:12" x14ac:dyDescent="0.3">
      <c r="A32" s="14" t="s">
        <v>148</v>
      </c>
      <c r="B32" t="s">
        <v>9</v>
      </c>
      <c r="C32" s="14" t="s">
        <v>104</v>
      </c>
      <c r="D32" s="14"/>
      <c r="E32" s="3" t="s">
        <v>10</v>
      </c>
      <c r="F32" s="6">
        <v>1</v>
      </c>
      <c r="G32" s="8" t="str">
        <f t="shared" si="0"/>
        <v/>
      </c>
    </row>
    <row r="33" spans="1:8" x14ac:dyDescent="0.3">
      <c r="F33" s="6"/>
      <c r="G33" s="8" t="str">
        <f t="shared" si="0"/>
        <v/>
      </c>
    </row>
    <row r="34" spans="1:8" x14ac:dyDescent="0.3">
      <c r="A34" s="13" t="s">
        <v>30</v>
      </c>
      <c r="B34" s="5" t="s">
        <v>7</v>
      </c>
      <c r="C34" s="5"/>
      <c r="D34" s="5"/>
      <c r="E34" s="5" t="s">
        <v>8</v>
      </c>
      <c r="F34" s="5"/>
      <c r="G34" s="5" t="str">
        <f t="shared" si="0"/>
        <v/>
      </c>
    </row>
    <row r="35" spans="1:8" x14ac:dyDescent="0.3">
      <c r="A35" s="14" t="s">
        <v>52</v>
      </c>
      <c r="B35" t="s">
        <v>9</v>
      </c>
      <c r="C35" t="s">
        <v>72</v>
      </c>
      <c r="D35" t="s">
        <v>120</v>
      </c>
      <c r="E35" s="3" t="s">
        <v>11</v>
      </c>
      <c r="F35" s="6">
        <v>1</v>
      </c>
      <c r="G35" s="8" t="str">
        <f t="shared" si="0"/>
        <v/>
      </c>
    </row>
    <row r="36" spans="1:8" x14ac:dyDescent="0.3">
      <c r="A36" s="14" t="s">
        <v>90</v>
      </c>
      <c r="B36" s="14" t="s">
        <v>9</v>
      </c>
      <c r="C36" t="s">
        <v>73</v>
      </c>
      <c r="D36" t="s">
        <v>121</v>
      </c>
      <c r="E36" s="3" t="s">
        <v>14</v>
      </c>
      <c r="F36" s="6">
        <v>1</v>
      </c>
      <c r="G36" s="8" t="str">
        <f t="shared" si="0"/>
        <v/>
      </c>
    </row>
    <row r="37" spans="1:8" x14ac:dyDescent="0.3">
      <c r="A37" s="14"/>
      <c r="F37" s="6"/>
      <c r="G37" s="8" t="str">
        <f t="shared" si="0"/>
        <v/>
      </c>
    </row>
    <row r="38" spans="1:8" x14ac:dyDescent="0.3">
      <c r="A38" s="4" t="s">
        <v>31</v>
      </c>
      <c r="B38" s="5" t="s">
        <v>7</v>
      </c>
      <c r="C38" s="5"/>
      <c r="D38" s="5"/>
      <c r="E38" s="5" t="s">
        <v>8</v>
      </c>
      <c r="F38" s="5"/>
      <c r="G38" s="5" t="str">
        <f t="shared" si="0"/>
        <v/>
      </c>
    </row>
    <row r="39" spans="1:8" x14ac:dyDescent="0.3">
      <c r="A39" s="14" t="s">
        <v>87</v>
      </c>
      <c r="B39" t="s">
        <v>9</v>
      </c>
      <c r="C39" s="14" t="s">
        <v>86</v>
      </c>
      <c r="D39" s="14" t="s">
        <v>118</v>
      </c>
      <c r="E39" s="3" t="s">
        <v>10</v>
      </c>
      <c r="F39" s="6">
        <v>1</v>
      </c>
      <c r="G39" s="8" t="str">
        <f t="shared" si="0"/>
        <v/>
      </c>
    </row>
    <row r="40" spans="1:8" x14ac:dyDescent="0.3">
      <c r="A40" s="14" t="s">
        <v>89</v>
      </c>
      <c r="B40" t="s">
        <v>9</v>
      </c>
      <c r="C40" s="14" t="s">
        <v>88</v>
      </c>
      <c r="D40" s="14" t="s">
        <v>119</v>
      </c>
      <c r="E40" s="1" t="s">
        <v>13</v>
      </c>
      <c r="F40" s="6">
        <v>1</v>
      </c>
      <c r="G40" s="15"/>
      <c r="H40" s="14"/>
    </row>
    <row r="41" spans="1:8" x14ac:dyDescent="0.3">
      <c r="A41" s="14"/>
      <c r="F41" s="6"/>
      <c r="G41" s="8" t="str">
        <f t="shared" si="0"/>
        <v/>
      </c>
    </row>
    <row r="42" spans="1:8" x14ac:dyDescent="0.3">
      <c r="A42" s="13" t="s">
        <v>32</v>
      </c>
      <c r="B42" s="5" t="s">
        <v>7</v>
      </c>
      <c r="C42" s="5"/>
      <c r="D42" s="5"/>
      <c r="E42" s="5" t="s">
        <v>8</v>
      </c>
      <c r="F42" s="5"/>
      <c r="G42" s="5" t="str">
        <f t="shared" si="0"/>
        <v/>
      </c>
    </row>
    <row r="43" spans="1:8" x14ac:dyDescent="0.3">
      <c r="A43" s="14" t="s">
        <v>53</v>
      </c>
      <c r="B43" t="s">
        <v>9</v>
      </c>
      <c r="C43" t="s">
        <v>69</v>
      </c>
      <c r="D43" t="s">
        <v>117</v>
      </c>
      <c r="E43" s="3" t="s">
        <v>11</v>
      </c>
      <c r="F43" s="6">
        <v>1</v>
      </c>
      <c r="G43" s="8" t="str">
        <f t="shared" si="0"/>
        <v/>
      </c>
    </row>
    <row r="44" spans="1:8" x14ac:dyDescent="0.3">
      <c r="A44" s="14" t="s">
        <v>149</v>
      </c>
      <c r="B44" t="s">
        <v>9</v>
      </c>
      <c r="C44" s="14" t="s">
        <v>101</v>
      </c>
      <c r="D44" s="14"/>
      <c r="E44" s="1" t="s">
        <v>13</v>
      </c>
      <c r="F44" s="6">
        <v>1</v>
      </c>
      <c r="G44" s="15"/>
    </row>
    <row r="45" spans="1:8" x14ac:dyDescent="0.3">
      <c r="F45" s="6"/>
      <c r="G45" s="8" t="str">
        <f t="shared" si="0"/>
        <v/>
      </c>
    </row>
    <row r="46" spans="1:8" x14ac:dyDescent="0.3">
      <c r="A46" s="13" t="s">
        <v>33</v>
      </c>
      <c r="B46" s="5" t="s">
        <v>7</v>
      </c>
      <c r="C46" s="5"/>
      <c r="D46" s="5"/>
      <c r="E46" s="5"/>
      <c r="F46" s="5"/>
      <c r="G46" s="5" t="str">
        <f t="shared" si="0"/>
        <v/>
      </c>
    </row>
    <row r="47" spans="1:8" x14ac:dyDescent="0.3">
      <c r="A47" s="16" t="s">
        <v>54</v>
      </c>
      <c r="B47" s="16" t="s">
        <v>9</v>
      </c>
      <c r="C47" s="20" t="s">
        <v>82</v>
      </c>
      <c r="D47" s="20" t="s">
        <v>115</v>
      </c>
      <c r="E47" s="17" t="s">
        <v>12</v>
      </c>
      <c r="F47" s="6"/>
      <c r="G47" s="16"/>
    </row>
    <row r="48" spans="1:8" x14ac:dyDescent="0.3">
      <c r="A48" s="16" t="s">
        <v>55</v>
      </c>
      <c r="B48" s="16" t="s">
        <v>9</v>
      </c>
      <c r="C48" s="20" t="s">
        <v>83</v>
      </c>
      <c r="D48" s="20" t="s">
        <v>116</v>
      </c>
      <c r="E48" s="17" t="s">
        <v>11</v>
      </c>
      <c r="F48" s="6">
        <v>1</v>
      </c>
      <c r="G48" s="16"/>
    </row>
    <row r="49" spans="1:7" x14ac:dyDescent="0.3">
      <c r="A49" t="s">
        <v>139</v>
      </c>
      <c r="B49" t="s">
        <v>140</v>
      </c>
      <c r="C49" t="s">
        <v>141</v>
      </c>
      <c r="D49" s="21" t="s">
        <v>142</v>
      </c>
      <c r="E49" s="3" t="s">
        <v>143</v>
      </c>
      <c r="F49" s="6">
        <v>1</v>
      </c>
      <c r="G49" s="8" t="str">
        <f t="shared" si="0"/>
        <v/>
      </c>
    </row>
    <row r="50" spans="1:7" x14ac:dyDescent="0.3">
      <c r="D50" s="21"/>
      <c r="E50" s="3"/>
      <c r="F50" s="6"/>
    </row>
    <row r="51" spans="1:7" x14ac:dyDescent="0.3">
      <c r="A51" s="4" t="s">
        <v>34</v>
      </c>
      <c r="B51" s="5" t="s">
        <v>7</v>
      </c>
      <c r="C51" s="5" t="s">
        <v>15</v>
      </c>
      <c r="D51" s="5"/>
      <c r="E51" s="5" t="s">
        <v>8</v>
      </c>
      <c r="F51" s="5"/>
      <c r="G51" s="5" t="str">
        <f t="shared" si="0"/>
        <v/>
      </c>
    </row>
    <row r="52" spans="1:7" x14ac:dyDescent="0.3">
      <c r="A52" s="16" t="s">
        <v>85</v>
      </c>
      <c r="B52" t="s">
        <v>9</v>
      </c>
      <c r="C52" t="s">
        <v>66</v>
      </c>
      <c r="D52" t="s">
        <v>107</v>
      </c>
      <c r="E52" s="3" t="s">
        <v>16</v>
      </c>
      <c r="F52" s="6">
        <v>1</v>
      </c>
      <c r="G52" s="8" t="str">
        <f t="shared" si="0"/>
        <v/>
      </c>
    </row>
    <row r="53" spans="1:7" x14ac:dyDescent="0.3">
      <c r="A53" s="16" t="s">
        <v>56</v>
      </c>
      <c r="B53" t="s">
        <v>9</v>
      </c>
      <c r="C53" t="s">
        <v>65</v>
      </c>
      <c r="D53" t="s">
        <v>106</v>
      </c>
      <c r="E53" s="3" t="s">
        <v>19</v>
      </c>
      <c r="F53" s="6">
        <v>1</v>
      </c>
      <c r="G53" s="8" t="str">
        <f t="shared" si="0"/>
        <v/>
      </c>
    </row>
    <row r="54" spans="1:7" x14ac:dyDescent="0.3">
      <c r="F54" s="6"/>
      <c r="G54" s="8" t="str">
        <f t="shared" si="0"/>
        <v/>
      </c>
    </row>
    <row r="55" spans="1:7" x14ac:dyDescent="0.3">
      <c r="A55" s="4" t="s">
        <v>35</v>
      </c>
      <c r="B55" s="5" t="s">
        <v>7</v>
      </c>
      <c r="C55" s="5"/>
      <c r="D55" s="5"/>
      <c r="E55" s="5" t="s">
        <v>8</v>
      </c>
      <c r="F55" s="5"/>
      <c r="G55" s="5" t="str">
        <f t="shared" si="0"/>
        <v/>
      </c>
    </row>
    <row r="56" spans="1:7" x14ac:dyDescent="0.3">
      <c r="A56" s="14" t="s">
        <v>61</v>
      </c>
      <c r="B56" t="s">
        <v>9</v>
      </c>
      <c r="C56" t="s">
        <v>74</v>
      </c>
      <c r="D56" t="s">
        <v>113</v>
      </c>
      <c r="E56" s="3" t="s">
        <v>16</v>
      </c>
      <c r="F56" s="6">
        <v>1</v>
      </c>
      <c r="G56" s="8" t="str">
        <f t="shared" si="0"/>
        <v/>
      </c>
    </row>
    <row r="57" spans="1:7" x14ac:dyDescent="0.3">
      <c r="A57" s="14" t="s">
        <v>60</v>
      </c>
      <c r="B57" t="s">
        <v>9</v>
      </c>
      <c r="C57" t="s">
        <v>75</v>
      </c>
      <c r="D57" t="s">
        <v>114</v>
      </c>
      <c r="E57" s="3" t="s">
        <v>11</v>
      </c>
      <c r="F57" s="6">
        <v>1</v>
      </c>
      <c r="G57" s="8" t="str">
        <f t="shared" si="0"/>
        <v/>
      </c>
    </row>
    <row r="58" spans="1:7" x14ac:dyDescent="0.3">
      <c r="F58" s="6"/>
      <c r="G58" s="8" t="str">
        <f t="shared" si="0"/>
        <v/>
      </c>
    </row>
    <row r="59" spans="1:7" x14ac:dyDescent="0.3">
      <c r="A59" s="4" t="s">
        <v>36</v>
      </c>
      <c r="B59" s="5" t="s">
        <v>7</v>
      </c>
      <c r="C59" s="5"/>
      <c r="D59" s="5"/>
      <c r="E59" s="5" t="s">
        <v>8</v>
      </c>
      <c r="F59" s="5"/>
      <c r="G59" s="5" t="str">
        <f t="shared" si="0"/>
        <v/>
      </c>
    </row>
    <row r="60" spans="1:7" x14ac:dyDescent="0.3">
      <c r="A60" s="14" t="s">
        <v>57</v>
      </c>
      <c r="B60" t="s">
        <v>9</v>
      </c>
      <c r="C60" t="s">
        <v>67</v>
      </c>
      <c r="D60" t="s">
        <v>111</v>
      </c>
      <c r="E60" s="3" t="s">
        <v>16</v>
      </c>
      <c r="F60" s="6">
        <v>1</v>
      </c>
      <c r="G60" s="8" t="str">
        <f t="shared" si="0"/>
        <v/>
      </c>
    </row>
    <row r="61" spans="1:7" x14ac:dyDescent="0.3">
      <c r="A61" s="14" t="s">
        <v>84</v>
      </c>
      <c r="B61" t="s">
        <v>9</v>
      </c>
      <c r="C61" t="s">
        <v>68</v>
      </c>
      <c r="D61" t="s">
        <v>112</v>
      </c>
      <c r="E61" s="3" t="s">
        <v>10</v>
      </c>
      <c r="F61" s="6">
        <v>1</v>
      </c>
      <c r="G61" s="8" t="str">
        <f t="shared" si="0"/>
        <v/>
      </c>
    </row>
    <row r="62" spans="1:7" x14ac:dyDescent="0.3">
      <c r="F62" s="6"/>
      <c r="G62" s="8" t="str">
        <f t="shared" si="0"/>
        <v/>
      </c>
    </row>
    <row r="63" spans="1:7" x14ac:dyDescent="0.3">
      <c r="A63" s="13" t="s">
        <v>37</v>
      </c>
      <c r="B63" s="5" t="s">
        <v>7</v>
      </c>
      <c r="C63" s="5"/>
      <c r="D63" s="5"/>
      <c r="E63" s="5" t="s">
        <v>8</v>
      </c>
      <c r="F63" s="5"/>
      <c r="G63" s="5" t="str">
        <f t="shared" si="0"/>
        <v/>
      </c>
    </row>
    <row r="64" spans="1:7" x14ac:dyDescent="0.3">
      <c r="A64" s="14" t="s">
        <v>58</v>
      </c>
      <c r="B64" t="s">
        <v>9</v>
      </c>
      <c r="C64" t="s">
        <v>76</v>
      </c>
      <c r="D64" t="s">
        <v>109</v>
      </c>
      <c r="E64" s="3" t="s">
        <v>11</v>
      </c>
      <c r="F64" s="6">
        <v>1</v>
      </c>
      <c r="G64" s="8" t="str">
        <f t="shared" si="0"/>
        <v/>
      </c>
    </row>
    <row r="65" spans="1:8" x14ac:dyDescent="0.3">
      <c r="A65" s="14" t="s">
        <v>78</v>
      </c>
      <c r="B65" t="s">
        <v>9</v>
      </c>
      <c r="C65" t="s">
        <v>77</v>
      </c>
      <c r="D65" t="s">
        <v>110</v>
      </c>
      <c r="E65" s="3" t="s">
        <v>13</v>
      </c>
      <c r="F65" s="6">
        <v>1</v>
      </c>
      <c r="G65" s="15"/>
    </row>
    <row r="66" spans="1:8" x14ac:dyDescent="0.3">
      <c r="F66" s="6"/>
      <c r="G66" s="8" t="str">
        <f t="shared" ref="G66:G72" si="1">IF(AND(IF(OR(B66="förälder",B66="ledare"),1,0)=1,F66=0),"INGET UPPDRAG","")</f>
        <v/>
      </c>
    </row>
    <row r="67" spans="1:8" x14ac:dyDescent="0.3">
      <c r="A67" s="4" t="s">
        <v>38</v>
      </c>
      <c r="B67" s="5" t="s">
        <v>7</v>
      </c>
      <c r="C67" s="5"/>
      <c r="D67" s="5"/>
      <c r="E67" s="5" t="s">
        <v>8</v>
      </c>
      <c r="F67" s="5"/>
      <c r="G67" s="5" t="str">
        <f t="shared" si="1"/>
        <v/>
      </c>
    </row>
    <row r="68" spans="1:8" x14ac:dyDescent="0.3">
      <c r="A68" s="14" t="s">
        <v>81</v>
      </c>
      <c r="B68" t="s">
        <v>9</v>
      </c>
      <c r="C68" t="s">
        <v>80</v>
      </c>
      <c r="E68" s="3" t="s">
        <v>16</v>
      </c>
      <c r="F68" s="6">
        <v>1</v>
      </c>
      <c r="G68" s="8" t="str">
        <f t="shared" si="1"/>
        <v/>
      </c>
    </row>
    <row r="69" spans="1:8" x14ac:dyDescent="0.3">
      <c r="A69" s="14" t="s">
        <v>102</v>
      </c>
      <c r="B69" t="s">
        <v>9</v>
      </c>
      <c r="C69" t="s">
        <v>79</v>
      </c>
      <c r="D69" s="21" t="s">
        <v>108</v>
      </c>
      <c r="E69" s="3" t="s">
        <v>10</v>
      </c>
      <c r="F69" s="6">
        <v>1</v>
      </c>
    </row>
    <row r="70" spans="1:8" x14ac:dyDescent="0.3">
      <c r="A70" s="14"/>
      <c r="D70" s="21"/>
      <c r="E70" s="3"/>
      <c r="F70" s="6"/>
    </row>
    <row r="71" spans="1:8" x14ac:dyDescent="0.3">
      <c r="A71" s="13" t="s">
        <v>134</v>
      </c>
      <c r="B71" s="5" t="s">
        <v>7</v>
      </c>
      <c r="C71" s="5"/>
      <c r="D71" s="5"/>
      <c r="E71" s="5" t="s">
        <v>8</v>
      </c>
      <c r="F71" s="5"/>
      <c r="G71" s="5" t="str">
        <f t="shared" ref="G71" si="2">IF(AND(IF(OR(B71="förälder",B71="ledare"),1,0)=1,F71=0),"INGET UPPDRAG","")</f>
        <v/>
      </c>
    </row>
    <row r="72" spans="1:8" x14ac:dyDescent="0.3">
      <c r="A72" s="14" t="s">
        <v>138</v>
      </c>
      <c r="B72" s="14" t="s">
        <v>9</v>
      </c>
      <c r="E72" s="3" t="s">
        <v>160</v>
      </c>
      <c r="F72" s="6">
        <v>1</v>
      </c>
      <c r="G72" s="8" t="str">
        <f t="shared" si="1"/>
        <v/>
      </c>
      <c r="H72" t="s">
        <v>153</v>
      </c>
    </row>
    <row r="73" spans="1:8" x14ac:dyDescent="0.3">
      <c r="A73" s="14" t="s">
        <v>150</v>
      </c>
      <c r="B73" s="14" t="s">
        <v>9</v>
      </c>
      <c r="E73" s="3" t="s">
        <v>13</v>
      </c>
      <c r="F73" s="6">
        <v>1</v>
      </c>
      <c r="H73" s="14"/>
    </row>
    <row r="74" spans="1:8" x14ac:dyDescent="0.3">
      <c r="A74" s="14"/>
      <c r="F74" s="6"/>
    </row>
    <row r="75" spans="1:8" x14ac:dyDescent="0.3">
      <c r="A75" s="13" t="s">
        <v>137</v>
      </c>
      <c r="B75" s="5" t="s">
        <v>7</v>
      </c>
      <c r="C75" s="5"/>
      <c r="D75" s="5"/>
      <c r="E75" s="5" t="s">
        <v>8</v>
      </c>
      <c r="F75" s="5"/>
      <c r="G75" s="5" t="str">
        <f t="shared" ref="G75:G76" si="3">IF(AND(IF(OR(B75="förälder",B75="ledare"),1,0)=1,F75=0),"INGET UPPDRAG","")</f>
        <v/>
      </c>
    </row>
    <row r="76" spans="1:8" x14ac:dyDescent="0.3">
      <c r="A76" s="14" t="s">
        <v>151</v>
      </c>
      <c r="B76" s="14" t="s">
        <v>9</v>
      </c>
      <c r="E76" s="3" t="s">
        <v>16</v>
      </c>
      <c r="F76" s="6">
        <v>1</v>
      </c>
      <c r="G76" s="8" t="str">
        <f t="shared" si="3"/>
        <v/>
      </c>
    </row>
    <row r="77" spans="1:8" x14ac:dyDescent="0.3">
      <c r="A77" s="14" t="s">
        <v>147</v>
      </c>
      <c r="B77" s="14" t="s">
        <v>9</v>
      </c>
      <c r="D77" s="14" t="s">
        <v>146</v>
      </c>
      <c r="E77" s="3" t="s">
        <v>19</v>
      </c>
      <c r="F77" s="6">
        <v>1</v>
      </c>
      <c r="G77" s="15"/>
    </row>
    <row r="78" spans="1:8" x14ac:dyDescent="0.3">
      <c r="A78" s="14"/>
      <c r="F78" s="6"/>
    </row>
    <row r="79" spans="1:8" x14ac:dyDescent="0.3">
      <c r="A79" s="13" t="s">
        <v>133</v>
      </c>
      <c r="B79" s="5" t="s">
        <v>7</v>
      </c>
      <c r="C79" s="5"/>
      <c r="D79" s="5"/>
      <c r="E79" s="5" t="s">
        <v>8</v>
      </c>
      <c r="F79" s="5"/>
      <c r="G79" s="5" t="str">
        <f t="shared" ref="G79:G80" si="4">IF(AND(IF(OR(B79="förälder",B79="ledare"),1,0)=1,F79=0),"INGET UPPDRAG","")</f>
        <v/>
      </c>
    </row>
    <row r="80" spans="1:8" x14ac:dyDescent="0.3">
      <c r="A80" s="14" t="s">
        <v>144</v>
      </c>
      <c r="B80" s="14" t="s">
        <v>9</v>
      </c>
      <c r="E80" s="3" t="s">
        <v>10</v>
      </c>
      <c r="F80" s="6">
        <v>1</v>
      </c>
      <c r="G80" s="8" t="str">
        <f t="shared" si="4"/>
        <v/>
      </c>
    </row>
    <row r="81" spans="1:9" x14ac:dyDescent="0.3">
      <c r="A81" s="14" t="s">
        <v>145</v>
      </c>
      <c r="B81" s="14" t="s">
        <v>9</v>
      </c>
      <c r="E81" s="3" t="s">
        <v>10</v>
      </c>
      <c r="F81" s="6">
        <v>1</v>
      </c>
    </row>
    <row r="82" spans="1:9" x14ac:dyDescent="0.3">
      <c r="A82" s="14"/>
      <c r="F82" s="6"/>
    </row>
    <row r="83" spans="1:9" x14ac:dyDescent="0.3">
      <c r="A83" s="13" t="s">
        <v>135</v>
      </c>
      <c r="B83" s="5" t="s">
        <v>7</v>
      </c>
      <c r="C83" s="5"/>
      <c r="D83" s="5"/>
      <c r="E83" s="5" t="s">
        <v>8</v>
      </c>
      <c r="F83" s="5"/>
      <c r="G83" s="5" t="str">
        <f t="shared" ref="G83:G84" si="5">IF(AND(IF(OR(B83="förälder",B83="ledare"),1,0)=1,F83=0),"INGET UPPDRAG","")</f>
        <v/>
      </c>
    </row>
    <row r="84" spans="1:9" x14ac:dyDescent="0.3">
      <c r="A84" s="14" t="s">
        <v>136</v>
      </c>
      <c r="B84" s="14" t="s">
        <v>9</v>
      </c>
      <c r="E84" s="3" t="s">
        <v>160</v>
      </c>
      <c r="F84" s="6">
        <v>1</v>
      </c>
      <c r="G84" s="8" t="str">
        <f t="shared" si="5"/>
        <v/>
      </c>
      <c r="H84" s="14" t="s">
        <v>157</v>
      </c>
    </row>
    <row r="85" spans="1:9" x14ac:dyDescent="0.3">
      <c r="A85" s="14" t="s">
        <v>152</v>
      </c>
      <c r="B85" s="14" t="s">
        <v>9</v>
      </c>
      <c r="E85" s="3" t="s">
        <v>13</v>
      </c>
      <c r="F85" s="6">
        <v>1</v>
      </c>
      <c r="H85" s="14"/>
    </row>
    <row r="86" spans="1:9" x14ac:dyDescent="0.3">
      <c r="F86" s="9" t="s">
        <v>17</v>
      </c>
      <c r="G86" s="8" t="s">
        <v>18</v>
      </c>
      <c r="H86" s="11">
        <f>COUNTIF(G3:G72,"INGET UPPDRAG")</f>
        <v>0</v>
      </c>
      <c r="I86" s="14"/>
    </row>
    <row r="87" spans="1:9" x14ac:dyDescent="0.3">
      <c r="G87" s="6">
        <v>1</v>
      </c>
      <c r="H87" s="10">
        <f>COUNTIF(F3:F85,"100%")</f>
        <v>41</v>
      </c>
    </row>
    <row r="88" spans="1:9" x14ac:dyDescent="0.3">
      <c r="G88" s="9" t="s">
        <v>11</v>
      </c>
      <c r="H88" s="10">
        <f>COUNTIF(E3:E85,"*Båsteam*")</f>
        <v>10</v>
      </c>
    </row>
    <row r="89" spans="1:9" x14ac:dyDescent="0.3">
      <c r="G89" s="9" t="s">
        <v>19</v>
      </c>
      <c r="H89" s="10">
        <f>COUNTIF(E3:E85,"*Förläggning*")</f>
        <v>2</v>
      </c>
    </row>
    <row r="90" spans="1:9" x14ac:dyDescent="0.3">
      <c r="G90" s="9" t="s">
        <v>20</v>
      </c>
      <c r="H90" s="10">
        <f>COUNTIF(E3:E85,"*Restaurang*")</f>
        <v>10</v>
      </c>
    </row>
    <row r="91" spans="1:9" x14ac:dyDescent="0.3">
      <c r="G91" s="9" t="s">
        <v>13</v>
      </c>
      <c r="H91" s="10">
        <f>COUNTIF(E3:E85,"*Lotteri*")</f>
        <v>8</v>
      </c>
    </row>
    <row r="92" spans="1:9" x14ac:dyDescent="0.3">
      <c r="G92" s="9" t="s">
        <v>16</v>
      </c>
      <c r="H92" s="10">
        <f>COUNTIF(E3:E85,"*Hamburg*")</f>
        <v>6</v>
      </c>
    </row>
    <row r="93" spans="1:9" x14ac:dyDescent="0.3">
      <c r="G93" s="18" t="s">
        <v>14</v>
      </c>
      <c r="H93" s="10">
        <f>COUNTIF(E3:E86,"*Cupkansli*")</f>
        <v>1</v>
      </c>
    </row>
    <row r="94" spans="1:9" x14ac:dyDescent="0.3">
      <c r="G94" s="18" t="s">
        <v>62</v>
      </c>
      <c r="H94" s="10">
        <f>COUNTIF(E3:E87,"*Lagvärd*")</f>
        <v>6</v>
      </c>
    </row>
    <row r="95" spans="1:9" x14ac:dyDescent="0.3">
      <c r="G95" s="9" t="s">
        <v>12</v>
      </c>
      <c r="H95" s="10">
        <f>COUNTIF(E3:E85,"*Ledare*")</f>
        <v>4</v>
      </c>
    </row>
    <row r="96" spans="1:9" x14ac:dyDescent="0.3">
      <c r="G96" s="9" t="s">
        <v>21</v>
      </c>
      <c r="H96">
        <f>COUNTIF(B3:B85,"*Förälder*")</f>
        <v>41</v>
      </c>
    </row>
    <row r="97" spans="7:8" x14ac:dyDescent="0.3">
      <c r="G97" s="12" t="s">
        <v>22</v>
      </c>
      <c r="H97">
        <f>COUNTIF(E3:E85,"*Cafe*")</f>
        <v>0</v>
      </c>
    </row>
  </sheetData>
  <conditionalFormatting sqref="F3:F5 F7:F9 F11:F13 F15 F27:F29 F31:F33 F35:F37 F39:F41 F43:F45 F49:F50 F52:F54 F56:F58 F60:F62 F64:F66 F17 F80:F82 F68:F70 F23:F25 F19:F21 F84:F85 F72:F74 F76:F78">
    <cfRule type="dataBar" priority="24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{94487DC9-110F-4DD5-B332-E658A3652373}</x14:id>
        </ext>
      </extLst>
    </cfRule>
    <cfRule type="colorScale" priority="25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F16">
    <cfRule type="dataBar" priority="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{2B0CDFE2-7CB6-4D5C-A3F7-EDE01CA20DD6}</x14:id>
        </ext>
      </extLst>
    </cfRule>
    <cfRule type="colorScale" priority="2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F47:F48">
    <cfRule type="dataBar" priority="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{9EE6226D-2FF0-4506-8A9E-E4EBB633E4E2}</x14:id>
        </ext>
      </extLst>
    </cfRule>
    <cfRule type="colorScale" priority="4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3:G5 G7:G9 G11:G13 G15:G17 G19:G21 G23:G25 G27:G29 G31:G33 G35:G37 G39:G41 G43:G45 G49:G50 G52:G54 G56:G58 G60:G62 G64:G66 G68:G70 G72:G74 G76:G78 G80:G82 G84:G85">
    <cfRule type="expression" dxfId="1" priority="23">
      <formula>G3="INGET UPPDRAG"</formula>
    </cfRule>
  </conditionalFormatting>
  <conditionalFormatting sqref="G87">
    <cfRule type="dataBar" priority="20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{50F86B42-03D5-46CC-901B-6B69103AC6C4}</x14:id>
        </ext>
      </extLst>
    </cfRule>
    <cfRule type="colorScale" priority="21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86:H86">
    <cfRule type="expression" dxfId="0" priority="15">
      <formula>G86="INGET UPPDRAG"</formula>
    </cfRule>
  </conditionalFormatting>
  <conditionalFormatting sqref="H87">
    <cfRule type="dataBar" priority="1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{C976BF96-F3FE-400A-8655-E9723B50CA9E}</x14:id>
        </ext>
      </extLst>
    </cfRule>
    <cfRule type="colorScale" priority="18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88">
    <cfRule type="dataBar" priority="1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{FAC8D826-23E5-4047-9EB0-A80F85BB8DE0}</x14:id>
        </ext>
      </extLst>
    </cfRule>
    <cfRule type="colorScale" priority="14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89:H91">
    <cfRule type="dataBar" priority="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{DFC7CB98-10B8-43F2-9B78-37A82CBAEFAC}</x14:id>
        </ext>
      </extLst>
    </cfRule>
    <cfRule type="colorScale" priority="8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92:H94">
    <cfRule type="dataBar" priority="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{355809CC-BCC3-43B0-90CF-4725B5584AED}</x14:id>
        </ext>
      </extLst>
    </cfRule>
    <cfRule type="colorScale" priority="6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95">
    <cfRule type="dataBar" priority="1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{E009081C-5289-4305-A588-968A074FFFD5}</x14:id>
        </ext>
      </extLst>
    </cfRule>
    <cfRule type="colorScale" priority="12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hyperlinks>
    <hyperlink ref="D69" r:id="rId1" xr:uid="{00000000-0004-0000-0000-000000000000}"/>
    <hyperlink ref="D49" r:id="rId2" xr:uid="{0F4F687B-B68A-4B0F-8821-F24ABE25B47A}"/>
  </hyperlinks>
  <pageMargins left="0.7" right="0.7" top="0.75" bottom="0.75" header="0.3" footer="0.3"/>
  <pageSetup orientation="landscape" r:id="rId3"/>
  <headerFooter>
    <oddHeader>&amp;CAdresslista | Timrå IK U13 | laget.se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487DC9-110F-4DD5-B332-E658A3652373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F3:F5 F7:F9 F11:F13 F15 F27:F29 F31:F33 F35:F37 F39:F41 F43:F45 F49:F50 F52:F54 F56:F58 F60:F62 F64:F66 F17 F80:F82 F68:F70 F23:F25 F19:F21 F84:F85 F72:F74 F76:F78</xm:sqref>
        </x14:conditionalFormatting>
        <x14:conditionalFormatting xmlns:xm="http://schemas.microsoft.com/office/excel/2006/main">
          <x14:cfRule type="dataBar" id="{2B0CDFE2-7CB6-4D5C-A3F7-EDE01CA20DD6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9EE6226D-2FF0-4506-8A9E-E4EBB633E4E2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F47:F48</xm:sqref>
        </x14:conditionalFormatting>
        <x14:conditionalFormatting xmlns:xm="http://schemas.microsoft.com/office/excel/2006/main">
          <x14:cfRule type="dataBar" id="{50F86B42-03D5-46CC-901B-6B69103AC6C4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G87</xm:sqref>
        </x14:conditionalFormatting>
        <x14:conditionalFormatting xmlns:xm="http://schemas.microsoft.com/office/excel/2006/main">
          <x14:cfRule type="dataBar" id="{C976BF96-F3FE-400A-8655-E9723B50CA9E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H87</xm:sqref>
        </x14:conditionalFormatting>
        <x14:conditionalFormatting xmlns:xm="http://schemas.microsoft.com/office/excel/2006/main">
          <x14:cfRule type="dataBar" id="{FAC8D826-23E5-4047-9EB0-A80F85BB8DE0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H88</xm:sqref>
        </x14:conditionalFormatting>
        <x14:conditionalFormatting xmlns:xm="http://schemas.microsoft.com/office/excel/2006/main">
          <x14:cfRule type="dataBar" id="{DFC7CB98-10B8-43F2-9B78-37A82CBAEFAC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H89:H91</xm:sqref>
        </x14:conditionalFormatting>
        <x14:conditionalFormatting xmlns:xm="http://schemas.microsoft.com/office/excel/2006/main">
          <x14:cfRule type="dataBar" id="{355809CC-BCC3-43B0-90CF-4725B5584AED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H92:H94</xm:sqref>
        </x14:conditionalFormatting>
        <x14:conditionalFormatting xmlns:xm="http://schemas.microsoft.com/office/excel/2006/main">
          <x14:cfRule type="dataBar" id="{E009081C-5289-4305-A588-968A074FFFD5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H95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ECAC9212AE8F4A8A52FABE298AE29A" ma:contentTypeVersion="12" ma:contentTypeDescription="Create a new document." ma:contentTypeScope="" ma:versionID="0e32b545393eea02b598150ec7214afa">
  <xsd:schema xmlns:xsd="http://www.w3.org/2001/XMLSchema" xmlns:xs="http://www.w3.org/2001/XMLSchema" xmlns:p="http://schemas.microsoft.com/office/2006/metadata/properties" xmlns:ns3="39acac93-8556-44aa-9360-872f7722213e" xmlns:ns4="6afe1803-9a45-4466-96ca-10ca7ab0a630" targetNamespace="http://schemas.microsoft.com/office/2006/metadata/properties" ma:root="true" ma:fieldsID="351ffd9846ab6abf4ab67c2c5757a88b" ns3:_="" ns4:_="">
    <xsd:import namespace="39acac93-8556-44aa-9360-872f7722213e"/>
    <xsd:import namespace="6afe1803-9a45-4466-96ca-10ca7ab0a6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cac93-8556-44aa-9360-872f77222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1803-9a45-4466-96ca-10ca7ab0a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D4A824-BEF6-428D-8509-CD31F75D2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D1CA0-6075-4628-B660-019B02565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cac93-8556-44aa-9360-872f7722213e"/>
    <ds:schemaRef ds:uri="6afe1803-9a45-4466-96ca-10ca7ab0a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428E3-18C7-462B-ADAD-70B79AE3D59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afe1803-9a45-4466-96ca-10ca7ab0a630"/>
    <ds:schemaRef ds:uri="http://purl.org/dc/dcmitype/"/>
    <ds:schemaRef ds:uri="http://schemas.microsoft.com/office/infopath/2007/PartnerControls"/>
    <ds:schemaRef ds:uri="39acac93-8556-44aa-9360-872f7722213e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72908aa-7a73-42e6-a05c-62113a7d8af3}" enabled="0" method="" siteId="{872908aa-7a73-42e6-a05c-62113a7d8a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Spelare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Eskilander Micael</dc:creator>
  <cp:keywords/>
  <dc:description/>
  <cp:lastModifiedBy>NOLANDER Lars</cp:lastModifiedBy>
  <cp:revision/>
  <dcterms:created xsi:type="dcterms:W3CDTF">2022-02-21T11:48:05Z</dcterms:created>
  <dcterms:modified xsi:type="dcterms:W3CDTF">2024-03-13T18:29:35Z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0x01010001ECAC9212AE8F4A8A52FABE298AE29A</vt:lpwstr>
  </property>
</Properties>
</file>