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03"/>
  <workbookPr/>
  <mc:AlternateContent xmlns:mc="http://schemas.openxmlformats.org/markup-compatibility/2006">
    <mc:Choice Requires="x15">
      <x15ac:absPath xmlns:x15ac="http://schemas.microsoft.com/office/spreadsheetml/2010/11/ac" url="\\safs001\users$\mic13esk\Mina Dokument\Micke\"/>
    </mc:Choice>
  </mc:AlternateContent>
  <xr:revisionPtr revIDLastSave="0" documentId="8_{7CE9A5A4-1FFB-405B-907D-EF324D3DA15F}" xr6:coauthVersionLast="47" xr6:coauthVersionMax="47" xr10:uidLastSave="{00000000-0000-0000-0000-000000000000}"/>
  <bookViews>
    <workbookView xWindow="0" yWindow="0" windowWidth="23040" windowHeight="8616" xr2:uid="{00000000-000D-0000-FFFF-FFFF00000000}"/>
  </bookViews>
  <sheets>
    <sheet name="Spelar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9" i="1" l="1"/>
  <c r="G108" i="1"/>
  <c r="G112" i="1"/>
  <c r="G111" i="1"/>
  <c r="G110" i="1"/>
  <c r="G107" i="1"/>
  <c r="G106" i="1"/>
  <c r="G105" i="1"/>
  <c r="F102" i="1"/>
  <c r="F74" i="1"/>
  <c r="F18" i="1"/>
  <c r="F11" i="1"/>
  <c r="F12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5" i="1"/>
  <c r="F6" i="1"/>
  <c r="F7" i="1"/>
  <c r="F8" i="1"/>
  <c r="F9" i="1"/>
  <c r="F10" i="1"/>
  <c r="F3" i="1"/>
  <c r="F4" i="1"/>
  <c r="G104" i="1" l="1"/>
</calcChain>
</file>

<file path=xl/sharedStrings.xml><?xml version="1.0" encoding="utf-8"?>
<sst xmlns="http://schemas.openxmlformats.org/spreadsheetml/2006/main" count="308" uniqueCount="179">
  <si>
    <t>Namn</t>
  </si>
  <si>
    <t>Roll</t>
  </si>
  <si>
    <t>Mobiltelefon</t>
  </si>
  <si>
    <t>Arbetsroll</t>
  </si>
  <si>
    <t>Arbetsbörda</t>
  </si>
  <si>
    <t>Uppdragskontroll</t>
  </si>
  <si>
    <t>Kommentar</t>
  </si>
  <si>
    <t>Adam Lindström</t>
  </si>
  <si>
    <t>Aktiv</t>
  </si>
  <si>
    <t>0708243333</t>
  </si>
  <si>
    <t>Spelare</t>
  </si>
  <si>
    <t>Jens Lindström</t>
  </si>
  <si>
    <t>Förälder</t>
  </si>
  <si>
    <t>070-5735499</t>
  </si>
  <si>
    <t>Båsteamsansvarig / Båsteam</t>
  </si>
  <si>
    <t>Linda Lindström</t>
  </si>
  <si>
    <t>070-3658070</t>
  </si>
  <si>
    <t>Restaurangen / Anton Lander Cafe</t>
  </si>
  <si>
    <t>Alexander Hellström</t>
  </si>
  <si>
    <t>0727323722</t>
  </si>
  <si>
    <t>Qodratullah Tajik</t>
  </si>
  <si>
    <t>0761917810</t>
  </si>
  <si>
    <t xml:space="preserve">Carolin Hellström </t>
  </si>
  <si>
    <t>0702858942</t>
  </si>
  <si>
    <t>Förläggningen</t>
  </si>
  <si>
    <t>Viktor Hellström</t>
  </si>
  <si>
    <t>0768064683</t>
  </si>
  <si>
    <t>Båsteam</t>
  </si>
  <si>
    <t>Alexander Söderberg</t>
  </si>
  <si>
    <t>0706604321</t>
  </si>
  <si>
    <t>Mikael Söderberg</t>
  </si>
  <si>
    <t>Ledare</t>
  </si>
  <si>
    <t>070-3075961</t>
  </si>
  <si>
    <t>Chanjira Söderberg</t>
  </si>
  <si>
    <t>070-6621845</t>
  </si>
  <si>
    <t>Alfred Pettersson Mähler</t>
  </si>
  <si>
    <t>076-1859986</t>
  </si>
  <si>
    <t>Ulrika Mähler</t>
  </si>
  <si>
    <t>0701908390</t>
  </si>
  <si>
    <t xml:space="preserve">Edvin  Pettersson Mähler </t>
  </si>
  <si>
    <t>0706858357</t>
  </si>
  <si>
    <t>Jörgen</t>
  </si>
  <si>
    <t>Sjukvård</t>
  </si>
  <si>
    <t>Omfattning? Kanske kan göra andra saker också?</t>
  </si>
  <si>
    <t>Algot Lindholm</t>
  </si>
  <si>
    <t>0767876426</t>
  </si>
  <si>
    <t>Angelica Lindholm Forsell</t>
  </si>
  <si>
    <t>0705174453</t>
  </si>
  <si>
    <t>Lotterier</t>
  </si>
  <si>
    <t>Michael Lindholm</t>
  </si>
  <si>
    <t>0705175489</t>
  </si>
  <si>
    <t>Båsteam + lagvärdliknande</t>
  </si>
  <si>
    <t>Axel Sellgren Granzell</t>
  </si>
  <si>
    <t>070-3610568</t>
  </si>
  <si>
    <t>Malin Granzell</t>
  </si>
  <si>
    <t>0721413603</t>
  </si>
  <si>
    <t>Jonas Sellgren</t>
  </si>
  <si>
    <t>0725673593</t>
  </si>
  <si>
    <t>Materialare</t>
  </si>
  <si>
    <t>Christoffer Asplund</t>
  </si>
  <si>
    <t>0708856813</t>
  </si>
  <si>
    <t>Ingela Asplund</t>
  </si>
  <si>
    <t>0701090336</t>
  </si>
  <si>
    <t>Fredde Asplund</t>
  </si>
  <si>
    <t>070-1095824</t>
  </si>
  <si>
    <t>Edvin Ekblad</t>
  </si>
  <si>
    <t>073-0419850</t>
  </si>
  <si>
    <t>Erik Ekblad</t>
  </si>
  <si>
    <t>070-266 81 97</t>
  </si>
  <si>
    <t>Elin Hjelm</t>
  </si>
  <si>
    <t>0701852290</t>
  </si>
  <si>
    <t>Cupkansli</t>
  </si>
  <si>
    <t>Emil Nordin</t>
  </si>
  <si>
    <t/>
  </si>
  <si>
    <t>Marcus Nordin</t>
  </si>
  <si>
    <t>0702120452</t>
  </si>
  <si>
    <t>Anne Nordin</t>
  </si>
  <si>
    <t>Erik Öberg</t>
  </si>
  <si>
    <t>0709789280</t>
  </si>
  <si>
    <t>Fredrik Blomberg</t>
  </si>
  <si>
    <t>0739951564</t>
  </si>
  <si>
    <t>Linda Öberg</t>
  </si>
  <si>
    <t>0731837381</t>
  </si>
  <si>
    <t>Gustav von Essen</t>
  </si>
  <si>
    <t>0706043006</t>
  </si>
  <si>
    <t>Henrik von Essen</t>
  </si>
  <si>
    <t>0761019377</t>
  </si>
  <si>
    <t>Båsteam / Försäljning före cup</t>
  </si>
  <si>
    <t>Jenny von Essen</t>
  </si>
  <si>
    <t>0703142816</t>
  </si>
  <si>
    <t>Isak Runden</t>
  </si>
  <si>
    <t>0732564117</t>
  </si>
  <si>
    <t>Josefine Rundén</t>
  </si>
  <si>
    <t>070-2993100</t>
  </si>
  <si>
    <t>"Lagvärdliknande - Ansvarig"</t>
  </si>
  <si>
    <t>David Runden</t>
  </si>
  <si>
    <t>0702470905</t>
  </si>
  <si>
    <t>Joel Burholm</t>
  </si>
  <si>
    <t>0702432813</t>
  </si>
  <si>
    <t>Spelare / Tränar med U12</t>
  </si>
  <si>
    <t>Pernilla Burholm</t>
  </si>
  <si>
    <t>0704164416</t>
  </si>
  <si>
    <t>Charlotte Götesson</t>
  </si>
  <si>
    <t>0739852628</t>
  </si>
  <si>
    <t>Jordan Nordstrand</t>
  </si>
  <si>
    <t>Joakim Nordstrand</t>
  </si>
  <si>
    <t>0766773128</t>
  </si>
  <si>
    <t>Johanna Nordstrand</t>
  </si>
  <si>
    <t>0763233504</t>
  </si>
  <si>
    <t>Max Antonsson</t>
  </si>
  <si>
    <t>076-115 42 12</t>
  </si>
  <si>
    <t>Jens Antonsson</t>
  </si>
  <si>
    <t>072-5206392</t>
  </si>
  <si>
    <t>Ingela Antonsson</t>
  </si>
  <si>
    <t>0722057206</t>
  </si>
  <si>
    <t>Nils Gahlin</t>
  </si>
  <si>
    <t>072-5131212</t>
  </si>
  <si>
    <t>Anders Gahlin</t>
  </si>
  <si>
    <t>0706253769</t>
  </si>
  <si>
    <t>Charlotta Gahlin</t>
  </si>
  <si>
    <t>0703649491</t>
  </si>
  <si>
    <t>Oscar Tegeback</t>
  </si>
  <si>
    <t>Johan Tegeback</t>
  </si>
  <si>
    <t>073-1823490</t>
  </si>
  <si>
    <t>Försäljning före cup</t>
  </si>
  <si>
    <t>Maria Tegeback</t>
  </si>
  <si>
    <t>0730669932</t>
  </si>
  <si>
    <t>Rasmus Gideland</t>
  </si>
  <si>
    <t>0738183535</t>
  </si>
  <si>
    <t>Therese Gideland</t>
  </si>
  <si>
    <t>0707408588</t>
  </si>
  <si>
    <t>Rasmus pappa</t>
  </si>
  <si>
    <t>Svante Eskilander</t>
  </si>
  <si>
    <t>0735008082</t>
  </si>
  <si>
    <t xml:space="preserve">Therese Christersdotter </t>
  </si>
  <si>
    <t>0703330863</t>
  </si>
  <si>
    <t>Micael Eskilander</t>
  </si>
  <si>
    <t>0705311123</t>
  </si>
  <si>
    <t>IT/Hemsida/Jumbotron/50-50</t>
  </si>
  <si>
    <t>Tiger Elmblad Lampinen</t>
  </si>
  <si>
    <t>0735010334</t>
  </si>
  <si>
    <t>Marcus Lampinen</t>
  </si>
  <si>
    <t>Lotterier / Försäljning på cup</t>
  </si>
  <si>
    <t>Lina Elmblad</t>
  </si>
  <si>
    <t>0706896808</t>
  </si>
  <si>
    <t>Viggo Löjthner</t>
  </si>
  <si>
    <t>Pia Löjthner</t>
  </si>
  <si>
    <t>073-3847325</t>
  </si>
  <si>
    <t>Thomas Bergström</t>
  </si>
  <si>
    <t>073-0377367</t>
  </si>
  <si>
    <t>Viktor Söderlund</t>
  </si>
  <si>
    <t xml:space="preserve"> 076-811 81 89</t>
  </si>
  <si>
    <t>Henrik Söderlund</t>
  </si>
  <si>
    <t>070-6801511</t>
  </si>
  <si>
    <t>Anna Jönsson</t>
  </si>
  <si>
    <t>073-8044873</t>
  </si>
  <si>
    <t>William Thellbro</t>
  </si>
  <si>
    <t>0767850910</t>
  </si>
  <si>
    <t>Fredrik Thellbro</t>
  </si>
  <si>
    <t>070 679 22 99</t>
  </si>
  <si>
    <t>Leah Thellbro</t>
  </si>
  <si>
    <t>076-785 09 01</t>
  </si>
  <si>
    <t>William Larsson</t>
  </si>
  <si>
    <t>0708770642</t>
  </si>
  <si>
    <t>Susanne Larsson</t>
  </si>
  <si>
    <t>0708775944</t>
  </si>
  <si>
    <t>Jocke Nilsson</t>
  </si>
  <si>
    <t>070-6185389</t>
  </si>
  <si>
    <t>Zack Wallgren</t>
  </si>
  <si>
    <t>0733750097</t>
  </si>
  <si>
    <t>Patrik Wallgren</t>
  </si>
  <si>
    <t>073-3750097</t>
  </si>
  <si>
    <t>Erika Wallgren</t>
  </si>
  <si>
    <t>Summering</t>
  </si>
  <si>
    <t>INGET UPPDRAG</t>
  </si>
  <si>
    <t>Förläggning</t>
  </si>
  <si>
    <t>Restaurang</t>
  </si>
  <si>
    <t>Hamburgerian</t>
  </si>
  <si>
    <t>Föräldrar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</si>
</sst>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1"/>
      <name val="Calibri"/>
    </font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49" fontId="0" fillId="0" borderId="0" xfId="0" applyNumberFormat="1"/>
    <xf numFmtId="0" fontId="3" fillId="0" borderId="0" xfId="0" applyFont="1"/>
    <xf numFmtId="0" fontId="4" fillId="0" borderId="0" xfId="0" applyFont="1"/>
    <xf numFmtId="49" fontId="5" fillId="2" borderId="0" xfId="0" applyNumberFormat="1" applyFont="1" applyFill="1"/>
    <xf numFmtId="0" fontId="5" fillId="2" borderId="0" xfId="0" applyFont="1" applyFill="1"/>
    <xf numFmtId="9" fontId="0" fillId="0" borderId="0" xfId="1" applyFont="1" applyProtection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1" fontId="0" fillId="0" borderId="0" xfId="1" applyNumberFormat="1" applyFont="1" applyProtection="1"/>
    <xf numFmtId="0" fontId="0" fillId="3" borderId="0" xfId="0" applyFill="1" applyAlignment="1">
      <alignment horizontal="right"/>
    </xf>
    <xf numFmtId="0" fontId="0" fillId="4" borderId="0" xfId="0" applyFill="1" applyAlignment="1">
      <alignment horizontal="right"/>
    </xf>
  </cellXfs>
  <cellStyles count="2">
    <cellStyle name="Normal" xfId="0" builtinId="0"/>
    <cellStyle name="Procent" xfId="1" builtinId="5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2"/>
  <sheetViews>
    <sheetView tabSelected="1" workbookViewId="0">
      <selection activeCell="H22" sqref="H22"/>
    </sheetView>
  </sheetViews>
  <sheetFormatPr defaultRowHeight="14.45"/>
  <cols>
    <col min="1" max="1" width="23.7109375" bestFit="1" customWidth="1"/>
    <col min="2" max="2" width="8.42578125" bestFit="1" customWidth="1"/>
    <col min="3" max="3" width="13.7109375" bestFit="1" customWidth="1"/>
    <col min="4" max="4" width="32.5703125" bestFit="1" customWidth="1"/>
    <col min="5" max="5" width="47.28515625" customWidth="1"/>
    <col min="6" max="6" width="16.5703125" style="9" bestFit="1" customWidth="1"/>
    <col min="7" max="7" width="8" customWidth="1"/>
  </cols>
  <sheetData>
    <row r="1" spans="1:7" ht="15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8" t="s">
        <v>5</v>
      </c>
      <c r="G1" s="1" t="s">
        <v>6</v>
      </c>
    </row>
    <row r="2" spans="1:7">
      <c r="A2" s="5" t="s">
        <v>7</v>
      </c>
      <c r="B2" s="6" t="s">
        <v>8</v>
      </c>
      <c r="C2" s="6" t="s">
        <v>9</v>
      </c>
      <c r="D2" s="6" t="s">
        <v>10</v>
      </c>
      <c r="E2" s="6"/>
      <c r="F2" s="6"/>
    </row>
    <row r="3" spans="1:7">
      <c r="A3" s="2" t="s">
        <v>11</v>
      </c>
      <c r="B3" t="s">
        <v>12</v>
      </c>
      <c r="C3" t="s">
        <v>13</v>
      </c>
      <c r="D3" s="3" t="s">
        <v>14</v>
      </c>
      <c r="E3" s="7">
        <v>1</v>
      </c>
      <c r="F3" s="9" t="str">
        <f>IF(AND(IF(OR(B3="förälder",B3="ledare"),1,0)=1,E3=0),"INGET UPPDRAG","")</f>
        <v/>
      </c>
    </row>
    <row r="4" spans="1:7" ht="15">
      <c r="A4" s="2" t="s">
        <v>15</v>
      </c>
      <c r="B4" t="s">
        <v>12</v>
      </c>
      <c r="C4" t="s">
        <v>16</v>
      </c>
      <c r="D4" s="1" t="s">
        <v>17</v>
      </c>
      <c r="E4" s="7">
        <v>1</v>
      </c>
      <c r="F4" s="9" t="str">
        <f>IF(AND(IF(OR(B4="förälder",B4="ledare"),1,0)=1,E4=0),"INGET UPPDRAG","")</f>
        <v/>
      </c>
    </row>
    <row r="5" spans="1:7">
      <c r="A5" s="2"/>
      <c r="E5" s="7"/>
      <c r="F5" s="9" t="str">
        <f t="shared" ref="F5:F69" si="0">IF(AND(IF(OR(B5="förälder",B5="ledare"),1,0)=1,E5=0),"INGET UPPDRAG","")</f>
        <v/>
      </c>
    </row>
    <row r="6" spans="1:7">
      <c r="A6" s="5" t="s">
        <v>18</v>
      </c>
      <c r="B6" s="6" t="s">
        <v>8</v>
      </c>
      <c r="C6" s="6" t="s">
        <v>19</v>
      </c>
      <c r="D6" s="6" t="s">
        <v>10</v>
      </c>
      <c r="E6" s="6"/>
      <c r="F6" s="6" t="str">
        <f t="shared" si="0"/>
        <v/>
      </c>
    </row>
    <row r="7" spans="1:7">
      <c r="A7" s="5" t="s">
        <v>20</v>
      </c>
      <c r="B7" s="6" t="s">
        <v>8</v>
      </c>
      <c r="C7" s="6" t="s">
        <v>21</v>
      </c>
      <c r="D7" s="6" t="s">
        <v>10</v>
      </c>
      <c r="E7" s="6"/>
      <c r="F7" s="6" t="str">
        <f t="shared" si="0"/>
        <v/>
      </c>
    </row>
    <row r="8" spans="1:7">
      <c r="A8" t="s">
        <v>22</v>
      </c>
      <c r="B8" t="s">
        <v>12</v>
      </c>
      <c r="C8" t="s">
        <v>23</v>
      </c>
      <c r="D8" s="3" t="s">
        <v>24</v>
      </c>
      <c r="E8" s="7">
        <v>1</v>
      </c>
      <c r="F8" s="9" t="str">
        <f t="shared" si="0"/>
        <v/>
      </c>
    </row>
    <row r="9" spans="1:7" ht="15">
      <c r="A9" t="s">
        <v>25</v>
      </c>
      <c r="B9" t="s">
        <v>12</v>
      </c>
      <c r="C9" t="s">
        <v>26</v>
      </c>
      <c r="D9" s="1" t="s">
        <v>27</v>
      </c>
      <c r="E9" s="7">
        <v>1</v>
      </c>
      <c r="F9" s="9" t="str">
        <f t="shared" si="0"/>
        <v/>
      </c>
    </row>
    <row r="10" spans="1:7">
      <c r="E10" s="7"/>
      <c r="F10" s="9" t="str">
        <f t="shared" si="0"/>
        <v/>
      </c>
    </row>
    <row r="11" spans="1:7">
      <c r="A11" s="5" t="s">
        <v>28</v>
      </c>
      <c r="B11" s="6" t="s">
        <v>8</v>
      </c>
      <c r="C11" s="6" t="s">
        <v>29</v>
      </c>
      <c r="D11" s="6" t="s">
        <v>10</v>
      </c>
      <c r="E11" s="6"/>
      <c r="F11" s="6" t="str">
        <f t="shared" si="0"/>
        <v/>
      </c>
    </row>
    <row r="12" spans="1:7">
      <c r="A12" t="s">
        <v>30</v>
      </c>
      <c r="B12" t="s">
        <v>31</v>
      </c>
      <c r="C12" t="s">
        <v>32</v>
      </c>
      <c r="D12" s="4" t="s">
        <v>31</v>
      </c>
      <c r="E12" s="7">
        <v>1</v>
      </c>
      <c r="F12" s="9" t="str">
        <f t="shared" si="0"/>
        <v/>
      </c>
    </row>
    <row r="13" spans="1:7" ht="15">
      <c r="A13" t="s">
        <v>33</v>
      </c>
      <c r="B13" t="s">
        <v>12</v>
      </c>
      <c r="C13" t="s">
        <v>34</v>
      </c>
      <c r="D13" s="1" t="s">
        <v>17</v>
      </c>
      <c r="E13" s="7">
        <v>1</v>
      </c>
      <c r="F13" s="9" t="str">
        <f t="shared" si="0"/>
        <v/>
      </c>
    </row>
    <row r="14" spans="1:7">
      <c r="E14" s="7"/>
      <c r="F14" s="9" t="str">
        <f t="shared" si="0"/>
        <v/>
      </c>
    </row>
    <row r="15" spans="1:7">
      <c r="A15" s="5" t="s">
        <v>35</v>
      </c>
      <c r="B15" s="6" t="s">
        <v>8</v>
      </c>
      <c r="C15" s="6" t="s">
        <v>36</v>
      </c>
      <c r="D15" s="6" t="s">
        <v>10</v>
      </c>
      <c r="E15" s="6"/>
      <c r="F15" s="6" t="str">
        <f t="shared" si="0"/>
        <v/>
      </c>
    </row>
    <row r="16" spans="1:7">
      <c r="A16" t="s">
        <v>37</v>
      </c>
      <c r="B16" t="s">
        <v>12</v>
      </c>
      <c r="C16" t="s">
        <v>38</v>
      </c>
      <c r="E16" s="7"/>
      <c r="F16" s="9" t="str">
        <f t="shared" si="0"/>
        <v>INGET UPPDRAG</v>
      </c>
    </row>
    <row r="17" spans="1:7">
      <c r="A17" t="s">
        <v>39</v>
      </c>
      <c r="B17" t="s">
        <v>12</v>
      </c>
      <c r="C17" t="s">
        <v>40</v>
      </c>
      <c r="E17" s="7"/>
      <c r="F17" s="9" t="str">
        <f t="shared" si="0"/>
        <v>INGET UPPDRAG</v>
      </c>
    </row>
    <row r="18" spans="1:7" ht="15">
      <c r="A18" t="s">
        <v>41</v>
      </c>
      <c r="B18" t="s">
        <v>12</v>
      </c>
      <c r="D18" s="1" t="s">
        <v>42</v>
      </c>
      <c r="E18" s="7">
        <v>0.5</v>
      </c>
      <c r="F18" s="9" t="str">
        <f t="shared" si="0"/>
        <v/>
      </c>
      <c r="G18" t="s">
        <v>43</v>
      </c>
    </row>
    <row r="19" spans="1:7">
      <c r="E19" s="7"/>
      <c r="F19" s="9" t="str">
        <f t="shared" si="0"/>
        <v/>
      </c>
    </row>
    <row r="20" spans="1:7">
      <c r="A20" s="5" t="s">
        <v>44</v>
      </c>
      <c r="B20" s="6" t="s">
        <v>8</v>
      </c>
      <c r="C20" s="6" t="s">
        <v>45</v>
      </c>
      <c r="D20" s="6" t="s">
        <v>10</v>
      </c>
      <c r="E20" s="6"/>
      <c r="F20" s="6" t="str">
        <f t="shared" si="0"/>
        <v/>
      </c>
    </row>
    <row r="21" spans="1:7" ht="15">
      <c r="A21" t="s">
        <v>46</v>
      </c>
      <c r="B21" t="s">
        <v>12</v>
      </c>
      <c r="C21" t="s">
        <v>47</v>
      </c>
      <c r="D21" s="1" t="s">
        <v>48</v>
      </c>
      <c r="E21" s="7">
        <v>1</v>
      </c>
      <c r="F21" s="9" t="str">
        <f t="shared" si="0"/>
        <v/>
      </c>
    </row>
    <row r="22" spans="1:7" ht="15">
      <c r="A22" t="s">
        <v>49</v>
      </c>
      <c r="B22" t="s">
        <v>12</v>
      </c>
      <c r="C22" t="s">
        <v>50</v>
      </c>
      <c r="D22" s="1" t="s">
        <v>51</v>
      </c>
      <c r="E22" s="7">
        <v>1</v>
      </c>
      <c r="F22" s="9" t="str">
        <f t="shared" si="0"/>
        <v/>
      </c>
    </row>
    <row r="23" spans="1:7">
      <c r="E23" s="7"/>
      <c r="F23" s="9" t="str">
        <f t="shared" si="0"/>
        <v/>
      </c>
    </row>
    <row r="24" spans="1:7">
      <c r="A24" s="5" t="s">
        <v>52</v>
      </c>
      <c r="B24" s="6" t="s">
        <v>8</v>
      </c>
      <c r="C24" s="6" t="s">
        <v>53</v>
      </c>
      <c r="D24" s="6" t="s">
        <v>10</v>
      </c>
      <c r="E24" s="6"/>
      <c r="F24" s="6" t="str">
        <f t="shared" si="0"/>
        <v/>
      </c>
    </row>
    <row r="25" spans="1:7" ht="15">
      <c r="A25" t="s">
        <v>54</v>
      </c>
      <c r="B25" t="s">
        <v>12</v>
      </c>
      <c r="C25" t="s">
        <v>55</v>
      </c>
      <c r="D25" s="1" t="s">
        <v>27</v>
      </c>
      <c r="E25" s="7">
        <v>1</v>
      </c>
      <c r="F25" s="9" t="str">
        <f t="shared" si="0"/>
        <v/>
      </c>
    </row>
    <row r="26" spans="1:7">
      <c r="A26" t="s">
        <v>56</v>
      </c>
      <c r="B26" t="s">
        <v>31</v>
      </c>
      <c r="C26" t="s">
        <v>57</v>
      </c>
      <c r="D26" s="4" t="s">
        <v>58</v>
      </c>
      <c r="E26" s="7">
        <v>1</v>
      </c>
      <c r="F26" s="9" t="str">
        <f t="shared" si="0"/>
        <v/>
      </c>
    </row>
    <row r="27" spans="1:7">
      <c r="E27" s="7"/>
      <c r="F27" s="9" t="str">
        <f t="shared" si="0"/>
        <v/>
      </c>
    </row>
    <row r="28" spans="1:7">
      <c r="A28" s="5" t="s">
        <v>59</v>
      </c>
      <c r="B28" s="6" t="s">
        <v>8</v>
      </c>
      <c r="C28" s="6" t="s">
        <v>60</v>
      </c>
      <c r="D28" s="6" t="s">
        <v>10</v>
      </c>
      <c r="E28" s="6"/>
      <c r="F28" s="6" t="str">
        <f t="shared" si="0"/>
        <v/>
      </c>
    </row>
    <row r="29" spans="1:7" ht="15">
      <c r="A29" t="s">
        <v>61</v>
      </c>
      <c r="B29" t="s">
        <v>12</v>
      </c>
      <c r="C29" t="s">
        <v>62</v>
      </c>
      <c r="D29" s="1" t="s">
        <v>27</v>
      </c>
      <c r="E29" s="7">
        <v>1</v>
      </c>
      <c r="F29" s="9" t="str">
        <f t="shared" si="0"/>
        <v/>
      </c>
    </row>
    <row r="30" spans="1:7">
      <c r="A30" t="s">
        <v>63</v>
      </c>
      <c r="B30" t="s">
        <v>31</v>
      </c>
      <c r="C30" t="s">
        <v>64</v>
      </c>
      <c r="D30" s="4" t="s">
        <v>31</v>
      </c>
      <c r="E30" s="7">
        <v>1</v>
      </c>
      <c r="F30" s="9" t="str">
        <f t="shared" si="0"/>
        <v/>
      </c>
    </row>
    <row r="31" spans="1:7">
      <c r="E31" s="7"/>
      <c r="F31" s="9" t="str">
        <f t="shared" si="0"/>
        <v/>
      </c>
    </row>
    <row r="32" spans="1:7">
      <c r="A32" s="5" t="s">
        <v>65</v>
      </c>
      <c r="B32" s="6" t="s">
        <v>8</v>
      </c>
      <c r="C32" s="6" t="s">
        <v>66</v>
      </c>
      <c r="D32" s="6" t="s">
        <v>10</v>
      </c>
      <c r="E32" s="6"/>
      <c r="F32" s="6" t="str">
        <f t="shared" si="0"/>
        <v/>
      </c>
    </row>
    <row r="33" spans="1:6">
      <c r="A33" t="s">
        <v>67</v>
      </c>
      <c r="B33" t="s">
        <v>31</v>
      </c>
      <c r="C33" t="s">
        <v>68</v>
      </c>
      <c r="D33" s="4" t="s">
        <v>31</v>
      </c>
      <c r="E33" s="7">
        <v>1</v>
      </c>
      <c r="F33" s="9" t="str">
        <f t="shared" si="0"/>
        <v/>
      </c>
    </row>
    <row r="34" spans="1:6" ht="15">
      <c r="A34" t="s">
        <v>69</v>
      </c>
      <c r="B34" t="s">
        <v>12</v>
      </c>
      <c r="C34" t="s">
        <v>70</v>
      </c>
      <c r="D34" s="1" t="s">
        <v>71</v>
      </c>
      <c r="E34" s="7">
        <v>1</v>
      </c>
      <c r="F34" s="9" t="str">
        <f t="shared" si="0"/>
        <v/>
      </c>
    </row>
    <row r="35" spans="1:6">
      <c r="E35" s="7"/>
      <c r="F35" s="9" t="str">
        <f t="shared" si="0"/>
        <v/>
      </c>
    </row>
    <row r="36" spans="1:6">
      <c r="A36" s="5" t="s">
        <v>72</v>
      </c>
      <c r="B36" s="6" t="s">
        <v>8</v>
      </c>
      <c r="C36" s="6" t="s">
        <v>73</v>
      </c>
      <c r="D36" s="6" t="s">
        <v>10</v>
      </c>
      <c r="E36" s="6"/>
      <c r="F36" s="6" t="str">
        <f t="shared" si="0"/>
        <v/>
      </c>
    </row>
    <row r="37" spans="1:6" ht="15">
      <c r="A37" t="s">
        <v>74</v>
      </c>
      <c r="B37" t="s">
        <v>12</v>
      </c>
      <c r="C37" t="s">
        <v>75</v>
      </c>
      <c r="D37" s="1" t="s">
        <v>27</v>
      </c>
      <c r="E37" s="7">
        <v>1</v>
      </c>
      <c r="F37" s="9" t="str">
        <f t="shared" si="0"/>
        <v/>
      </c>
    </row>
    <row r="38" spans="1:6">
      <c r="A38" t="s">
        <v>76</v>
      </c>
      <c r="B38" t="s">
        <v>12</v>
      </c>
      <c r="C38" t="s">
        <v>73</v>
      </c>
      <c r="E38" s="7"/>
      <c r="F38" s="9" t="str">
        <f t="shared" si="0"/>
        <v>INGET UPPDRAG</v>
      </c>
    </row>
    <row r="39" spans="1:6">
      <c r="E39" s="7"/>
      <c r="F39" s="9" t="str">
        <f t="shared" si="0"/>
        <v/>
      </c>
    </row>
    <row r="40" spans="1:6">
      <c r="A40" s="5" t="s">
        <v>77</v>
      </c>
      <c r="B40" s="6" t="s">
        <v>8</v>
      </c>
      <c r="C40" s="6" t="s">
        <v>78</v>
      </c>
      <c r="D40" s="6" t="s">
        <v>10</v>
      </c>
      <c r="E40" s="6"/>
      <c r="F40" s="6" t="str">
        <f t="shared" si="0"/>
        <v/>
      </c>
    </row>
    <row r="41" spans="1:6" ht="15">
      <c r="A41" t="s">
        <v>79</v>
      </c>
      <c r="B41" t="s">
        <v>12</v>
      </c>
      <c r="C41" t="s">
        <v>80</v>
      </c>
      <c r="D41" s="1" t="s">
        <v>27</v>
      </c>
      <c r="E41" s="7">
        <v>1</v>
      </c>
      <c r="F41" s="9" t="str">
        <f t="shared" si="0"/>
        <v/>
      </c>
    </row>
    <row r="42" spans="1:6">
      <c r="A42" t="s">
        <v>81</v>
      </c>
      <c r="B42" t="s">
        <v>12</v>
      </c>
      <c r="C42" t="s">
        <v>82</v>
      </c>
      <c r="E42" s="7"/>
      <c r="F42" s="9" t="str">
        <f t="shared" si="0"/>
        <v>INGET UPPDRAG</v>
      </c>
    </row>
    <row r="43" spans="1:6">
      <c r="E43" s="7"/>
      <c r="F43" s="9" t="str">
        <f t="shared" si="0"/>
        <v/>
      </c>
    </row>
    <row r="44" spans="1:6">
      <c r="A44" s="5" t="s">
        <v>83</v>
      </c>
      <c r="B44" s="6" t="s">
        <v>8</v>
      </c>
      <c r="C44" s="6" t="s">
        <v>84</v>
      </c>
      <c r="D44" s="6" t="s">
        <v>10</v>
      </c>
      <c r="E44" s="6"/>
      <c r="F44" s="6" t="str">
        <f t="shared" si="0"/>
        <v/>
      </c>
    </row>
    <row r="45" spans="1:6" ht="15">
      <c r="A45" t="s">
        <v>85</v>
      </c>
      <c r="B45" t="s">
        <v>12</v>
      </c>
      <c r="C45" t="s">
        <v>86</v>
      </c>
      <c r="D45" s="1" t="s">
        <v>87</v>
      </c>
      <c r="E45" s="7">
        <v>1</v>
      </c>
      <c r="F45" s="9" t="str">
        <f t="shared" si="0"/>
        <v/>
      </c>
    </row>
    <row r="46" spans="1:6" ht="15">
      <c r="A46" t="s">
        <v>88</v>
      </c>
      <c r="B46" t="s">
        <v>12</v>
      </c>
      <c r="C46" t="s">
        <v>89</v>
      </c>
      <c r="D46" s="1" t="s">
        <v>17</v>
      </c>
      <c r="E46" s="7">
        <v>1</v>
      </c>
      <c r="F46" s="9" t="str">
        <f t="shared" si="0"/>
        <v/>
      </c>
    </row>
    <row r="47" spans="1:6">
      <c r="E47" s="7"/>
      <c r="F47" s="9" t="str">
        <f t="shared" si="0"/>
        <v/>
      </c>
    </row>
    <row r="48" spans="1:6">
      <c r="A48" s="5" t="s">
        <v>90</v>
      </c>
      <c r="B48" s="6" t="s">
        <v>8</v>
      </c>
      <c r="C48" s="6" t="s">
        <v>91</v>
      </c>
      <c r="D48" s="6" t="s">
        <v>10</v>
      </c>
      <c r="E48" s="6"/>
      <c r="F48" s="6" t="str">
        <f t="shared" si="0"/>
        <v/>
      </c>
    </row>
    <row r="49" spans="1:6">
      <c r="A49" t="s">
        <v>92</v>
      </c>
      <c r="B49" t="s">
        <v>12</v>
      </c>
      <c r="C49" t="s">
        <v>93</v>
      </c>
      <c r="D49" t="s">
        <v>94</v>
      </c>
      <c r="E49" s="7"/>
      <c r="F49" s="9" t="str">
        <f t="shared" si="0"/>
        <v>INGET UPPDRAG</v>
      </c>
    </row>
    <row r="50" spans="1:6" ht="15">
      <c r="A50" t="s">
        <v>95</v>
      </c>
      <c r="B50" t="s">
        <v>12</v>
      </c>
      <c r="C50" t="s">
        <v>96</v>
      </c>
      <c r="D50" s="1" t="s">
        <v>27</v>
      </c>
      <c r="E50" s="7">
        <v>1</v>
      </c>
      <c r="F50" s="9" t="str">
        <f t="shared" si="0"/>
        <v/>
      </c>
    </row>
    <row r="51" spans="1:6">
      <c r="E51" s="7"/>
      <c r="F51" s="9" t="str">
        <f t="shared" si="0"/>
        <v/>
      </c>
    </row>
    <row r="52" spans="1:6">
      <c r="A52" s="5" t="s">
        <v>97</v>
      </c>
      <c r="B52" s="6" t="s">
        <v>8</v>
      </c>
      <c r="C52" s="6" t="s">
        <v>98</v>
      </c>
      <c r="D52" s="6" t="s">
        <v>99</v>
      </c>
      <c r="E52" s="6"/>
      <c r="F52" s="6" t="str">
        <f t="shared" si="0"/>
        <v/>
      </c>
    </row>
    <row r="53" spans="1:6" ht="15">
      <c r="A53" s="5" t="s">
        <v>100</v>
      </c>
      <c r="B53" s="5" t="s">
        <v>12</v>
      </c>
      <c r="C53" s="5" t="s">
        <v>101</v>
      </c>
      <c r="D53" s="5"/>
      <c r="E53" s="5"/>
      <c r="F53" s="5"/>
    </row>
    <row r="54" spans="1:6" ht="15">
      <c r="A54" s="5" t="s">
        <v>102</v>
      </c>
      <c r="B54" s="5" t="s">
        <v>12</v>
      </c>
      <c r="C54" s="5" t="s">
        <v>103</v>
      </c>
      <c r="D54" s="5"/>
      <c r="E54" s="5"/>
      <c r="F54" s="5"/>
    </row>
    <row r="55" spans="1:6">
      <c r="E55" s="7"/>
      <c r="F55" s="9" t="str">
        <f t="shared" si="0"/>
        <v/>
      </c>
    </row>
    <row r="56" spans="1:6">
      <c r="A56" s="5" t="s">
        <v>104</v>
      </c>
      <c r="B56" s="6" t="s">
        <v>8</v>
      </c>
      <c r="C56" s="6" t="s">
        <v>73</v>
      </c>
      <c r="D56" s="6" t="s">
        <v>10</v>
      </c>
      <c r="E56" s="6"/>
      <c r="F56" s="6" t="str">
        <f t="shared" si="0"/>
        <v/>
      </c>
    </row>
    <row r="57" spans="1:6" ht="15">
      <c r="A57" t="s">
        <v>105</v>
      </c>
      <c r="B57" t="s">
        <v>12</v>
      </c>
      <c r="C57" t="s">
        <v>106</v>
      </c>
      <c r="D57" s="1" t="s">
        <v>27</v>
      </c>
      <c r="E57" s="7">
        <v>1</v>
      </c>
      <c r="F57" s="9" t="str">
        <f t="shared" si="0"/>
        <v/>
      </c>
    </row>
    <row r="58" spans="1:6">
      <c r="A58" t="s">
        <v>107</v>
      </c>
      <c r="B58" t="s">
        <v>12</v>
      </c>
      <c r="C58" t="s">
        <v>108</v>
      </c>
      <c r="E58" s="7"/>
      <c r="F58" s="9" t="str">
        <f t="shared" si="0"/>
        <v>INGET UPPDRAG</v>
      </c>
    </row>
    <row r="59" spans="1:6">
      <c r="E59" s="7"/>
      <c r="F59" s="9" t="str">
        <f t="shared" si="0"/>
        <v/>
      </c>
    </row>
    <row r="60" spans="1:6">
      <c r="A60" s="5" t="s">
        <v>109</v>
      </c>
      <c r="B60" s="6" t="s">
        <v>8</v>
      </c>
      <c r="C60" s="6" t="s">
        <v>110</v>
      </c>
      <c r="D60" s="6" t="s">
        <v>10</v>
      </c>
      <c r="E60" s="6"/>
      <c r="F60" s="6" t="str">
        <f t="shared" si="0"/>
        <v/>
      </c>
    </row>
    <row r="61" spans="1:6" ht="15">
      <c r="A61" t="s">
        <v>111</v>
      </c>
      <c r="B61" t="s">
        <v>12</v>
      </c>
      <c r="C61" t="s">
        <v>112</v>
      </c>
      <c r="D61" s="1" t="s">
        <v>27</v>
      </c>
      <c r="E61" s="7">
        <v>1</v>
      </c>
      <c r="F61" s="9" t="str">
        <f t="shared" si="0"/>
        <v/>
      </c>
    </row>
    <row r="62" spans="1:6">
      <c r="A62" t="s">
        <v>113</v>
      </c>
      <c r="B62" t="s">
        <v>12</v>
      </c>
      <c r="C62" t="s">
        <v>114</v>
      </c>
      <c r="E62" s="7"/>
      <c r="F62" s="9" t="str">
        <f t="shared" si="0"/>
        <v>INGET UPPDRAG</v>
      </c>
    </row>
    <row r="63" spans="1:6">
      <c r="E63" s="7"/>
      <c r="F63" s="9" t="str">
        <f t="shared" si="0"/>
        <v/>
      </c>
    </row>
    <row r="64" spans="1:6">
      <c r="A64" s="5" t="s">
        <v>115</v>
      </c>
      <c r="B64" s="6" t="s">
        <v>8</v>
      </c>
      <c r="C64" s="6" t="s">
        <v>116</v>
      </c>
      <c r="D64" s="6" t="s">
        <v>10</v>
      </c>
      <c r="E64" s="6"/>
      <c r="F64" s="6" t="str">
        <f t="shared" si="0"/>
        <v/>
      </c>
    </row>
    <row r="65" spans="1:6" ht="15">
      <c r="A65" t="s">
        <v>117</v>
      </c>
      <c r="B65" t="s">
        <v>12</v>
      </c>
      <c r="C65" t="s">
        <v>118</v>
      </c>
      <c r="D65" s="1" t="s">
        <v>27</v>
      </c>
      <c r="E65" s="7">
        <v>1</v>
      </c>
      <c r="F65" s="9" t="str">
        <f t="shared" si="0"/>
        <v/>
      </c>
    </row>
    <row r="66" spans="1:6" ht="15">
      <c r="A66" t="s">
        <v>119</v>
      </c>
      <c r="B66" t="s">
        <v>12</v>
      </c>
      <c r="C66" t="s">
        <v>120</v>
      </c>
      <c r="D66" s="1" t="s">
        <v>17</v>
      </c>
      <c r="E66" s="7">
        <v>1</v>
      </c>
      <c r="F66" s="9" t="str">
        <f t="shared" si="0"/>
        <v/>
      </c>
    </row>
    <row r="67" spans="1:6">
      <c r="E67" s="7"/>
      <c r="F67" s="9" t="str">
        <f t="shared" si="0"/>
        <v/>
      </c>
    </row>
    <row r="68" spans="1:6">
      <c r="A68" s="5" t="s">
        <v>121</v>
      </c>
      <c r="B68" s="6" t="s">
        <v>8</v>
      </c>
      <c r="C68" s="6" t="s">
        <v>73</v>
      </c>
      <c r="D68" s="6" t="s">
        <v>10</v>
      </c>
      <c r="E68" s="6"/>
      <c r="F68" s="6" t="str">
        <f t="shared" si="0"/>
        <v/>
      </c>
    </row>
    <row r="69" spans="1:6" ht="15">
      <c r="A69" t="s">
        <v>122</v>
      </c>
      <c r="B69" t="s">
        <v>12</v>
      </c>
      <c r="C69" t="s">
        <v>123</v>
      </c>
      <c r="D69" s="1" t="s">
        <v>124</v>
      </c>
      <c r="E69" s="7"/>
      <c r="F69" s="9" t="str">
        <f t="shared" si="0"/>
        <v>INGET UPPDRAG</v>
      </c>
    </row>
    <row r="70" spans="1:6" ht="15">
      <c r="A70" t="s">
        <v>125</v>
      </c>
      <c r="B70" t="s">
        <v>12</v>
      </c>
      <c r="C70" t="s">
        <v>126</v>
      </c>
      <c r="D70" s="1" t="s">
        <v>17</v>
      </c>
      <c r="E70" s="7">
        <v>1</v>
      </c>
      <c r="F70" s="9" t="str">
        <f t="shared" ref="F70:F102" si="1">IF(AND(IF(OR(B70="förälder",B70="ledare"),1,0)=1,E70=0),"INGET UPPDRAG","")</f>
        <v/>
      </c>
    </row>
    <row r="71" spans="1:6">
      <c r="E71" s="7"/>
      <c r="F71" s="9" t="str">
        <f t="shared" si="1"/>
        <v/>
      </c>
    </row>
    <row r="72" spans="1:6">
      <c r="A72" s="5" t="s">
        <v>127</v>
      </c>
      <c r="B72" s="6" t="s">
        <v>8</v>
      </c>
      <c r="C72" s="6" t="s">
        <v>128</v>
      </c>
      <c r="D72" s="6" t="s">
        <v>10</v>
      </c>
      <c r="E72" s="6"/>
      <c r="F72" s="6" t="str">
        <f t="shared" si="1"/>
        <v/>
      </c>
    </row>
    <row r="73" spans="1:6">
      <c r="A73" t="s">
        <v>129</v>
      </c>
      <c r="B73" t="s">
        <v>12</v>
      </c>
      <c r="C73" t="s">
        <v>130</v>
      </c>
      <c r="E73" s="7"/>
      <c r="F73" s="9" t="str">
        <f t="shared" si="1"/>
        <v>INGET UPPDRAG</v>
      </c>
    </row>
    <row r="74" spans="1:6">
      <c r="A74" t="s">
        <v>131</v>
      </c>
      <c r="B74" t="s">
        <v>12</v>
      </c>
      <c r="E74" s="7"/>
      <c r="F74" s="9" t="str">
        <f t="shared" si="1"/>
        <v>INGET UPPDRAG</v>
      </c>
    </row>
    <row r="75" spans="1:6">
      <c r="E75" s="7"/>
      <c r="F75" s="9" t="str">
        <f t="shared" si="1"/>
        <v/>
      </c>
    </row>
    <row r="76" spans="1:6">
      <c r="A76" s="5" t="s">
        <v>132</v>
      </c>
      <c r="B76" s="6" t="s">
        <v>8</v>
      </c>
      <c r="C76" s="6" t="s">
        <v>133</v>
      </c>
      <c r="D76" s="6" t="s">
        <v>10</v>
      </c>
      <c r="E76" s="6"/>
      <c r="F76" s="6" t="str">
        <f t="shared" si="1"/>
        <v/>
      </c>
    </row>
    <row r="77" spans="1:6">
      <c r="A77" t="s">
        <v>134</v>
      </c>
      <c r="B77" t="s">
        <v>12</v>
      </c>
      <c r="C77" t="s">
        <v>135</v>
      </c>
      <c r="E77" s="7"/>
      <c r="F77" s="9" t="str">
        <f t="shared" si="1"/>
        <v>INGET UPPDRAG</v>
      </c>
    </row>
    <row r="78" spans="1:6" ht="15">
      <c r="A78" t="s">
        <v>136</v>
      </c>
      <c r="B78" t="s">
        <v>31</v>
      </c>
      <c r="C78" t="s">
        <v>137</v>
      </c>
      <c r="D78" s="1" t="s">
        <v>138</v>
      </c>
      <c r="E78" s="7">
        <v>1</v>
      </c>
      <c r="F78" s="9" t="str">
        <f t="shared" si="1"/>
        <v/>
      </c>
    </row>
    <row r="79" spans="1:6">
      <c r="E79" s="7"/>
      <c r="F79" s="9" t="str">
        <f t="shared" si="1"/>
        <v/>
      </c>
    </row>
    <row r="80" spans="1:6">
      <c r="A80" s="5" t="s">
        <v>139</v>
      </c>
      <c r="B80" s="6" t="s">
        <v>8</v>
      </c>
      <c r="C80" s="6" t="s">
        <v>140</v>
      </c>
      <c r="D80" s="6" t="s">
        <v>10</v>
      </c>
      <c r="E80" s="6"/>
      <c r="F80" s="6" t="str">
        <f t="shared" si="1"/>
        <v/>
      </c>
    </row>
    <row r="81" spans="1:6" ht="15">
      <c r="A81" t="s">
        <v>141</v>
      </c>
      <c r="B81" t="s">
        <v>12</v>
      </c>
      <c r="C81" t="s">
        <v>140</v>
      </c>
      <c r="D81" s="1" t="s">
        <v>142</v>
      </c>
      <c r="E81" s="7">
        <v>1</v>
      </c>
      <c r="F81" s="9" t="str">
        <f t="shared" si="1"/>
        <v/>
      </c>
    </row>
    <row r="82" spans="1:6" ht="15">
      <c r="A82" t="s">
        <v>143</v>
      </c>
      <c r="B82" t="s">
        <v>12</v>
      </c>
      <c r="C82" t="s">
        <v>144</v>
      </c>
      <c r="D82" s="1" t="s">
        <v>142</v>
      </c>
      <c r="E82" s="7">
        <v>1</v>
      </c>
      <c r="F82" s="9" t="str">
        <f t="shared" si="1"/>
        <v/>
      </c>
    </row>
    <row r="83" spans="1:6">
      <c r="E83" s="7"/>
      <c r="F83" s="9" t="str">
        <f t="shared" si="1"/>
        <v/>
      </c>
    </row>
    <row r="84" spans="1:6">
      <c r="A84" s="5" t="s">
        <v>145</v>
      </c>
      <c r="B84" s="6" t="s">
        <v>8</v>
      </c>
      <c r="C84" s="6" t="s">
        <v>73</v>
      </c>
      <c r="D84" s="6" t="s">
        <v>10</v>
      </c>
      <c r="E84" s="6"/>
      <c r="F84" s="6" t="str">
        <f t="shared" si="1"/>
        <v/>
      </c>
    </row>
    <row r="85" spans="1:6">
      <c r="A85" t="s">
        <v>146</v>
      </c>
      <c r="B85" t="s">
        <v>12</v>
      </c>
      <c r="C85" t="s">
        <v>147</v>
      </c>
      <c r="E85" s="7"/>
      <c r="F85" s="9" t="str">
        <f t="shared" si="1"/>
        <v>INGET UPPDRAG</v>
      </c>
    </row>
    <row r="86" spans="1:6">
      <c r="A86" t="s">
        <v>148</v>
      </c>
      <c r="B86" t="s">
        <v>12</v>
      </c>
      <c r="C86" t="s">
        <v>149</v>
      </c>
      <c r="E86" s="7"/>
      <c r="F86" s="9" t="str">
        <f t="shared" si="1"/>
        <v>INGET UPPDRAG</v>
      </c>
    </row>
    <row r="87" spans="1:6">
      <c r="E87" s="7"/>
      <c r="F87" s="9" t="str">
        <f t="shared" si="1"/>
        <v/>
      </c>
    </row>
    <row r="88" spans="1:6">
      <c r="A88" s="5" t="s">
        <v>150</v>
      </c>
      <c r="B88" s="6" t="s">
        <v>8</v>
      </c>
      <c r="C88" s="6" t="s">
        <v>151</v>
      </c>
      <c r="D88" s="6" t="s">
        <v>10</v>
      </c>
      <c r="E88" s="6"/>
      <c r="F88" s="6" t="str">
        <f t="shared" si="1"/>
        <v/>
      </c>
    </row>
    <row r="89" spans="1:6" ht="15">
      <c r="A89" t="s">
        <v>152</v>
      </c>
      <c r="B89" t="s">
        <v>12</v>
      </c>
      <c r="C89" t="s">
        <v>153</v>
      </c>
      <c r="D89" s="1" t="s">
        <v>27</v>
      </c>
      <c r="E89" s="7">
        <v>1</v>
      </c>
      <c r="F89" s="9" t="str">
        <f t="shared" si="1"/>
        <v/>
      </c>
    </row>
    <row r="90" spans="1:6" ht="15">
      <c r="A90" t="s">
        <v>154</v>
      </c>
      <c r="B90" t="s">
        <v>12</v>
      </c>
      <c r="C90" t="s">
        <v>155</v>
      </c>
      <c r="D90" s="1" t="s">
        <v>17</v>
      </c>
      <c r="E90" s="7">
        <v>1</v>
      </c>
      <c r="F90" s="9" t="str">
        <f t="shared" si="1"/>
        <v/>
      </c>
    </row>
    <row r="91" spans="1:6">
      <c r="E91" s="7"/>
      <c r="F91" s="9" t="str">
        <f t="shared" si="1"/>
        <v/>
      </c>
    </row>
    <row r="92" spans="1:6">
      <c r="A92" s="5" t="s">
        <v>156</v>
      </c>
      <c r="B92" s="6" t="s">
        <v>8</v>
      </c>
      <c r="C92" s="6" t="s">
        <v>157</v>
      </c>
      <c r="D92" s="6" t="s">
        <v>10</v>
      </c>
      <c r="E92" s="6"/>
      <c r="F92" s="6" t="str">
        <f t="shared" si="1"/>
        <v/>
      </c>
    </row>
    <row r="93" spans="1:6">
      <c r="A93" t="s">
        <v>158</v>
      </c>
      <c r="B93" t="s">
        <v>12</v>
      </c>
      <c r="C93" t="s">
        <v>159</v>
      </c>
      <c r="E93" s="7"/>
      <c r="F93" s="9" t="str">
        <f t="shared" si="1"/>
        <v>INGET UPPDRAG</v>
      </c>
    </row>
    <row r="94" spans="1:6" ht="15">
      <c r="A94" t="s">
        <v>160</v>
      </c>
      <c r="B94" t="s">
        <v>12</v>
      </c>
      <c r="C94" t="s">
        <v>161</v>
      </c>
      <c r="D94" s="1" t="s">
        <v>17</v>
      </c>
      <c r="E94" s="7">
        <v>1</v>
      </c>
      <c r="F94" s="9" t="str">
        <f t="shared" si="1"/>
        <v/>
      </c>
    </row>
    <row r="95" spans="1:6">
      <c r="E95" s="7"/>
      <c r="F95" s="9" t="str">
        <f t="shared" si="1"/>
        <v/>
      </c>
    </row>
    <row r="96" spans="1:6">
      <c r="A96" s="5" t="s">
        <v>162</v>
      </c>
      <c r="B96" s="6" t="s">
        <v>8</v>
      </c>
      <c r="C96" s="6" t="s">
        <v>163</v>
      </c>
      <c r="D96" s="6" t="s">
        <v>10</v>
      </c>
      <c r="E96" s="6"/>
      <c r="F96" s="6" t="str">
        <f t="shared" si="1"/>
        <v/>
      </c>
    </row>
    <row r="97" spans="1:7" ht="15">
      <c r="A97" t="s">
        <v>164</v>
      </c>
      <c r="B97" t="s">
        <v>12</v>
      </c>
      <c r="C97" t="s">
        <v>165</v>
      </c>
      <c r="D97" s="1" t="s">
        <v>71</v>
      </c>
      <c r="E97" s="7">
        <v>1</v>
      </c>
      <c r="F97" s="9" t="str">
        <f t="shared" si="1"/>
        <v/>
      </c>
    </row>
    <row r="98" spans="1:7">
      <c r="A98" t="s">
        <v>166</v>
      </c>
      <c r="B98" t="s">
        <v>31</v>
      </c>
      <c r="C98" t="s">
        <v>167</v>
      </c>
      <c r="D98" s="4" t="s">
        <v>31</v>
      </c>
      <c r="E98" s="7">
        <v>1</v>
      </c>
      <c r="F98" s="9" t="str">
        <f t="shared" si="1"/>
        <v/>
      </c>
    </row>
    <row r="99" spans="1:7">
      <c r="E99" s="7"/>
      <c r="F99" s="9" t="str">
        <f t="shared" si="1"/>
        <v/>
      </c>
    </row>
    <row r="100" spans="1:7">
      <c r="A100" s="5" t="s">
        <v>168</v>
      </c>
      <c r="B100" s="6" t="s">
        <v>8</v>
      </c>
      <c r="C100" s="6" t="s">
        <v>169</v>
      </c>
      <c r="D100" s="6" t="s">
        <v>10</v>
      </c>
      <c r="E100" s="6"/>
      <c r="F100" s="6" t="str">
        <f t="shared" si="1"/>
        <v/>
      </c>
    </row>
    <row r="101" spans="1:7" ht="15">
      <c r="A101" t="s">
        <v>170</v>
      </c>
      <c r="B101" t="s">
        <v>12</v>
      </c>
      <c r="C101" t="s">
        <v>171</v>
      </c>
      <c r="D101" s="1" t="s">
        <v>27</v>
      </c>
      <c r="E101" s="7">
        <v>1</v>
      </c>
      <c r="F101" s="9" t="str">
        <f t="shared" si="1"/>
        <v/>
      </c>
    </row>
    <row r="102" spans="1:7">
      <c r="A102" t="s">
        <v>172</v>
      </c>
      <c r="B102" t="s">
        <v>12</v>
      </c>
      <c r="C102" t="s">
        <v>73</v>
      </c>
      <c r="E102" s="7"/>
      <c r="F102" s="9" t="str">
        <f>IF(AND(IF(OR(B102="förälder",B102="ledare"),1,0)=1,E102=0),"INGET UPPDRAG","")</f>
        <v>INGET UPPDRAG</v>
      </c>
    </row>
    <row r="104" spans="1:7" ht="15">
      <c r="E104" s="10" t="s">
        <v>173</v>
      </c>
      <c r="F104" s="9" t="s">
        <v>174</v>
      </c>
      <c r="G104" s="12">
        <f>COUNTIF(F3:F102,"INGET UPPDRAG")</f>
        <v>15</v>
      </c>
    </row>
    <row r="105" spans="1:7" ht="15">
      <c r="F105" s="7">
        <v>1</v>
      </c>
      <c r="G105" s="11">
        <f>COUNTIF(E3:E103,"100%")</f>
        <v>33</v>
      </c>
    </row>
    <row r="106" spans="1:7" ht="15">
      <c r="F106" s="10" t="s">
        <v>27</v>
      </c>
      <c r="G106" s="11">
        <f>COUNTIF(D3:D103,"*Båsteam*")</f>
        <v>14</v>
      </c>
    </row>
    <row r="107" spans="1:7" ht="15">
      <c r="F107" s="10" t="s">
        <v>175</v>
      </c>
      <c r="G107" s="12">
        <f>COUNTIF(D3:D103,"*Förläggning*")</f>
        <v>1</v>
      </c>
    </row>
    <row r="108" spans="1:7" ht="15">
      <c r="F108" s="10" t="s">
        <v>176</v>
      </c>
      <c r="G108" s="12">
        <f>COUNTIF(D3:D103,"*Restaurang*")</f>
        <v>7</v>
      </c>
    </row>
    <row r="109" spans="1:7" ht="15">
      <c r="F109" s="10" t="s">
        <v>48</v>
      </c>
      <c r="G109" s="12">
        <f>COUNTIF(D3:D103,"*Lotteri*")</f>
        <v>3</v>
      </c>
    </row>
    <row r="110" spans="1:7" ht="15">
      <c r="F110" s="10" t="s">
        <v>177</v>
      </c>
      <c r="G110" s="13">
        <f>COUNTIF(D3:D103,"*Hamburg*")</f>
        <v>0</v>
      </c>
    </row>
    <row r="111" spans="1:7" ht="15">
      <c r="F111" s="10" t="s">
        <v>31</v>
      </c>
      <c r="G111" s="11">
        <f>COUNTIF(D3:D103,"*Ledare*")</f>
        <v>4</v>
      </c>
    </row>
    <row r="112" spans="1:7" ht="15">
      <c r="F112" s="10" t="s">
        <v>178</v>
      </c>
      <c r="G112">
        <f>COUNTIF(B3:B103,"*Förälder*")</f>
        <v>45</v>
      </c>
    </row>
  </sheetData>
  <conditionalFormatting sqref="E3:E5 E8:E10 E12:E14 E16:E19 E21:E23 E25:E27 E29:E31 E33:E35 E37:E39 E41:E43 E45:E47 E49:E51 E55 E57:E59 E61:E63 E65:E67 E69:E71 E73:E75 E77:E79 E81:E83 E85:E87 E89:E91 E93:E95 E97:E99 E101:E102">
    <cfRule type="dataBar" priority="16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{94487DC9-110F-4DD5-B332-E658A3652373}</x14:id>
        </ext>
      </extLst>
    </cfRule>
    <cfRule type="colorScale" priority="17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F3:F5 F8:F10 F12:F14 F21:F23 F25:F27 F29:F31 F33:F35 F37:F39 F41:F43 F45:F47 F49:F51 F55 F57:F59 F61:F63 F65:F67 F69:F71 F77:F79 F81:F83 F85:F87 F89:F91 F93:F95 F97:F99 F101:F102 F16:F19 F73:F75">
    <cfRule type="expression" dxfId="4" priority="15">
      <formula>F3="INGET UPPDRAG"</formula>
    </cfRule>
  </conditionalFormatting>
  <conditionalFormatting sqref="F104">
    <cfRule type="expression" dxfId="3" priority="14">
      <formula>F104="INGET UPPDRAG"</formula>
    </cfRule>
  </conditionalFormatting>
  <conditionalFormatting sqref="F105">
    <cfRule type="dataBar" priority="12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{50F86B42-03D5-46CC-901B-6B69103AC6C4}</x14:id>
        </ext>
      </extLst>
    </cfRule>
    <cfRule type="colorScale" priority="13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G105">
    <cfRule type="dataBar" priority="9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{C976BF96-F3FE-400A-8655-E9723B50CA9E}</x14:id>
        </ext>
      </extLst>
    </cfRule>
    <cfRule type="colorScale" priority="10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G104">
    <cfRule type="expression" dxfId="2" priority="7">
      <formula>G104="INGET UPPDRAG"</formula>
    </cfRule>
  </conditionalFormatting>
  <conditionalFormatting sqref="G106">
    <cfRule type="dataBar" priority="5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{FAC8D826-23E5-4047-9EB0-A80F85BB8DE0}</x14:id>
        </ext>
      </extLst>
    </cfRule>
    <cfRule type="colorScale" priority="6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G111">
    <cfRule type="dataBar" priority="3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{E009081C-5289-4305-A588-968A074FFFD5}</x14:id>
        </ext>
      </extLst>
    </cfRule>
    <cfRule type="colorScale" priority="4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G110">
    <cfRule type="expression" dxfId="1" priority="2">
      <formula>G110="INGET UPPDRAG"</formula>
    </cfRule>
  </conditionalFormatting>
  <conditionalFormatting sqref="G107:G109">
    <cfRule type="expression" dxfId="0" priority="1">
      <formula>G107="INGET UPPDRAG"</formula>
    </cfRule>
  </conditionalFormatting>
  <pageMargins left="0.7" right="0.7" top="0.75" bottom="0.75" header="0.3" footer="0.3"/>
  <pageSetup orientation="landscape" r:id="rId1"/>
  <headerFooter>
    <oddHeader>&amp;CAdresslista | Timrå IK U13 | laget.se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487DC9-110F-4DD5-B332-E658A3652373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E3:E5 E8:E10 E12:E14 E16:E19 E21:E23 E25:E27 E29:E31 E33:E35 E37:E39 E41:E43 E45:E47 E49:E51 E55 E57:E59 E61:E63 E65:E67 E69:E71 E73:E75 E77:E79 E81:E83 E85:E87 E89:E91 E93:E95 E97:E99 E101:E102</xm:sqref>
        </x14:conditionalFormatting>
        <x14:conditionalFormatting xmlns:xm="http://schemas.microsoft.com/office/excel/2006/main">
          <x14:cfRule type="dataBar" id="{50F86B42-03D5-46CC-901B-6B69103AC6C4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F105</xm:sqref>
        </x14:conditionalFormatting>
        <x14:conditionalFormatting xmlns:xm="http://schemas.microsoft.com/office/excel/2006/main">
          <x14:cfRule type="dataBar" id="{C976BF96-F3FE-400A-8655-E9723B50CA9E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G105</xm:sqref>
        </x14:conditionalFormatting>
        <x14:conditionalFormatting xmlns:xm="http://schemas.microsoft.com/office/excel/2006/main">
          <x14:cfRule type="dataBar" id="{FAC8D826-23E5-4047-9EB0-A80F85BB8DE0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G106</xm:sqref>
        </x14:conditionalFormatting>
        <x14:conditionalFormatting xmlns:xm="http://schemas.microsoft.com/office/excel/2006/main">
          <x14:cfRule type="dataBar" id="{E009081C-5289-4305-A588-968A074FFFD5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G111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Eskilander Micael</dc:creator>
  <cp:keywords/>
  <dc:description/>
  <cp:lastModifiedBy/>
  <cp:revision/>
  <dcterms:created xsi:type="dcterms:W3CDTF">2022-02-21T11:48:05Z</dcterms:created>
  <dcterms:modified xsi:type="dcterms:W3CDTF">2022-03-08T13:06:09Z</dcterms:modified>
  <cp:category/>
  <cp:contentStatus/>
</cp:coreProperties>
</file>