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ab356/Library/Mobile Documents/com~apple~CloudDocs/Skälby/"/>
    </mc:Choice>
  </mc:AlternateContent>
  <xr:revisionPtr revIDLastSave="0" documentId="13_ncr:1_{F099555C-BA0D-6843-B457-05B5AB62B592}" xr6:coauthVersionLast="45" xr6:coauthVersionMax="45" xr10:uidLastSave="{00000000-0000-0000-0000-000000000000}"/>
  <bookViews>
    <workbookView xWindow="3660" yWindow="460" windowWidth="23160" windowHeight="15000" tabRatio="919" activeTab="2" xr2:uid="{00000000-000D-0000-FFFF-FFFF00000000}"/>
  </bookViews>
  <sheets>
    <sheet name="Kapitalfördelning" sheetId="1" r:id="rId1"/>
    <sheet name="2012 2013" sheetId="2" r:id="rId2"/>
    <sheet name="2015 2016" sheetId="3" r:id="rId3"/>
  </sheets>
  <definedNames>
    <definedName name="_xlnm.Print_Area" localSheetId="1">'2012 2013'!$A$1:$J$18</definedName>
    <definedName name="_xlnm.Print_Area" localSheetId="2">'2015 2016'!$A$1:$M$22</definedName>
    <definedName name="_xlnm.Print_Area" localSheetId="0">Kapitalfördelning!$A$1:$J$18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3" l="1"/>
  <c r="G10" i="3"/>
  <c r="G6" i="3"/>
  <c r="G7" i="3"/>
  <c r="G8" i="3"/>
  <c r="G9" i="3"/>
  <c r="G11" i="3"/>
  <c r="G12" i="3"/>
  <c r="G13" i="3"/>
  <c r="G14" i="3"/>
  <c r="G15" i="3"/>
  <c r="G18" i="3"/>
  <c r="E18" i="3"/>
  <c r="C17" i="3"/>
  <c r="G6" i="2"/>
  <c r="G7" i="2"/>
  <c r="G15" i="2"/>
  <c r="G8" i="2"/>
  <c r="G9" i="2"/>
  <c r="G10" i="2"/>
  <c r="G11" i="2"/>
  <c r="G12" i="2"/>
  <c r="G13" i="2"/>
  <c r="E14" i="2"/>
  <c r="C15" i="2"/>
  <c r="G17" i="2"/>
  <c r="E15" i="2"/>
  <c r="G6" i="1"/>
  <c r="G7" i="1"/>
  <c r="G8" i="1"/>
  <c r="G9" i="1"/>
  <c r="G10" i="1"/>
  <c r="G11" i="1"/>
  <c r="G13" i="1"/>
  <c r="E14" i="1"/>
  <c r="C15" i="1"/>
  <c r="I18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5" authorId="0" shapeId="0" xr:uid="{00000000-0006-0000-0000-000001000000}">
      <text>
        <r>
          <rPr>
            <b/>
            <sz val="8"/>
            <color indexed="8"/>
            <rFont val="Tahoma"/>
            <family val="2"/>
          </rPr>
          <t xml:space="preserve">Hemma:Från Plusgiroblankett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5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Hemma:Från Plusgiroblankett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8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 xml:space="preserve">Hemma:Från Plusgiroblankett
</t>
        </r>
      </text>
    </comment>
  </commentList>
</comments>
</file>

<file path=xl/sharedStrings.xml><?xml version="1.0" encoding="utf-8"?>
<sst xmlns="http://schemas.openxmlformats.org/spreadsheetml/2006/main" count="165" uniqueCount="38">
  <si>
    <t>Skälby IBK</t>
  </si>
  <si>
    <t>Från Resultatrapporterna i FA-systemet</t>
  </si>
  <si>
    <t>Kapitalfördelning för resultatenheter</t>
  </si>
  <si>
    <t>Plusgirokontot - kontroll</t>
  </si>
  <si>
    <t>In I NYA</t>
  </si>
  <si>
    <t>Från Plusgirokontoutdrag</t>
  </si>
  <si>
    <t xml:space="preserve"> </t>
  </si>
  <si>
    <t>Summering</t>
  </si>
  <si>
    <t>Föreningskassa</t>
  </si>
  <si>
    <t>+</t>
  </si>
  <si>
    <t>=</t>
  </si>
  <si>
    <t>Pojkar P96</t>
  </si>
  <si>
    <t>Pojkar 97</t>
  </si>
  <si>
    <t>Damer</t>
  </si>
  <si>
    <t xml:space="preserve">P9899 </t>
  </si>
  <si>
    <t>Rullstol</t>
  </si>
  <si>
    <t>Herrar</t>
  </si>
  <si>
    <t>Sharksshoppen</t>
  </si>
  <si>
    <t>Plusgiro</t>
  </si>
  <si>
    <t>Resultatrapport "Alla"</t>
  </si>
  <si>
    <t>Kontroll plusgiro</t>
  </si>
  <si>
    <t xml:space="preserve">Plusgiro - "Sista - första" </t>
  </si>
  <si>
    <t>Plusgirokontot - kontroll - det som står på sista datumet</t>
  </si>
  <si>
    <t>Från FA-systemet - "Alla"</t>
  </si>
  <si>
    <t>2013-0509</t>
  </si>
  <si>
    <t>Herr</t>
  </si>
  <si>
    <t xml:space="preserve"> =</t>
  </si>
  <si>
    <t>Manuellt</t>
  </si>
  <si>
    <t>P 05 (svart)</t>
  </si>
  <si>
    <t>P 05 (röd)</t>
  </si>
  <si>
    <t>P06</t>
  </si>
  <si>
    <t>P07/08</t>
  </si>
  <si>
    <t>9camp7</t>
  </si>
  <si>
    <t>A-lag Herr</t>
  </si>
  <si>
    <t>A-lag Dam</t>
  </si>
  <si>
    <t>P10/11</t>
  </si>
  <si>
    <t>HJ</t>
  </si>
  <si>
    <t>P12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</si>
</sst>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"/>
    <numFmt numFmtId="165" formatCode="#,##0.00_);[Red]\(#,##0.00\)"/>
    <numFmt numFmtId="166" formatCode="#,##0.00&quot; kr&quot;"/>
    <numFmt numFmtId="167" formatCode="#,##0.00;[Red]#,##0.00"/>
  </numFmts>
  <fonts count="16" x14ac:knownFonts="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51"/>
        <bgColor indexed="13"/>
      </patternFill>
    </fill>
    <fill>
      <patternFill patternType="solid">
        <fgColor indexed="47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0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1" fillId="5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/>
    <xf numFmtId="2" fontId="5" fillId="0" borderId="1" xfId="0" applyNumberFormat="1" applyFont="1" applyBorder="1"/>
    <xf numFmtId="165" fontId="0" fillId="0" borderId="1" xfId="0" applyNumberFormat="1" applyBorder="1"/>
    <xf numFmtId="165" fontId="0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2" fontId="0" fillId="0" borderId="1" xfId="0" applyNumberFormat="1" applyFont="1" applyBorder="1"/>
    <xf numFmtId="165" fontId="0" fillId="0" borderId="1" xfId="0" applyNumberFormat="1" applyFill="1" applyBorder="1"/>
    <xf numFmtId="2" fontId="0" fillId="0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0" fillId="0" borderId="2" xfId="0" applyBorder="1"/>
    <xf numFmtId="165" fontId="5" fillId="0" borderId="2" xfId="0" applyNumberFormat="1" applyFont="1" applyFill="1" applyBorder="1"/>
    <xf numFmtId="0" fontId="0" fillId="0" borderId="3" xfId="0" applyBorder="1"/>
    <xf numFmtId="0" fontId="1" fillId="0" borderId="3" xfId="0" applyFont="1" applyBorder="1"/>
    <xf numFmtId="165" fontId="5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2" fontId="1" fillId="5" borderId="3" xfId="0" applyNumberFormat="1" applyFont="1" applyFill="1" applyBorder="1"/>
    <xf numFmtId="0" fontId="5" fillId="0" borderId="3" xfId="0" applyFont="1" applyFill="1" applyBorder="1"/>
    <xf numFmtId="2" fontId="1" fillId="0" borderId="3" xfId="0" applyNumberFormat="1" applyFont="1" applyFill="1" applyBorder="1"/>
    <xf numFmtId="166" fontId="0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2" fontId="0" fillId="2" borderId="1" xfId="0" applyNumberFormat="1" applyFill="1" applyBorder="1"/>
    <xf numFmtId="166" fontId="0" fillId="0" borderId="1" xfId="0" applyNumberFormat="1" applyFont="1" applyFill="1" applyBorder="1"/>
    <xf numFmtId="166" fontId="0" fillId="0" borderId="1" xfId="0" applyNumberFormat="1" applyFill="1" applyBorder="1"/>
    <xf numFmtId="166" fontId="0" fillId="0" borderId="1" xfId="0" applyNumberFormat="1" applyBorder="1"/>
    <xf numFmtId="166" fontId="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165" fontId="5" fillId="6" borderId="2" xfId="0" applyNumberFormat="1" applyFont="1" applyFill="1" applyBorder="1"/>
    <xf numFmtId="2" fontId="9" fillId="0" borderId="3" xfId="0" applyNumberFormat="1" applyFont="1" applyFill="1" applyBorder="1" applyAlignment="1">
      <alignment horizontal="center"/>
    </xf>
    <xf numFmtId="167" fontId="0" fillId="0" borderId="0" xfId="0" applyNumberFormat="1"/>
    <xf numFmtId="2" fontId="12" fillId="0" borderId="1" xfId="0" applyNumberFormat="1" applyFont="1" applyBorder="1" applyAlignment="1">
      <alignment horizontal="center"/>
    </xf>
    <xf numFmtId="2" fontId="0" fillId="0" borderId="3" xfId="0" applyNumberFormat="1" applyFont="1" applyFill="1" applyBorder="1"/>
    <xf numFmtId="4" fontId="1" fillId="5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" fontId="13" fillId="2" borderId="1" xfId="0" applyNumberFormat="1" applyFont="1" applyFill="1" applyBorder="1"/>
    <xf numFmtId="16" fontId="10" fillId="0" borderId="1" xfId="0" applyNumberFormat="1" applyFont="1" applyBorder="1"/>
    <xf numFmtId="2" fontId="13" fillId="0" borderId="1" xfId="0" applyNumberFormat="1" applyFont="1" applyBorder="1"/>
    <xf numFmtId="0" fontId="2" fillId="0" borderId="4" xfId="0" applyFont="1" applyBorder="1"/>
    <xf numFmtId="0" fontId="0" fillId="0" borderId="4" xfId="0" applyBorder="1"/>
    <xf numFmtId="165" fontId="10" fillId="0" borderId="4" xfId="0" applyNumberFormat="1" applyFont="1" applyFill="1" applyBorder="1"/>
    <xf numFmtId="166" fontId="0" fillId="0" borderId="4" xfId="0" applyNumberFormat="1" applyFill="1" applyBorder="1"/>
    <xf numFmtId="0" fontId="2" fillId="0" borderId="5" xfId="0" applyFont="1" applyBorder="1"/>
    <xf numFmtId="0" fontId="0" fillId="0" borderId="5" xfId="0" applyBorder="1"/>
    <xf numFmtId="0" fontId="10" fillId="0" borderId="4" xfId="0" applyFont="1" applyBorder="1"/>
    <xf numFmtId="0" fontId="10" fillId="0" borderId="5" xfId="0" applyFont="1" applyBorder="1"/>
    <xf numFmtId="0" fontId="2" fillId="0" borderId="0" xfId="0" applyFont="1" applyBorder="1"/>
    <xf numFmtId="0" fontId="1" fillId="0" borderId="5" xfId="0" applyFont="1" applyBorder="1"/>
    <xf numFmtId="165" fontId="10" fillId="0" borderId="5" xfId="0" applyNumberFormat="1" applyFont="1" applyBorder="1"/>
    <xf numFmtId="165" fontId="10" fillId="0" borderId="5" xfId="0" applyNumberFormat="1" applyFont="1" applyFill="1" applyBorder="1"/>
    <xf numFmtId="165" fontId="0" fillId="0" borderId="5" xfId="0" applyNumberFormat="1" applyFill="1" applyBorder="1"/>
    <xf numFmtId="166" fontId="0" fillId="0" borderId="5" xfId="0" applyNumberFormat="1" applyFill="1" applyBorder="1"/>
    <xf numFmtId="2" fontId="10" fillId="0" borderId="1" xfId="0" applyNumberFormat="1" applyFont="1" applyFill="1" applyBorder="1"/>
    <xf numFmtId="2" fontId="10" fillId="0" borderId="1" xfId="0" applyNumberFormat="1" applyFont="1" applyBorder="1"/>
    <xf numFmtId="2" fontId="13" fillId="0" borderId="1" xfId="0" applyNumberFormat="1" applyFont="1" applyBorder="1" applyAlignment="1">
      <alignment horizontal="center"/>
    </xf>
    <xf numFmtId="0" fontId="10" fillId="0" borderId="1" xfId="0" applyFont="1" applyBorder="1"/>
    <xf numFmtId="2" fontId="14" fillId="0" borderId="3" xfId="0" applyNumberFormat="1" applyFont="1" applyFill="1" applyBorder="1" applyAlignment="1">
      <alignment horizontal="center"/>
    </xf>
    <xf numFmtId="2" fontId="10" fillId="0" borderId="3" xfId="0" applyNumberFormat="1" applyFont="1" applyFill="1" applyBorder="1"/>
    <xf numFmtId="2" fontId="12" fillId="0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/>
    <xf numFmtId="165" fontId="10" fillId="0" borderId="1" xfId="0" applyNumberFormat="1" applyFont="1" applyBorder="1"/>
    <xf numFmtId="167" fontId="10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showGridLines="0" workbookViewId="0">
      <selection activeCell="I4" sqref="I4"/>
    </sheetView>
  </sheetViews>
  <sheetFormatPr baseColWidth="10" defaultColWidth="8.83203125" defaultRowHeight="13" x14ac:dyDescent="0.15"/>
  <cols>
    <col min="2" max="2" width="14.1640625" customWidth="1"/>
    <col min="3" max="3" width="12.1640625" customWidth="1"/>
    <col min="4" max="4" width="2.5" style="1" customWidth="1"/>
    <col min="5" max="5" width="13.83203125" style="1" customWidth="1"/>
    <col min="6" max="6" width="1.1640625" style="1" customWidth="1"/>
    <col min="7" max="7" width="12.5" customWidth="1"/>
    <col min="8" max="8" width="3.33203125" style="1" customWidth="1"/>
    <col min="9" max="9" width="13.5" customWidth="1"/>
    <col min="10" max="10" width="3.5" customWidth="1"/>
  </cols>
  <sheetData>
    <row r="1" spans="1:10" s="5" customFormat="1" ht="20" x14ac:dyDescent="0.2">
      <c r="A1" s="2"/>
      <c r="B1" s="3" t="s">
        <v>0</v>
      </c>
      <c r="C1" s="2"/>
      <c r="D1" s="4"/>
      <c r="E1" s="4"/>
      <c r="F1" s="4"/>
      <c r="G1" s="2"/>
      <c r="H1" s="4"/>
      <c r="I1" s="2"/>
      <c r="J1" s="2"/>
    </row>
    <row r="2" spans="1:10" x14ac:dyDescent="0.15">
      <c r="A2" s="6"/>
      <c r="B2" s="6"/>
      <c r="C2" s="6"/>
      <c r="D2" s="7"/>
      <c r="E2" s="7"/>
      <c r="F2" s="7"/>
      <c r="G2" s="8" t="s">
        <v>1</v>
      </c>
      <c r="H2" s="9"/>
      <c r="I2" s="8"/>
      <c r="J2" s="6"/>
    </row>
    <row r="3" spans="1:10" ht="16" x14ac:dyDescent="0.2">
      <c r="A3" s="6"/>
      <c r="B3" s="10" t="s">
        <v>2</v>
      </c>
      <c r="C3" s="6"/>
      <c r="D3" s="7"/>
      <c r="E3" s="7"/>
      <c r="F3" s="7"/>
      <c r="G3" s="11" t="s">
        <v>3</v>
      </c>
      <c r="H3" s="12"/>
      <c r="I3" s="13"/>
      <c r="J3" s="6"/>
    </row>
    <row r="4" spans="1:10" x14ac:dyDescent="0.15">
      <c r="A4" s="6"/>
      <c r="B4" s="6"/>
      <c r="C4" s="14" t="s">
        <v>4</v>
      </c>
      <c r="D4" s="7"/>
      <c r="E4" s="7"/>
      <c r="F4" s="7"/>
      <c r="G4" s="15" t="s">
        <v>5</v>
      </c>
      <c r="H4" s="16"/>
      <c r="I4" s="15"/>
      <c r="J4" s="6"/>
    </row>
    <row r="5" spans="1:10" x14ac:dyDescent="0.15">
      <c r="A5" s="6" t="s">
        <v>6</v>
      </c>
      <c r="B5" s="6"/>
      <c r="C5" s="17">
        <v>40664</v>
      </c>
      <c r="D5" s="7"/>
      <c r="E5" s="17">
        <v>41029</v>
      </c>
      <c r="F5" s="17"/>
      <c r="G5" s="17">
        <v>41029</v>
      </c>
      <c r="H5" s="7"/>
      <c r="I5" s="7" t="s">
        <v>7</v>
      </c>
      <c r="J5" s="18" t="s">
        <v>6</v>
      </c>
    </row>
    <row r="6" spans="1:10" x14ac:dyDescent="0.15">
      <c r="A6" s="6">
        <v>10</v>
      </c>
      <c r="B6" s="6" t="s">
        <v>8</v>
      </c>
      <c r="C6" s="19">
        <v>160056.64000000001</v>
      </c>
      <c r="D6" s="20" t="s">
        <v>9</v>
      </c>
      <c r="E6" s="21">
        <v>-50308.24</v>
      </c>
      <c r="F6" s="20"/>
      <c r="G6" s="22">
        <f t="shared" ref="G6:G11" si="0">C6+E6</f>
        <v>109748.40000000002</v>
      </c>
      <c r="H6" s="20" t="s">
        <v>10</v>
      </c>
      <c r="I6" s="23" t="s">
        <v>6</v>
      </c>
      <c r="J6" s="24"/>
    </row>
    <row r="7" spans="1:10" x14ac:dyDescent="0.15">
      <c r="A7" s="6">
        <v>130</v>
      </c>
      <c r="B7" s="6" t="s">
        <v>11</v>
      </c>
      <c r="C7" s="25">
        <v>13690.11</v>
      </c>
      <c r="D7" s="26" t="s">
        <v>9</v>
      </c>
      <c r="E7" s="27">
        <v>-9248.75</v>
      </c>
      <c r="F7" s="26"/>
      <c r="G7" s="28">
        <f t="shared" si="0"/>
        <v>4441.3600000000006</v>
      </c>
      <c r="H7" s="26" t="s">
        <v>10</v>
      </c>
      <c r="I7" s="29" t="s">
        <v>6</v>
      </c>
      <c r="J7" s="30"/>
    </row>
    <row r="8" spans="1:10" x14ac:dyDescent="0.15">
      <c r="A8" s="6">
        <v>140</v>
      </c>
      <c r="B8" s="6" t="s">
        <v>12</v>
      </c>
      <c r="C8" s="25">
        <v>9375.61</v>
      </c>
      <c r="D8" s="26"/>
      <c r="E8" s="31">
        <v>26999.32</v>
      </c>
      <c r="F8" s="26"/>
      <c r="G8" s="28">
        <f t="shared" si="0"/>
        <v>36374.93</v>
      </c>
      <c r="H8" s="26"/>
      <c r="I8" s="29"/>
      <c r="J8" s="30"/>
    </row>
    <row r="9" spans="1:10" x14ac:dyDescent="0.15">
      <c r="A9" s="6">
        <v>160</v>
      </c>
      <c r="B9" s="6" t="s">
        <v>13</v>
      </c>
      <c r="C9" s="25">
        <v>51603.53</v>
      </c>
      <c r="D9" s="20" t="s">
        <v>9</v>
      </c>
      <c r="E9" s="21">
        <v>-53687.32</v>
      </c>
      <c r="F9" s="20"/>
      <c r="G9" s="32">
        <f t="shared" si="0"/>
        <v>-2083.7900000000009</v>
      </c>
      <c r="H9" s="20" t="s">
        <v>10</v>
      </c>
      <c r="I9" s="33" t="s">
        <v>6</v>
      </c>
      <c r="J9" s="30"/>
    </row>
    <row r="10" spans="1:10" x14ac:dyDescent="0.15">
      <c r="A10" s="6">
        <v>300</v>
      </c>
      <c r="B10" s="6" t="s">
        <v>14</v>
      </c>
      <c r="C10" s="25">
        <v>386</v>
      </c>
      <c r="D10" s="26" t="s">
        <v>9</v>
      </c>
      <c r="E10" s="34">
        <v>20606.939999999999</v>
      </c>
      <c r="F10" s="20"/>
      <c r="G10" s="28">
        <f t="shared" si="0"/>
        <v>20992.94</v>
      </c>
      <c r="H10" s="26" t="s">
        <v>10</v>
      </c>
      <c r="I10" s="35" t="s">
        <v>6</v>
      </c>
      <c r="J10" s="30"/>
    </row>
    <row r="11" spans="1:10" x14ac:dyDescent="0.15">
      <c r="A11" s="6">
        <v>310</v>
      </c>
      <c r="B11" s="6" t="s">
        <v>15</v>
      </c>
      <c r="C11" s="25">
        <v>0</v>
      </c>
      <c r="D11" s="26"/>
      <c r="E11" s="34">
        <v>84420</v>
      </c>
      <c r="F11" s="20"/>
      <c r="G11" s="28">
        <f t="shared" si="0"/>
        <v>84420</v>
      </c>
      <c r="H11" s="26"/>
      <c r="I11" s="35"/>
      <c r="J11" s="30"/>
    </row>
    <row r="12" spans="1:10" x14ac:dyDescent="0.15">
      <c r="A12" s="6">
        <v>320</v>
      </c>
      <c r="B12" s="6" t="s">
        <v>16</v>
      </c>
      <c r="C12" s="25">
        <v>0</v>
      </c>
      <c r="D12" s="26"/>
      <c r="E12" s="34"/>
      <c r="F12" s="20"/>
      <c r="G12" s="28"/>
      <c r="H12" s="26"/>
      <c r="I12" s="35"/>
      <c r="J12" s="30"/>
    </row>
    <row r="13" spans="1:10" x14ac:dyDescent="0.15">
      <c r="A13" s="6">
        <v>350</v>
      </c>
      <c r="B13" s="6" t="s">
        <v>17</v>
      </c>
      <c r="C13" s="25">
        <v>0</v>
      </c>
      <c r="D13" s="26" t="s">
        <v>9</v>
      </c>
      <c r="E13" s="21">
        <v>-5703</v>
      </c>
      <c r="F13" s="20"/>
      <c r="G13" s="32">
        <f>C13+E13</f>
        <v>-5703</v>
      </c>
      <c r="H13" s="20" t="s">
        <v>10</v>
      </c>
      <c r="I13" s="35" t="s">
        <v>6</v>
      </c>
      <c r="J13" s="30"/>
    </row>
    <row r="14" spans="1:10" x14ac:dyDescent="0.15">
      <c r="A14" s="36"/>
      <c r="B14" s="36"/>
      <c r="C14" s="37" t="s">
        <v>6</v>
      </c>
      <c r="D14" s="37" t="s">
        <v>6</v>
      </c>
      <c r="E14" s="37">
        <f>SUM(E6:E13)</f>
        <v>13078.950000000012</v>
      </c>
      <c r="F14" s="37" t="s">
        <v>6</v>
      </c>
      <c r="G14" s="37" t="s">
        <v>6</v>
      </c>
      <c r="H14" s="37" t="s">
        <v>6</v>
      </c>
      <c r="I14" s="37" t="s">
        <v>6</v>
      </c>
      <c r="J14" s="30"/>
    </row>
    <row r="15" spans="1:10" x14ac:dyDescent="0.15">
      <c r="A15" s="38"/>
      <c r="B15" s="39" t="s">
        <v>18</v>
      </c>
      <c r="C15" s="40">
        <f>SUM(C6:C13)</f>
        <v>235111.88999999998</v>
      </c>
      <c r="D15" s="41"/>
      <c r="E15" s="42">
        <v>248190.17</v>
      </c>
      <c r="F15" s="41"/>
      <c r="G15" s="43">
        <f>SUM(G6:G14)</f>
        <v>248190.84000000003</v>
      </c>
      <c r="H15" s="41"/>
      <c r="I15" s="44">
        <v>13078.29</v>
      </c>
      <c r="J15" s="30"/>
    </row>
    <row r="16" spans="1:10" x14ac:dyDescent="0.15">
      <c r="A16" s="38"/>
      <c r="B16" s="39"/>
      <c r="C16" s="40"/>
      <c r="D16" s="41"/>
      <c r="E16" s="41"/>
      <c r="F16" s="41"/>
      <c r="G16" s="45"/>
      <c r="H16" s="41"/>
      <c r="I16" s="46"/>
      <c r="J16" s="30"/>
    </row>
    <row r="17" spans="1:10" x14ac:dyDescent="0.15">
      <c r="A17" s="6" t="s">
        <v>19</v>
      </c>
      <c r="B17" s="6"/>
      <c r="C17" s="47" t="s">
        <v>6</v>
      </c>
      <c r="D17" s="48"/>
      <c r="E17" s="48" t="s">
        <v>6</v>
      </c>
      <c r="F17" s="48"/>
      <c r="G17" s="49">
        <v>13078.29</v>
      </c>
      <c r="H17" s="48"/>
      <c r="I17" s="50"/>
      <c r="J17" s="51"/>
    </row>
    <row r="18" spans="1:10" x14ac:dyDescent="0.15">
      <c r="A18" s="6" t="s">
        <v>20</v>
      </c>
      <c r="B18" s="6"/>
      <c r="C18" s="52"/>
      <c r="D18" s="7"/>
      <c r="E18" s="7" t="s">
        <v>6</v>
      </c>
      <c r="F18" s="7"/>
      <c r="G18" s="33" t="s">
        <v>6</v>
      </c>
      <c r="H18" s="7"/>
      <c r="I18" s="53">
        <f>C15+G17</f>
        <v>248190.18</v>
      </c>
      <c r="J18" s="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showGridLines="0" workbookViewId="0">
      <selection activeCell="E28" sqref="E28"/>
    </sheetView>
  </sheetViews>
  <sheetFormatPr baseColWidth="10" defaultColWidth="8.83203125" defaultRowHeight="13" x14ac:dyDescent="0.15"/>
  <cols>
    <col min="2" max="2" width="14.1640625" customWidth="1"/>
    <col min="3" max="3" width="12.1640625" customWidth="1"/>
    <col min="4" max="4" width="2.5" style="1" customWidth="1"/>
    <col min="5" max="5" width="13.83203125" style="1" customWidth="1"/>
    <col min="6" max="6" width="1.1640625" style="1" customWidth="1"/>
    <col min="7" max="7" width="12.5" customWidth="1"/>
    <col min="8" max="8" width="3.33203125" style="1" customWidth="1"/>
    <col min="9" max="9" width="13.5" customWidth="1"/>
    <col min="10" max="10" width="3.5" customWidth="1"/>
  </cols>
  <sheetData>
    <row r="1" spans="1:10" s="5" customFormat="1" ht="20" x14ac:dyDescent="0.2">
      <c r="A1" s="2"/>
      <c r="B1" s="3" t="s">
        <v>0</v>
      </c>
      <c r="C1" s="2"/>
      <c r="D1" s="4"/>
      <c r="E1" s="4"/>
      <c r="F1" s="4"/>
      <c r="G1" s="2"/>
      <c r="H1" s="4"/>
      <c r="I1" s="2"/>
      <c r="J1" s="2"/>
    </row>
    <row r="2" spans="1:10" x14ac:dyDescent="0.15">
      <c r="A2" s="6"/>
      <c r="B2" s="6"/>
      <c r="C2" s="6"/>
      <c r="D2" s="7"/>
      <c r="E2" s="7"/>
      <c r="F2" s="7"/>
      <c r="G2" s="8" t="s">
        <v>21</v>
      </c>
      <c r="H2" s="9"/>
      <c r="I2" s="8"/>
      <c r="J2" s="6"/>
    </row>
    <row r="3" spans="1:10" ht="16" x14ac:dyDescent="0.2">
      <c r="A3" s="6"/>
      <c r="B3" s="10" t="s">
        <v>2</v>
      </c>
      <c r="C3" s="6"/>
      <c r="D3" s="7"/>
      <c r="E3" s="7"/>
      <c r="F3" s="7"/>
      <c r="G3" s="11" t="s">
        <v>22</v>
      </c>
      <c r="H3" s="12"/>
      <c r="I3" s="13"/>
      <c r="J3" s="6"/>
    </row>
    <row r="4" spans="1:10" x14ac:dyDescent="0.15">
      <c r="A4" s="6"/>
      <c r="B4" s="6"/>
      <c r="C4" s="14" t="s">
        <v>4</v>
      </c>
      <c r="D4" s="7"/>
      <c r="E4" s="7"/>
      <c r="F4" s="7"/>
      <c r="G4" s="15" t="s">
        <v>23</v>
      </c>
      <c r="H4" s="16"/>
      <c r="I4" s="15"/>
      <c r="J4" s="6"/>
    </row>
    <row r="5" spans="1:10" x14ac:dyDescent="0.15">
      <c r="A5" s="6" t="s">
        <v>6</v>
      </c>
      <c r="B5" s="6"/>
      <c r="C5" s="17">
        <v>41030</v>
      </c>
      <c r="D5" s="7"/>
      <c r="E5" s="17">
        <v>41403</v>
      </c>
      <c r="F5" s="17"/>
      <c r="G5" s="17" t="s">
        <v>24</v>
      </c>
      <c r="H5" s="7"/>
      <c r="I5" s="7" t="s">
        <v>7</v>
      </c>
      <c r="J5" s="18" t="s">
        <v>6</v>
      </c>
    </row>
    <row r="6" spans="1:10" x14ac:dyDescent="0.15">
      <c r="A6" s="6">
        <v>10</v>
      </c>
      <c r="B6" s="6" t="s">
        <v>8</v>
      </c>
      <c r="C6" s="19">
        <v>109748.4</v>
      </c>
      <c r="D6" s="20" t="s">
        <v>9</v>
      </c>
      <c r="E6" s="21">
        <v>-37563.94</v>
      </c>
      <c r="F6" s="20"/>
      <c r="G6" s="22">
        <f t="shared" ref="G6:G13" si="0">C6+E6</f>
        <v>72184.459999999992</v>
      </c>
      <c r="H6" s="20" t="s">
        <v>10</v>
      </c>
      <c r="I6" s="23" t="s">
        <v>6</v>
      </c>
      <c r="J6" s="24"/>
    </row>
    <row r="7" spans="1:10" x14ac:dyDescent="0.15">
      <c r="A7" s="6">
        <v>130</v>
      </c>
      <c r="B7" s="6" t="s">
        <v>11</v>
      </c>
      <c r="C7" s="25">
        <v>4441.3599999999997</v>
      </c>
      <c r="D7" s="26" t="s">
        <v>9</v>
      </c>
      <c r="E7" s="31">
        <v>0</v>
      </c>
      <c r="F7" s="26"/>
      <c r="G7" s="28">
        <f t="shared" si="0"/>
        <v>4441.3599999999997</v>
      </c>
      <c r="H7" s="26" t="s">
        <v>10</v>
      </c>
      <c r="I7" s="29" t="s">
        <v>6</v>
      </c>
      <c r="J7" s="30"/>
    </row>
    <row r="8" spans="1:10" x14ac:dyDescent="0.15">
      <c r="A8" s="6">
        <v>140</v>
      </c>
      <c r="B8" s="6" t="s">
        <v>12</v>
      </c>
      <c r="C8" s="25">
        <v>36374.93</v>
      </c>
      <c r="D8" s="26"/>
      <c r="E8" s="31">
        <v>4131</v>
      </c>
      <c r="F8" s="26"/>
      <c r="G8" s="28">
        <f t="shared" si="0"/>
        <v>40505.93</v>
      </c>
      <c r="H8" s="26"/>
      <c r="I8" s="29"/>
      <c r="J8" s="30"/>
    </row>
    <row r="9" spans="1:10" x14ac:dyDescent="0.15">
      <c r="A9" s="6">
        <v>160</v>
      </c>
      <c r="B9" s="6" t="s">
        <v>13</v>
      </c>
      <c r="C9" s="25">
        <v>-2083.79</v>
      </c>
      <c r="D9" s="20" t="s">
        <v>9</v>
      </c>
      <c r="E9" s="34">
        <v>6123</v>
      </c>
      <c r="F9" s="20"/>
      <c r="G9" s="28">
        <f t="shared" si="0"/>
        <v>4039.21</v>
      </c>
      <c r="H9" s="20" t="s">
        <v>10</v>
      </c>
      <c r="I9" s="33" t="s">
        <v>6</v>
      </c>
      <c r="J9" s="30"/>
    </row>
    <row r="10" spans="1:10" x14ac:dyDescent="0.15">
      <c r="A10" s="6">
        <v>300</v>
      </c>
      <c r="B10" s="6" t="s">
        <v>14</v>
      </c>
      <c r="C10" s="25">
        <v>20992.94</v>
      </c>
      <c r="D10" s="26" t="s">
        <v>9</v>
      </c>
      <c r="E10" s="21">
        <v>-3699</v>
      </c>
      <c r="F10" s="20"/>
      <c r="G10" s="28">
        <f t="shared" si="0"/>
        <v>17293.939999999999</v>
      </c>
      <c r="H10" s="26" t="s">
        <v>10</v>
      </c>
      <c r="I10" s="35" t="s">
        <v>6</v>
      </c>
      <c r="J10" s="30"/>
    </row>
    <row r="11" spans="1:10" x14ac:dyDescent="0.15">
      <c r="A11" s="6">
        <v>310</v>
      </c>
      <c r="B11" s="6" t="s">
        <v>15</v>
      </c>
      <c r="C11" s="25">
        <v>84420</v>
      </c>
      <c r="D11" s="26"/>
      <c r="E11" s="34">
        <v>56106</v>
      </c>
      <c r="F11" s="20"/>
      <c r="G11" s="28">
        <f t="shared" si="0"/>
        <v>140526</v>
      </c>
      <c r="H11" s="26"/>
      <c r="I11" s="35"/>
      <c r="J11" s="30"/>
    </row>
    <row r="12" spans="1:10" x14ac:dyDescent="0.15">
      <c r="A12" s="6">
        <v>320</v>
      </c>
      <c r="B12" s="6" t="s">
        <v>25</v>
      </c>
      <c r="C12" s="25">
        <v>0</v>
      </c>
      <c r="D12" s="26"/>
      <c r="E12" s="21">
        <v>-49781</v>
      </c>
      <c r="F12" s="54"/>
      <c r="G12" s="32">
        <f t="shared" si="0"/>
        <v>-49781</v>
      </c>
      <c r="H12" s="26"/>
      <c r="I12" s="35"/>
      <c r="J12" s="30"/>
    </row>
    <row r="13" spans="1:10" x14ac:dyDescent="0.15">
      <c r="A13" s="6">
        <v>350</v>
      </c>
      <c r="B13" s="6" t="s">
        <v>17</v>
      </c>
      <c r="C13" s="25">
        <v>-5703</v>
      </c>
      <c r="D13" s="26" t="s">
        <v>9</v>
      </c>
      <c r="E13" s="21">
        <v>-6688</v>
      </c>
      <c r="F13" s="20"/>
      <c r="G13" s="32">
        <f t="shared" si="0"/>
        <v>-12391</v>
      </c>
      <c r="H13" s="20" t="s">
        <v>10</v>
      </c>
      <c r="I13" s="35" t="s">
        <v>6</v>
      </c>
      <c r="J13" s="30"/>
    </row>
    <row r="14" spans="1:10" x14ac:dyDescent="0.15">
      <c r="A14" s="36"/>
      <c r="B14" s="36"/>
      <c r="C14" s="37" t="s">
        <v>6</v>
      </c>
      <c r="D14" s="37" t="s">
        <v>6</v>
      </c>
      <c r="E14" s="55">
        <f>SUM(E6:E13)</f>
        <v>-31371.940000000002</v>
      </c>
      <c r="F14" s="37" t="s">
        <v>6</v>
      </c>
      <c r="G14" s="37" t="s">
        <v>6</v>
      </c>
      <c r="H14" s="37" t="s">
        <v>6</v>
      </c>
      <c r="I14" s="37" t="s">
        <v>6</v>
      </c>
      <c r="J14" s="30"/>
    </row>
    <row r="15" spans="1:10" x14ac:dyDescent="0.15">
      <c r="A15" s="38"/>
      <c r="B15" s="39" t="s">
        <v>18</v>
      </c>
      <c r="C15" s="40">
        <f>SUM(C6:C13)</f>
        <v>248190.84</v>
      </c>
      <c r="D15" s="41"/>
      <c r="E15" s="42">
        <f>SUM(E6:E13)</f>
        <v>-31371.940000000002</v>
      </c>
      <c r="F15" s="41"/>
      <c r="G15" s="43">
        <f>SUM(G6:G14)</f>
        <v>216818.90000000002</v>
      </c>
      <c r="H15" s="41"/>
      <c r="I15" s="46" t="s">
        <v>6</v>
      </c>
      <c r="J15" s="30"/>
    </row>
    <row r="16" spans="1:10" x14ac:dyDescent="0.15">
      <c r="A16" s="38"/>
      <c r="B16" s="39"/>
      <c r="C16" s="40"/>
      <c r="D16" s="41"/>
      <c r="E16" s="41"/>
      <c r="F16" s="41"/>
      <c r="G16" s="45"/>
      <c r="H16" s="41"/>
      <c r="I16" s="46"/>
      <c r="J16" s="30"/>
    </row>
    <row r="17" spans="1:10" x14ac:dyDescent="0.15">
      <c r="A17" s="6" t="s">
        <v>19</v>
      </c>
      <c r="B17" s="6"/>
      <c r="C17" s="47" t="s">
        <v>6</v>
      </c>
      <c r="D17" s="48"/>
      <c r="E17" s="16">
        <v>-31371.94</v>
      </c>
      <c r="F17" s="48"/>
      <c r="G17" s="49">
        <f>I18-C15</f>
        <v>-31372.609999999986</v>
      </c>
      <c r="H17" s="48"/>
      <c r="I17" s="50"/>
      <c r="J17" s="51"/>
    </row>
    <row r="18" spans="1:10" x14ac:dyDescent="0.15">
      <c r="A18" s="6" t="s">
        <v>20</v>
      </c>
      <c r="B18" s="6"/>
      <c r="C18" s="52"/>
      <c r="D18" s="7"/>
      <c r="E18" s="7" t="s">
        <v>6</v>
      </c>
      <c r="F18" s="7"/>
      <c r="G18" s="33" t="s">
        <v>26</v>
      </c>
      <c r="H18" s="7"/>
      <c r="I18" s="53">
        <v>216818.23</v>
      </c>
      <c r="J18" s="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showGridLines="0" tabSelected="1" topLeftCell="A7" zoomScale="182" zoomScaleNormal="150" zoomScalePageLayoutView="150" workbookViewId="0">
      <selection activeCell="E7" sqref="E7"/>
    </sheetView>
  </sheetViews>
  <sheetFormatPr baseColWidth="10" defaultColWidth="8.83203125" defaultRowHeight="13" x14ac:dyDescent="0.15"/>
  <cols>
    <col min="2" max="2" width="14.1640625" customWidth="1"/>
    <col min="3" max="3" width="12.1640625" customWidth="1"/>
    <col min="4" max="4" width="2.5" style="1" customWidth="1"/>
    <col min="5" max="5" width="13.83203125" style="1" customWidth="1"/>
    <col min="6" max="6" width="1.1640625" style="1" customWidth="1"/>
    <col min="7" max="7" width="12.5" customWidth="1"/>
    <col min="8" max="8" width="3.33203125" style="1" customWidth="1"/>
    <col min="9" max="9" width="13.5" customWidth="1"/>
    <col min="10" max="10" width="8.33203125" customWidth="1"/>
    <col min="11" max="11" width="10.5" customWidth="1"/>
    <col min="12" max="12" width="10.1640625" customWidth="1"/>
  </cols>
  <sheetData>
    <row r="1" spans="1:14" s="5" customFormat="1" ht="20" x14ac:dyDescent="0.2">
      <c r="A1" s="2"/>
      <c r="B1" s="3" t="s">
        <v>0</v>
      </c>
      <c r="C1" s="2"/>
      <c r="D1" s="4"/>
      <c r="E1" s="4"/>
      <c r="F1" s="4"/>
      <c r="G1" s="2"/>
      <c r="H1" s="4"/>
      <c r="I1" s="2"/>
      <c r="J1" s="65"/>
      <c r="K1" s="73"/>
      <c r="L1" s="73"/>
      <c r="M1" s="69"/>
    </row>
    <row r="2" spans="1:14" x14ac:dyDescent="0.15">
      <c r="A2" s="6"/>
      <c r="B2" s="6"/>
      <c r="C2" s="6"/>
      <c r="D2" s="7"/>
      <c r="E2" s="7"/>
      <c r="F2" s="7"/>
      <c r="G2" s="8" t="s">
        <v>21</v>
      </c>
      <c r="H2" s="9"/>
      <c r="I2" s="8"/>
      <c r="J2" s="66"/>
      <c r="K2" s="70"/>
      <c r="L2" s="70"/>
      <c r="M2" s="70"/>
    </row>
    <row r="3" spans="1:14" ht="16" x14ac:dyDescent="0.2">
      <c r="A3" s="6"/>
      <c r="B3" s="10" t="s">
        <v>2</v>
      </c>
      <c r="C3" s="6"/>
      <c r="D3" s="7"/>
      <c r="E3" s="7"/>
      <c r="F3" s="7"/>
      <c r="G3" s="11" t="s">
        <v>22</v>
      </c>
      <c r="H3" s="12"/>
      <c r="I3" s="13"/>
      <c r="J3" s="66"/>
      <c r="K3" s="70"/>
      <c r="L3" s="70"/>
      <c r="M3" s="70"/>
    </row>
    <row r="4" spans="1:14" x14ac:dyDescent="0.15">
      <c r="A4" s="6"/>
      <c r="B4" s="6"/>
      <c r="C4" s="14" t="s">
        <v>4</v>
      </c>
      <c r="D4" s="7"/>
      <c r="E4" s="7" t="s">
        <v>27</v>
      </c>
      <c r="F4" s="7"/>
      <c r="G4" s="15" t="s">
        <v>23</v>
      </c>
      <c r="H4" s="16"/>
      <c r="I4" s="15"/>
      <c r="J4" s="71" t="s">
        <v>6</v>
      </c>
      <c r="K4" s="72"/>
      <c r="L4" s="72" t="s">
        <v>6</v>
      </c>
      <c r="M4" s="72" t="s">
        <v>6</v>
      </c>
    </row>
    <row r="5" spans="1:14" x14ac:dyDescent="0.15">
      <c r="A5" s="6" t="s">
        <v>6</v>
      </c>
      <c r="B5" s="6"/>
      <c r="C5" s="61">
        <v>43586</v>
      </c>
      <c r="D5" s="7"/>
      <c r="E5" s="61">
        <v>43951</v>
      </c>
      <c r="F5" s="17"/>
      <c r="G5" s="61">
        <v>43951</v>
      </c>
      <c r="H5" s="7"/>
      <c r="I5" s="7" t="s">
        <v>7</v>
      </c>
      <c r="J5" s="66"/>
      <c r="K5" s="74"/>
      <c r="L5" s="74"/>
      <c r="M5" s="70"/>
    </row>
    <row r="6" spans="1:14" x14ac:dyDescent="0.15">
      <c r="A6" s="6">
        <v>10</v>
      </c>
      <c r="B6" s="6" t="s">
        <v>8</v>
      </c>
      <c r="C6" s="19">
        <v>128492.68</v>
      </c>
      <c r="D6" s="20" t="s">
        <v>9</v>
      </c>
      <c r="E6" s="81">
        <v>25216.34</v>
      </c>
      <c r="F6" s="20"/>
      <c r="G6" s="62">
        <f>SUM(C6:E6)</f>
        <v>153709.01999999999</v>
      </c>
      <c r="H6" s="20" t="s">
        <v>6</v>
      </c>
      <c r="I6" s="23" t="s">
        <v>6</v>
      </c>
      <c r="J6" s="71" t="s">
        <v>6</v>
      </c>
      <c r="K6" s="75" t="s">
        <v>6</v>
      </c>
      <c r="L6" s="75" t="s">
        <v>6</v>
      </c>
      <c r="M6" s="72" t="s">
        <v>6</v>
      </c>
    </row>
    <row r="7" spans="1:14" x14ac:dyDescent="0.15">
      <c r="A7" s="6">
        <v>140</v>
      </c>
      <c r="B7" s="6" t="s">
        <v>33</v>
      </c>
      <c r="C7" s="87">
        <v>52342.5</v>
      </c>
      <c r="D7" s="26"/>
      <c r="E7" s="85">
        <v>-48525.56</v>
      </c>
      <c r="F7" s="26"/>
      <c r="G7" s="62">
        <f t="shared" ref="G7:G16" si="0">C7+E7</f>
        <v>3816.9400000000023</v>
      </c>
      <c r="H7" s="26"/>
      <c r="I7" s="80" t="s">
        <v>6</v>
      </c>
      <c r="J7" s="71" t="s">
        <v>6</v>
      </c>
      <c r="K7" s="76" t="s">
        <v>6</v>
      </c>
      <c r="L7" s="76"/>
      <c r="M7" s="70"/>
    </row>
    <row r="8" spans="1:14" x14ac:dyDescent="0.15">
      <c r="A8" s="6">
        <v>160</v>
      </c>
      <c r="B8" s="6" t="s">
        <v>34</v>
      </c>
      <c r="C8" s="25">
        <v>24131.599999999999</v>
      </c>
      <c r="D8" s="20" t="s">
        <v>9</v>
      </c>
      <c r="E8" s="58">
        <v>-34509.839999999997</v>
      </c>
      <c r="F8" s="20">
        <v>8572</v>
      </c>
      <c r="G8" s="86">
        <f t="shared" si="0"/>
        <v>-10378.239999999998</v>
      </c>
      <c r="H8" s="20" t="s">
        <v>6</v>
      </c>
      <c r="I8" s="79" t="s">
        <v>6</v>
      </c>
      <c r="J8" s="71" t="s">
        <v>6</v>
      </c>
      <c r="K8" s="76" t="s">
        <v>6</v>
      </c>
      <c r="L8" s="76" t="s">
        <v>6</v>
      </c>
      <c r="M8" s="70"/>
    </row>
    <row r="9" spans="1:14" x14ac:dyDescent="0.15">
      <c r="A9" s="6">
        <v>470</v>
      </c>
      <c r="B9" s="6" t="s">
        <v>31</v>
      </c>
      <c r="C9" s="25">
        <v>28578.5</v>
      </c>
      <c r="D9" s="26"/>
      <c r="E9" s="58">
        <v>-13926</v>
      </c>
      <c r="F9" s="54"/>
      <c r="G9" s="62">
        <f t="shared" si="0"/>
        <v>14652.5</v>
      </c>
      <c r="H9" s="26"/>
      <c r="I9" s="35"/>
      <c r="J9" s="66"/>
      <c r="K9" s="77"/>
      <c r="L9" s="77"/>
      <c r="M9" s="70"/>
    </row>
    <row r="10" spans="1:14" x14ac:dyDescent="0.15">
      <c r="A10" s="6">
        <v>460</v>
      </c>
      <c r="B10" s="6" t="s">
        <v>30</v>
      </c>
      <c r="C10" s="25">
        <v>72413</v>
      </c>
      <c r="D10" s="26"/>
      <c r="E10" s="58">
        <v>-14834</v>
      </c>
      <c r="F10" s="54"/>
      <c r="G10" s="62">
        <f t="shared" si="0"/>
        <v>57579</v>
      </c>
      <c r="H10" s="26"/>
      <c r="I10" s="35"/>
      <c r="J10" s="66"/>
      <c r="K10" s="77"/>
      <c r="L10" s="77"/>
      <c r="M10" s="70"/>
      <c r="N10" s="57" t="s">
        <v>6</v>
      </c>
    </row>
    <row r="11" spans="1:14" x14ac:dyDescent="0.15">
      <c r="A11" s="6">
        <v>390</v>
      </c>
      <c r="B11" s="82" t="s">
        <v>36</v>
      </c>
      <c r="C11" s="25">
        <v>13641.6</v>
      </c>
      <c r="D11" s="26"/>
      <c r="E11" s="58">
        <v>-26378.5</v>
      </c>
      <c r="F11" s="54"/>
      <c r="G11" s="86">
        <f t="shared" si="0"/>
        <v>-12736.9</v>
      </c>
      <c r="H11" s="26"/>
      <c r="I11" s="35" t="s">
        <v>6</v>
      </c>
      <c r="J11" s="88" t="s">
        <v>6</v>
      </c>
      <c r="K11" s="77"/>
      <c r="L11" s="77"/>
      <c r="M11" s="70"/>
    </row>
    <row r="12" spans="1:14" x14ac:dyDescent="0.15">
      <c r="A12" s="6">
        <v>410</v>
      </c>
      <c r="B12" s="6" t="s">
        <v>28</v>
      </c>
      <c r="C12" s="25">
        <v>15975.8</v>
      </c>
      <c r="D12" s="26"/>
      <c r="E12" s="58">
        <v>-2994</v>
      </c>
      <c r="F12" s="54"/>
      <c r="G12" s="62">
        <f>C12+E12</f>
        <v>12981.8</v>
      </c>
      <c r="H12" s="26"/>
      <c r="I12" s="35"/>
      <c r="J12" s="66"/>
      <c r="K12" s="77"/>
      <c r="L12" s="77"/>
      <c r="M12" s="70"/>
    </row>
    <row r="13" spans="1:14" x14ac:dyDescent="0.15">
      <c r="A13" s="6">
        <v>420</v>
      </c>
      <c r="B13" s="6" t="s">
        <v>29</v>
      </c>
      <c r="C13" s="25">
        <v>42374.5</v>
      </c>
      <c r="D13" s="26"/>
      <c r="E13" s="81">
        <v>23458</v>
      </c>
      <c r="F13" s="54"/>
      <c r="G13" s="62">
        <f t="shared" si="0"/>
        <v>65832.5</v>
      </c>
      <c r="H13" s="26"/>
      <c r="I13" s="35"/>
      <c r="J13" s="66"/>
      <c r="K13" s="76" t="s">
        <v>6</v>
      </c>
      <c r="L13" s="77"/>
      <c r="M13" s="70"/>
    </row>
    <row r="14" spans="1:14" x14ac:dyDescent="0.15">
      <c r="A14" s="6">
        <v>500</v>
      </c>
      <c r="B14" s="6" t="s">
        <v>32</v>
      </c>
      <c r="C14" s="25">
        <v>0</v>
      </c>
      <c r="D14" s="26"/>
      <c r="E14" s="81">
        <v>32620</v>
      </c>
      <c r="F14" s="54"/>
      <c r="G14" s="62">
        <f t="shared" si="0"/>
        <v>32620</v>
      </c>
      <c r="H14" s="26"/>
      <c r="I14" s="64" t="s">
        <v>6</v>
      </c>
      <c r="J14" s="67" t="s">
        <v>6</v>
      </c>
      <c r="K14" s="76" t="s">
        <v>6</v>
      </c>
      <c r="L14" s="76" t="s">
        <v>6</v>
      </c>
      <c r="M14" s="72" t="s">
        <v>6</v>
      </c>
    </row>
    <row r="15" spans="1:14" x14ac:dyDescent="0.15">
      <c r="A15" s="6">
        <v>480</v>
      </c>
      <c r="B15" s="63" t="s">
        <v>35</v>
      </c>
      <c r="C15" s="25">
        <v>13</v>
      </c>
      <c r="D15" s="26"/>
      <c r="E15" s="81">
        <v>3047</v>
      </c>
      <c r="F15" s="54"/>
      <c r="G15" s="62">
        <f t="shared" si="0"/>
        <v>3060</v>
      </c>
      <c r="H15" s="26"/>
      <c r="I15" s="64" t="s">
        <v>6</v>
      </c>
      <c r="J15" s="67" t="s">
        <v>6</v>
      </c>
      <c r="K15" s="76"/>
      <c r="L15" s="76"/>
      <c r="M15" s="70"/>
    </row>
    <row r="16" spans="1:14" x14ac:dyDescent="0.15">
      <c r="A16" s="6">
        <v>490</v>
      </c>
      <c r="B16" s="63" t="s">
        <v>37</v>
      </c>
      <c r="C16" s="25">
        <v>0</v>
      </c>
      <c r="D16" s="26"/>
      <c r="E16" s="81">
        <v>4500</v>
      </c>
      <c r="F16" s="54"/>
      <c r="G16" s="62">
        <f t="shared" si="0"/>
        <v>4500</v>
      </c>
      <c r="H16" s="26"/>
      <c r="I16" s="64"/>
      <c r="J16" s="67"/>
      <c r="K16" s="76"/>
      <c r="L16" s="76"/>
      <c r="M16" s="70"/>
    </row>
    <row r="17" spans="1:13" x14ac:dyDescent="0.15">
      <c r="A17" s="36"/>
      <c r="B17" s="36"/>
      <c r="C17" s="37">
        <f>SUM(C6:C16)</f>
        <v>377963.18</v>
      </c>
      <c r="D17" s="37" t="s">
        <v>6</v>
      </c>
      <c r="E17" s="37">
        <v>0</v>
      </c>
      <c r="F17" s="37" t="s">
        <v>6</v>
      </c>
      <c r="G17" s="37" t="s">
        <v>6</v>
      </c>
      <c r="H17" s="37" t="s">
        <v>6</v>
      </c>
      <c r="I17" s="37" t="s">
        <v>6</v>
      </c>
      <c r="J17" s="67" t="s">
        <v>6</v>
      </c>
      <c r="K17" s="77"/>
      <c r="L17" s="77"/>
      <c r="M17" s="70"/>
    </row>
    <row r="18" spans="1:13" x14ac:dyDescent="0.15">
      <c r="A18" s="38"/>
      <c r="B18" s="39" t="s">
        <v>18</v>
      </c>
      <c r="C18" s="40"/>
      <c r="D18" s="41"/>
      <c r="E18" s="83">
        <f>SUM(E6:E17)</f>
        <v>-52326.559999999998</v>
      </c>
      <c r="F18" s="41"/>
      <c r="G18" s="43">
        <f>SUM(G6:G17)</f>
        <v>325636.62</v>
      </c>
      <c r="H18" s="41"/>
      <c r="I18" s="59" t="s">
        <v>6</v>
      </c>
      <c r="J18" s="67" t="s">
        <v>6</v>
      </c>
      <c r="K18" s="77"/>
      <c r="L18" s="76" t="s">
        <v>6</v>
      </c>
      <c r="M18" s="72" t="s">
        <v>6</v>
      </c>
    </row>
    <row r="19" spans="1:13" x14ac:dyDescent="0.15">
      <c r="A19" s="38"/>
      <c r="B19" s="39"/>
      <c r="C19" s="40"/>
      <c r="D19" s="41"/>
      <c r="E19" s="56" t="s">
        <v>6</v>
      </c>
      <c r="F19" s="41"/>
      <c r="G19" s="43"/>
      <c r="H19" s="41"/>
      <c r="I19" s="84" t="s">
        <v>6</v>
      </c>
      <c r="J19" s="67"/>
      <c r="K19" s="77"/>
      <c r="L19" s="77"/>
      <c r="M19" s="70"/>
    </row>
    <row r="20" spans="1:13" x14ac:dyDescent="0.15">
      <c r="A20" s="38"/>
      <c r="B20" s="39"/>
      <c r="C20" s="40"/>
      <c r="D20" s="41"/>
      <c r="E20" s="42" t="s">
        <v>6</v>
      </c>
      <c r="F20" s="41"/>
      <c r="G20" s="45" t="s">
        <v>6</v>
      </c>
      <c r="H20" s="41"/>
      <c r="I20" s="84" t="s">
        <v>6</v>
      </c>
      <c r="J20" s="67" t="s">
        <v>6</v>
      </c>
      <c r="K20" s="77"/>
      <c r="L20" s="77"/>
      <c r="M20" s="70"/>
    </row>
    <row r="21" spans="1:13" x14ac:dyDescent="0.15">
      <c r="A21" s="6" t="s">
        <v>19</v>
      </c>
      <c r="B21" s="6"/>
      <c r="C21" s="47">
        <v>20500</v>
      </c>
      <c r="D21" s="48"/>
      <c r="E21" s="60">
        <v>-99201.56</v>
      </c>
      <c r="F21" s="48"/>
      <c r="G21" s="49">
        <v>-52326.559999999998</v>
      </c>
      <c r="H21" s="48"/>
      <c r="I21" s="50" t="s">
        <v>6</v>
      </c>
      <c r="J21" s="68" t="s">
        <v>6</v>
      </c>
      <c r="K21" s="78"/>
      <c r="L21" s="78"/>
      <c r="M21" s="70"/>
    </row>
    <row r="22" spans="1:13" x14ac:dyDescent="0.15">
      <c r="A22" s="6" t="s">
        <v>20</v>
      </c>
      <c r="B22" s="6"/>
      <c r="C22" s="52"/>
      <c r="D22" s="7"/>
      <c r="E22" s="7" t="s">
        <v>6</v>
      </c>
      <c r="F22" s="7"/>
      <c r="G22" s="79" t="s">
        <v>6</v>
      </c>
      <c r="H22" s="7"/>
      <c r="I22" s="53">
        <v>325636.62</v>
      </c>
      <c r="J22" s="66"/>
      <c r="K22" s="70"/>
      <c r="L22" s="70"/>
      <c r="M22" s="70"/>
    </row>
    <row r="23" spans="1:13" x14ac:dyDescent="0.15">
      <c r="E23" s="1" t="s">
        <v>6</v>
      </c>
    </row>
  </sheetData>
  <sheetProtection selectLockedCells="1" selectUnlockedCells="1"/>
  <phoneticPr fontId="11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Kapitalfördelning</vt:lpstr>
      <vt:lpstr>2012 2013</vt:lpstr>
      <vt:lpstr>2015 2016</vt:lpstr>
      <vt:lpstr>'2012 2013'!Utskriftsområde</vt:lpstr>
      <vt:lpstr>'2015 2016'!Utskriftsområde</vt:lpstr>
      <vt:lpstr>Kapitalfördelning!Utskriftsområde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Johansson, Ann-Sofi</cp:lastModifiedBy>
  <cp:lastPrinted>2019-05-23T13:13:42Z</cp:lastPrinted>
  <dcterms:created xsi:type="dcterms:W3CDTF">2016-09-11T17:27:44Z</dcterms:created>
  <dcterms:modified xsi:type="dcterms:W3CDTF">2020-06-15T14:26:52Z</dcterms:modified>
</cp:coreProperties>
</file>