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8075" windowHeight="10995"/>
  </bookViews>
  <sheets>
    <sheet name="Balansräkning" sheetId="4" r:id="rId1"/>
    <sheet name="Resultaträkning" sheetId="1" r:id="rId2"/>
    <sheet name="Blad1" sheetId="5" r:id="rId3"/>
  </sheets>
  <calcPr calcId="171027"/>
</workbook>
</file>

<file path=xl/calcChain.xml><?xml version="1.0" encoding="utf-8"?>
<calcChain xmlns="http://schemas.openxmlformats.org/spreadsheetml/2006/main">
  <c r="D28" i="1" l="1"/>
  <c r="D26" i="1"/>
  <c r="F34" i="4" l="1"/>
  <c r="C29" i="1"/>
  <c r="C27" i="1"/>
  <c r="C30" i="1"/>
  <c r="C28" i="1"/>
  <c r="C26" i="1" l="1"/>
  <c r="C19" i="1" l="1"/>
  <c r="C17" i="1"/>
  <c r="C15" i="1"/>
  <c r="C13" i="1"/>
  <c r="C12" i="1"/>
  <c r="D30" i="1" l="1"/>
  <c r="D29" i="1"/>
  <c r="D27" i="1"/>
  <c r="D33" i="1" s="1"/>
  <c r="D19" i="1"/>
  <c r="D18" i="1"/>
  <c r="D17" i="1"/>
  <c r="D15" i="1"/>
  <c r="D14" i="1"/>
  <c r="D13" i="1"/>
  <c r="D12" i="1"/>
  <c r="F37" i="4"/>
  <c r="F29" i="4"/>
  <c r="F19" i="4"/>
  <c r="F12" i="4"/>
  <c r="H34" i="4"/>
  <c r="H37" i="4" s="1"/>
  <c r="H29" i="4"/>
  <c r="H15" i="4"/>
  <c r="H19" i="4" s="1"/>
  <c r="H12" i="4"/>
  <c r="F39" i="4" l="1"/>
  <c r="F21" i="4"/>
  <c r="H21" i="4"/>
  <c r="H39" i="4"/>
  <c r="D22" i="1"/>
  <c r="D35" i="1" s="1"/>
  <c r="D39" i="1" s="1"/>
  <c r="D41" i="1" s="1"/>
  <c r="C33" i="1"/>
  <c r="C22" i="1"/>
  <c r="C35" i="1" l="1"/>
  <c r="C39" i="1" s="1"/>
  <c r="C41" i="1" s="1"/>
</calcChain>
</file>

<file path=xl/sharedStrings.xml><?xml version="1.0" encoding="utf-8"?>
<sst xmlns="http://schemas.openxmlformats.org/spreadsheetml/2006/main" count="67" uniqueCount="63">
  <si>
    <t>Org nr 815200-4258</t>
  </si>
  <si>
    <t>Resultatet av föreningens verksamhet under två senaste verksamhetsåren samt dess</t>
  </si>
  <si>
    <t>och balansräkningar.</t>
  </si>
  <si>
    <t>Resultaträkning</t>
  </si>
  <si>
    <t>Intäkter</t>
  </si>
  <si>
    <t>Bidrag från kommun och stat</t>
  </si>
  <si>
    <t>Medlemsavgifter</t>
  </si>
  <si>
    <t>Bingoalliansen</t>
  </si>
  <si>
    <t>Lotterier</t>
  </si>
  <si>
    <t>Aktivitetsbidrag, Idrottslyftet</t>
  </si>
  <si>
    <t>Egna arrangemang</t>
  </si>
  <si>
    <t>Finansiella intäkter</t>
  </si>
  <si>
    <t>Övriga intäkter</t>
  </si>
  <si>
    <t xml:space="preserve">Summa </t>
  </si>
  <si>
    <t>Kostnader</t>
  </si>
  <si>
    <t>Personalkostnader/arvoden</t>
  </si>
  <si>
    <t xml:space="preserve">Materialkostnader </t>
  </si>
  <si>
    <t>Matcher o träning, plan- o lokalhyror</t>
  </si>
  <si>
    <t>Övriga kostnader</t>
  </si>
  <si>
    <t>Klubbhuset</t>
  </si>
  <si>
    <t>Finansiella kostnader</t>
  </si>
  <si>
    <t>Summa</t>
  </si>
  <si>
    <t>Resultat före avskrivningar</t>
  </si>
  <si>
    <t>Avskrivning klubbhus</t>
  </si>
  <si>
    <t>Resultat efter avskrivningar</t>
  </si>
  <si>
    <t>Årets resultat</t>
  </si>
  <si>
    <t>Balansräkning</t>
  </si>
  <si>
    <t>Not 1</t>
  </si>
  <si>
    <t xml:space="preserve">Aktier och andelar </t>
  </si>
  <si>
    <t>Antal</t>
  </si>
  <si>
    <t>Nom</t>
  </si>
  <si>
    <t>Bokfört</t>
  </si>
  <si>
    <t>Riksettan AB</t>
  </si>
  <si>
    <t>Kungsettan AB</t>
  </si>
  <si>
    <t>Sporthallen i Solna AB</t>
  </si>
  <si>
    <t>Summor</t>
  </si>
  <si>
    <t>Not</t>
  </si>
  <si>
    <t>Tillgångar</t>
  </si>
  <si>
    <t>Anläggningstillgångar</t>
  </si>
  <si>
    <t>Klubbhus inkl inventarier</t>
  </si>
  <si>
    <t>Aktier och andelar</t>
  </si>
  <si>
    <t>Summa anläggningstillgångar</t>
  </si>
  <si>
    <t>Omsättningstillgångar</t>
  </si>
  <si>
    <t>Kortfristiga fordringar</t>
  </si>
  <si>
    <t>Upplupna intäkter och förutbet kostnader</t>
  </si>
  <si>
    <t>Kassa och bank</t>
  </si>
  <si>
    <t>Summa omsättningstillgångar</t>
  </si>
  <si>
    <t>Summa tillgångar</t>
  </si>
  <si>
    <t>Eget kapital och skulder</t>
  </si>
  <si>
    <t>Eget kapital</t>
  </si>
  <si>
    <t>Balanserat resultat</t>
  </si>
  <si>
    <t>Summa eget kapital</t>
  </si>
  <si>
    <t>Skulder</t>
  </si>
  <si>
    <t>Lån Kalle G:s fond</t>
  </si>
  <si>
    <t>Leverantörsskulder</t>
  </si>
  <si>
    <t>Övriga skulder</t>
  </si>
  <si>
    <t>Upplupna kostnader och förutbet intäkter</t>
  </si>
  <si>
    <t>Summa skulder</t>
  </si>
  <si>
    <t>Summa skulder och eget kapital och skulder</t>
  </si>
  <si>
    <t>Bidrag för arbetskraft</t>
  </si>
  <si>
    <t>RÅSUNDA IDROTTSSÄLLSKAP 2015</t>
  </si>
  <si>
    <t>-</t>
  </si>
  <si>
    <t xml:space="preserve">ekonomiska ställning per 2015-12-31 samt 2014-12-31 framgår av följande resultat-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</si>
</sst>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k_r_-;\-* #,##0.00\ _k_r_-;_-* &quot;-&quot;??\ _k_r_-;_-@_-"/>
    <numFmt numFmtId="164" formatCode="_-* #,##0\ _k_r_-;\-* #,##0\ _k_r_-;_-* &quot;-&quot;??\ _k_r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0" fillId="0" borderId="0" xfId="0" applyFont="1"/>
    <xf numFmtId="164" fontId="2" fillId="0" borderId="0" xfId="1" applyNumberFormat="1" applyFont="1"/>
    <xf numFmtId="164" fontId="0" fillId="0" borderId="0" xfId="1" applyNumberFormat="1" applyFont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 applyAlignment="1"/>
    <xf numFmtId="164" fontId="2" fillId="0" borderId="0" xfId="1" applyNumberFormat="1" applyFont="1" applyAlignme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164" fontId="4" fillId="0" borderId="0" xfId="1" applyNumberFormat="1" applyFont="1" applyAlignment="1"/>
    <xf numFmtId="164" fontId="4" fillId="0" borderId="0" xfId="1" applyNumberFormat="1" applyFont="1"/>
    <xf numFmtId="164" fontId="1" fillId="0" borderId="0" xfId="1" applyNumberFormat="1" applyFont="1" applyAlignment="1"/>
    <xf numFmtId="164" fontId="1" fillId="0" borderId="0" xfId="1" applyNumberFormat="1" applyFont="1"/>
    <xf numFmtId="164" fontId="1" fillId="0" borderId="0" xfId="1" applyNumberFormat="1" applyFont="1" applyAlignment="1">
      <alignment horizontal="right"/>
    </xf>
    <xf numFmtId="0" fontId="5" fillId="0" borderId="0" xfId="0" applyFont="1" applyAlignment="1">
      <alignment horizontal="center"/>
    </xf>
    <xf numFmtId="164" fontId="0" fillId="0" borderId="1" xfId="1" applyNumberFormat="1" applyFont="1" applyBorder="1"/>
    <xf numFmtId="0" fontId="0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</cellXfs>
  <cellStyles count="2">
    <cellStyle name="Normal" xfId="0" builtinId="0"/>
    <cellStyle name="Tusental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6"/>
  <sheetViews>
    <sheetView tabSelected="1" zoomScaleNormal="100" workbookViewId="0">
      <selection activeCell="F1" sqref="F1"/>
    </sheetView>
  </sheetViews>
  <sheetFormatPr defaultRowHeight="15" x14ac:dyDescent="0.25"/>
  <cols>
    <col min="1" max="1" width="8.85546875" customWidth="1"/>
    <col min="2" max="2" width="24.28515625" customWidth="1"/>
    <col min="3" max="3" width="6.42578125" customWidth="1"/>
    <col min="4" max="4" width="10.140625" customWidth="1"/>
    <col min="5" max="5" width="8" customWidth="1"/>
    <col min="6" max="6" width="12.28515625" customWidth="1"/>
    <col min="7" max="7" width="3.140625" customWidth="1"/>
    <col min="8" max="8" width="12.28515625" customWidth="1"/>
    <col min="9" max="9" width="3.140625" customWidth="1"/>
  </cols>
  <sheetData>
    <row r="1" spans="1:10" ht="23.25" x14ac:dyDescent="0.35">
      <c r="A1" s="9" t="s">
        <v>60</v>
      </c>
    </row>
    <row r="2" spans="1:10" x14ac:dyDescent="0.25">
      <c r="A2" t="s">
        <v>0</v>
      </c>
    </row>
    <row r="3" spans="1:10" ht="28.5" customHeight="1" x14ac:dyDescent="0.25"/>
    <row r="4" spans="1:10" x14ac:dyDescent="0.25">
      <c r="A4" s="1" t="s">
        <v>26</v>
      </c>
      <c r="B4" s="1"/>
      <c r="C4" s="1"/>
      <c r="D4" s="1"/>
      <c r="E4" s="8" t="s">
        <v>36</v>
      </c>
      <c r="F4" s="19">
        <v>42369</v>
      </c>
      <c r="G4" s="8"/>
      <c r="H4" s="19">
        <v>42004</v>
      </c>
      <c r="I4" s="1"/>
      <c r="J4" s="1"/>
    </row>
    <row r="6" spans="1:10" x14ac:dyDescent="0.25">
      <c r="A6" s="1" t="s">
        <v>37</v>
      </c>
    </row>
    <row r="7" spans="1:10" ht="15" customHeight="1" x14ac:dyDescent="0.25"/>
    <row r="8" spans="1:10" x14ac:dyDescent="0.25">
      <c r="A8" s="10" t="s">
        <v>38</v>
      </c>
      <c r="B8" s="16"/>
      <c r="C8" s="8"/>
      <c r="D8" s="8"/>
      <c r="E8" s="1"/>
      <c r="F8" s="1"/>
      <c r="G8" s="1"/>
      <c r="H8" s="1"/>
    </row>
    <row r="9" spans="1:10" x14ac:dyDescent="0.25">
      <c r="A9" t="s">
        <v>39</v>
      </c>
      <c r="F9" s="4">
        <v>0</v>
      </c>
      <c r="H9" s="4">
        <v>20855</v>
      </c>
    </row>
    <row r="10" spans="1:10" x14ac:dyDescent="0.25">
      <c r="A10" s="2" t="s">
        <v>40</v>
      </c>
      <c r="B10" s="1"/>
      <c r="C10" s="1"/>
      <c r="D10" s="3"/>
      <c r="E10" s="18">
        <v>1</v>
      </c>
      <c r="F10" s="20">
        <v>3</v>
      </c>
      <c r="G10" s="18"/>
      <c r="H10" s="20">
        <v>3</v>
      </c>
    </row>
    <row r="11" spans="1:10" x14ac:dyDescent="0.25">
      <c r="F11" s="4"/>
      <c r="H11" s="4"/>
    </row>
    <row r="12" spans="1:10" x14ac:dyDescent="0.25">
      <c r="A12" t="s">
        <v>41</v>
      </c>
      <c r="B12" s="6"/>
      <c r="C12" s="4"/>
      <c r="D12" s="6"/>
      <c r="F12" s="4">
        <f>SUM(F9:F10)</f>
        <v>3</v>
      </c>
      <c r="G12" s="4"/>
      <c r="H12" s="4">
        <f t="shared" ref="H12" si="0">SUM(H9:H11)</f>
        <v>20858</v>
      </c>
    </row>
    <row r="13" spans="1:10" x14ac:dyDescent="0.25">
      <c r="B13" s="6"/>
      <c r="C13" s="4"/>
      <c r="D13" s="6"/>
      <c r="F13" s="4"/>
      <c r="H13" s="4"/>
    </row>
    <row r="14" spans="1:10" x14ac:dyDescent="0.25">
      <c r="A14" s="10" t="s">
        <v>42</v>
      </c>
      <c r="B14" s="6"/>
      <c r="C14" s="4"/>
      <c r="D14" s="6"/>
      <c r="F14" s="4"/>
      <c r="H14" s="4"/>
    </row>
    <row r="15" spans="1:10" x14ac:dyDescent="0.25">
      <c r="A15" t="s">
        <v>43</v>
      </c>
      <c r="B15" s="6"/>
      <c r="C15" s="4"/>
      <c r="D15" s="6"/>
      <c r="F15" s="4">
        <v>3746</v>
      </c>
      <c r="H15" s="4">
        <f>7875+2500</f>
        <v>10375</v>
      </c>
    </row>
    <row r="16" spans="1:10" x14ac:dyDescent="0.25">
      <c r="A16" t="s">
        <v>44</v>
      </c>
      <c r="B16" s="6"/>
      <c r="C16" s="4"/>
      <c r="D16" s="6"/>
      <c r="F16" s="4">
        <v>0</v>
      </c>
      <c r="H16" s="4">
        <v>11747</v>
      </c>
    </row>
    <row r="17" spans="1:9" x14ac:dyDescent="0.25">
      <c r="A17" t="s">
        <v>45</v>
      </c>
      <c r="B17" s="6"/>
      <c r="C17" s="4"/>
      <c r="D17" s="6"/>
      <c r="F17" s="17">
        <v>1149055</v>
      </c>
      <c r="H17" s="17">
        <v>806047</v>
      </c>
    </row>
    <row r="18" spans="1:9" x14ac:dyDescent="0.25">
      <c r="B18" s="6"/>
      <c r="C18" s="4"/>
      <c r="D18" s="6"/>
      <c r="F18" s="4"/>
      <c r="H18" s="4"/>
    </row>
    <row r="19" spans="1:9" x14ac:dyDescent="0.25">
      <c r="A19" t="s">
        <v>46</v>
      </c>
      <c r="B19" s="6"/>
      <c r="C19" s="4"/>
      <c r="D19" s="6"/>
      <c r="F19" s="4">
        <f>SUM(F15:F17)</f>
        <v>1152801</v>
      </c>
      <c r="G19" s="4"/>
      <c r="H19" s="4">
        <f>SUM(H15:H18)</f>
        <v>828169</v>
      </c>
    </row>
    <row r="20" spans="1:9" x14ac:dyDescent="0.25">
      <c r="B20" s="6"/>
      <c r="C20" s="4"/>
      <c r="D20" s="6"/>
      <c r="F20" s="4"/>
      <c r="H20" s="4"/>
    </row>
    <row r="21" spans="1:9" x14ac:dyDescent="0.25">
      <c r="A21" s="1" t="s">
        <v>47</v>
      </c>
      <c r="B21" s="7"/>
      <c r="C21" s="14"/>
      <c r="D21" s="13"/>
      <c r="E21" s="2"/>
      <c r="F21" s="3">
        <f>F12+F19</f>
        <v>1152804</v>
      </c>
      <c r="G21" s="3"/>
      <c r="H21" s="3">
        <f>SUM(H12+H19)</f>
        <v>849027</v>
      </c>
      <c r="I21" s="2"/>
    </row>
    <row r="22" spans="1:9" x14ac:dyDescent="0.25">
      <c r="B22" s="6"/>
      <c r="C22" s="4"/>
      <c r="D22" s="6"/>
      <c r="F22" s="4"/>
      <c r="H22" s="4"/>
    </row>
    <row r="23" spans="1:9" x14ac:dyDescent="0.25">
      <c r="A23" s="1" t="s">
        <v>48</v>
      </c>
      <c r="B23" s="7"/>
      <c r="C23" s="14"/>
      <c r="D23" s="13"/>
      <c r="E23" s="2"/>
      <c r="F23" s="4"/>
      <c r="G23" s="2"/>
      <c r="H23" s="4"/>
      <c r="I23" s="2"/>
    </row>
    <row r="24" spans="1:9" x14ac:dyDescent="0.25">
      <c r="B24" s="6"/>
      <c r="C24" s="4"/>
      <c r="D24" s="6"/>
      <c r="F24" s="4"/>
      <c r="H24" s="4"/>
    </row>
    <row r="25" spans="1:9" x14ac:dyDescent="0.25">
      <c r="A25" s="10" t="s">
        <v>49</v>
      </c>
      <c r="B25" s="6"/>
      <c r="C25" s="4"/>
      <c r="D25" s="6"/>
      <c r="F25" s="4"/>
      <c r="H25" s="4"/>
    </row>
    <row r="26" spans="1:9" x14ac:dyDescent="0.25">
      <c r="A26" t="s">
        <v>50</v>
      </c>
      <c r="B26" s="6"/>
      <c r="C26" s="4"/>
      <c r="D26" s="6"/>
      <c r="F26" s="4">
        <v>825081</v>
      </c>
      <c r="H26" s="4">
        <v>487606</v>
      </c>
    </row>
    <row r="27" spans="1:9" x14ac:dyDescent="0.25">
      <c r="A27" t="s">
        <v>25</v>
      </c>
      <c r="B27" s="6"/>
      <c r="C27" s="4"/>
      <c r="D27" s="6"/>
      <c r="F27" s="17">
        <v>298766</v>
      </c>
      <c r="H27" s="17">
        <v>337475</v>
      </c>
    </row>
    <row r="28" spans="1:9" x14ac:dyDescent="0.25">
      <c r="B28" s="6"/>
      <c r="C28" s="4"/>
      <c r="D28" s="6"/>
      <c r="F28" s="4"/>
      <c r="H28" s="4"/>
    </row>
    <row r="29" spans="1:9" x14ac:dyDescent="0.25">
      <c r="A29" t="s">
        <v>51</v>
      </c>
      <c r="B29" s="6"/>
      <c r="C29" s="4"/>
      <c r="D29" s="6"/>
      <c r="F29" s="4">
        <f>SUM(F26:F27)</f>
        <v>1123847</v>
      </c>
      <c r="G29" s="4"/>
      <c r="H29" s="4">
        <f t="shared" ref="H29" si="1">SUM(H26:H28)</f>
        <v>825081</v>
      </c>
    </row>
    <row r="30" spans="1:9" x14ac:dyDescent="0.25">
      <c r="B30" s="6"/>
      <c r="C30" s="4"/>
      <c r="D30" s="6"/>
      <c r="F30" s="4"/>
      <c r="H30" s="4"/>
    </row>
    <row r="31" spans="1:9" x14ac:dyDescent="0.25">
      <c r="A31" s="10" t="s">
        <v>52</v>
      </c>
      <c r="B31" s="6"/>
      <c r="C31" s="4"/>
      <c r="D31" s="6"/>
      <c r="F31" s="4"/>
      <c r="H31" s="4"/>
    </row>
    <row r="32" spans="1:9" x14ac:dyDescent="0.25">
      <c r="A32" t="s">
        <v>53</v>
      </c>
      <c r="B32" s="6"/>
      <c r="C32" s="4"/>
      <c r="D32" s="6"/>
      <c r="F32" s="21" t="s">
        <v>61</v>
      </c>
      <c r="H32" s="4">
        <v>0</v>
      </c>
    </row>
    <row r="33" spans="1:9" x14ac:dyDescent="0.25">
      <c r="A33" s="2" t="s">
        <v>54</v>
      </c>
      <c r="B33" s="13"/>
      <c r="C33" s="14"/>
      <c r="D33" s="13"/>
      <c r="E33" s="2"/>
      <c r="F33" s="21" t="s">
        <v>61</v>
      </c>
      <c r="G33" s="2"/>
      <c r="H33" s="4">
        <v>0</v>
      </c>
    </row>
    <row r="34" spans="1:9" x14ac:dyDescent="0.25">
      <c r="A34" s="2" t="s">
        <v>55</v>
      </c>
      <c r="B34" s="6"/>
      <c r="C34" s="4"/>
      <c r="D34" s="6"/>
      <c r="F34" s="4">
        <f>2440+1740+7377+400</f>
        <v>11957</v>
      </c>
      <c r="H34" s="4">
        <f>1740+1806+400</f>
        <v>3946</v>
      </c>
    </row>
    <row r="35" spans="1:9" x14ac:dyDescent="0.25">
      <c r="A35" s="2" t="s">
        <v>56</v>
      </c>
      <c r="B35" s="13"/>
      <c r="C35" s="14"/>
      <c r="D35" s="13"/>
      <c r="E35" s="2"/>
      <c r="F35" s="17">
        <v>17000</v>
      </c>
      <c r="G35" s="2"/>
      <c r="H35" s="17">
        <v>20000</v>
      </c>
    </row>
    <row r="36" spans="1:9" x14ac:dyDescent="0.25">
      <c r="A36" s="2"/>
      <c r="B36" s="13"/>
      <c r="C36" s="14"/>
      <c r="D36" s="13"/>
      <c r="E36" s="2"/>
      <c r="F36" s="4"/>
      <c r="G36" s="2"/>
      <c r="H36" s="4"/>
    </row>
    <row r="37" spans="1:9" x14ac:dyDescent="0.25">
      <c r="A37" s="2" t="s">
        <v>57</v>
      </c>
      <c r="B37" s="13"/>
      <c r="C37" s="14"/>
      <c r="D37" s="13"/>
      <c r="E37" s="2"/>
      <c r="F37" s="4">
        <f>SUM(F32:F35)</f>
        <v>28957</v>
      </c>
      <c r="G37" s="4"/>
      <c r="H37" s="4">
        <f t="shared" ref="H37" si="2">SUM(H32:H36)</f>
        <v>23946</v>
      </c>
    </row>
    <row r="38" spans="1:9" x14ac:dyDescent="0.25">
      <c r="A38" s="2"/>
      <c r="B38" s="13"/>
      <c r="C38" s="14"/>
      <c r="D38" s="13"/>
      <c r="E38" s="2"/>
      <c r="F38" s="4"/>
      <c r="G38" s="2"/>
      <c r="H38" s="4"/>
    </row>
    <row r="39" spans="1:9" x14ac:dyDescent="0.25">
      <c r="A39" s="1" t="s">
        <v>58</v>
      </c>
      <c r="B39" s="7"/>
      <c r="C39" s="3"/>
      <c r="D39" s="7"/>
      <c r="E39" s="1"/>
      <c r="F39" s="3">
        <f>F29+F37</f>
        <v>1152804</v>
      </c>
      <c r="G39" s="3"/>
      <c r="H39" s="3">
        <f t="shared" ref="H39" si="3">SUM(H29+H37)</f>
        <v>849027</v>
      </c>
      <c r="I39" s="1"/>
    </row>
    <row r="40" spans="1:9" x14ac:dyDescent="0.25">
      <c r="A40" s="2"/>
      <c r="B40" s="13"/>
      <c r="C40" s="14"/>
      <c r="D40" s="13"/>
      <c r="E40" s="2"/>
      <c r="F40" s="4"/>
      <c r="G40" s="2"/>
      <c r="H40" s="4"/>
    </row>
    <row r="41" spans="1:9" x14ac:dyDescent="0.25">
      <c r="B41" s="6"/>
      <c r="C41" s="4"/>
      <c r="D41" s="11"/>
      <c r="E41" s="10"/>
      <c r="F41" s="12"/>
      <c r="G41" s="10"/>
      <c r="H41" s="12"/>
    </row>
    <row r="42" spans="1:9" x14ac:dyDescent="0.25">
      <c r="B42" s="6"/>
      <c r="C42" s="4"/>
      <c r="D42" s="6"/>
      <c r="F42" s="4"/>
      <c r="H42" s="4"/>
    </row>
    <row r="43" spans="1:9" x14ac:dyDescent="0.25">
      <c r="A43" s="10" t="s">
        <v>27</v>
      </c>
      <c r="B43" s="11" t="s">
        <v>28</v>
      </c>
      <c r="C43" s="12" t="s">
        <v>29</v>
      </c>
      <c r="D43" s="11" t="s">
        <v>30</v>
      </c>
      <c r="E43" s="11" t="s">
        <v>31</v>
      </c>
      <c r="F43" s="11"/>
      <c r="G43" s="11"/>
      <c r="H43" s="4"/>
    </row>
    <row r="44" spans="1:9" x14ac:dyDescent="0.25">
      <c r="A44" s="1"/>
      <c r="B44" s="7"/>
      <c r="C44" s="3"/>
      <c r="D44" s="7"/>
      <c r="E44" s="1"/>
      <c r="F44" s="3"/>
      <c r="G44" s="1"/>
      <c r="H44" s="3"/>
    </row>
    <row r="45" spans="1:9" x14ac:dyDescent="0.25">
      <c r="B45" s="6" t="s">
        <v>32</v>
      </c>
      <c r="C45" s="5">
        <v>50</v>
      </c>
      <c r="D45" s="6">
        <v>5000</v>
      </c>
      <c r="E45">
        <v>1</v>
      </c>
      <c r="F45" s="4"/>
      <c r="H45" s="4"/>
    </row>
    <row r="46" spans="1:9" x14ac:dyDescent="0.25">
      <c r="A46" s="1"/>
      <c r="B46" s="13" t="s">
        <v>33</v>
      </c>
      <c r="C46" s="15">
        <v>50</v>
      </c>
      <c r="D46" s="13">
        <v>5000</v>
      </c>
      <c r="E46" s="2">
        <v>1</v>
      </c>
      <c r="F46" s="4"/>
      <c r="G46" s="2"/>
      <c r="H46" s="3"/>
    </row>
    <row r="47" spans="1:9" x14ac:dyDescent="0.25">
      <c r="B47" s="6" t="s">
        <v>34</v>
      </c>
      <c r="C47" s="5">
        <v>60</v>
      </c>
      <c r="D47" s="6">
        <v>15000</v>
      </c>
      <c r="E47">
        <v>1</v>
      </c>
      <c r="F47" s="4"/>
      <c r="H47" s="4"/>
    </row>
    <row r="48" spans="1:9" x14ac:dyDescent="0.25">
      <c r="B48" s="11" t="s">
        <v>35</v>
      </c>
      <c r="C48" s="12"/>
      <c r="D48" s="11">
        <v>25000</v>
      </c>
      <c r="E48" s="10">
        <v>3</v>
      </c>
      <c r="F48" s="12"/>
      <c r="G48" s="10"/>
      <c r="H48" s="4"/>
    </row>
    <row r="49" spans="2:8" x14ac:dyDescent="0.25">
      <c r="B49" s="4"/>
      <c r="C49" s="4"/>
      <c r="D49" s="6"/>
      <c r="F49" s="4"/>
      <c r="H49" s="4"/>
    </row>
    <row r="50" spans="2:8" x14ac:dyDescent="0.25">
      <c r="B50" s="4"/>
      <c r="C50" s="4"/>
      <c r="D50" s="6"/>
      <c r="F50" s="4"/>
      <c r="H50" s="4"/>
    </row>
    <row r="51" spans="2:8" x14ac:dyDescent="0.25">
      <c r="B51" s="4"/>
      <c r="C51" s="4"/>
      <c r="D51" s="6"/>
      <c r="F51" s="4"/>
    </row>
    <row r="52" spans="2:8" x14ac:dyDescent="0.25">
      <c r="B52" s="4"/>
      <c r="C52" s="4"/>
      <c r="D52" s="6"/>
      <c r="F52" s="4"/>
    </row>
    <row r="53" spans="2:8" x14ac:dyDescent="0.25">
      <c r="B53" s="4"/>
      <c r="C53" s="4"/>
      <c r="D53" s="6"/>
      <c r="F53" s="4"/>
    </row>
    <row r="54" spans="2:8" x14ac:dyDescent="0.25">
      <c r="B54" s="4"/>
      <c r="C54" s="4"/>
      <c r="D54" s="6"/>
      <c r="F54" s="4"/>
    </row>
    <row r="55" spans="2:8" x14ac:dyDescent="0.25">
      <c r="B55" s="4"/>
      <c r="C55" s="4"/>
      <c r="D55" s="6"/>
      <c r="F55" s="4"/>
    </row>
    <row r="56" spans="2:8" x14ac:dyDescent="0.25">
      <c r="B56" s="4"/>
      <c r="C56" s="4"/>
      <c r="D56" s="6"/>
      <c r="F56" s="4"/>
    </row>
    <row r="57" spans="2:8" x14ac:dyDescent="0.25">
      <c r="B57" s="4"/>
      <c r="C57" s="4"/>
      <c r="D57" s="6"/>
      <c r="F57" s="4"/>
    </row>
    <row r="58" spans="2:8" x14ac:dyDescent="0.25">
      <c r="B58" s="4"/>
      <c r="C58" s="4"/>
      <c r="D58" s="6"/>
      <c r="F58" s="4"/>
    </row>
    <row r="59" spans="2:8" x14ac:dyDescent="0.25">
      <c r="B59" s="4"/>
      <c r="C59" s="4"/>
      <c r="D59" s="6"/>
      <c r="F59" s="4"/>
    </row>
    <row r="60" spans="2:8" x14ac:dyDescent="0.25">
      <c r="B60" s="4"/>
      <c r="C60" s="4"/>
      <c r="D60" s="6"/>
      <c r="F60" s="4"/>
    </row>
    <row r="61" spans="2:8" x14ac:dyDescent="0.25">
      <c r="B61" s="4"/>
      <c r="C61" s="4"/>
      <c r="D61" s="6"/>
      <c r="F61" s="4"/>
    </row>
    <row r="62" spans="2:8" x14ac:dyDescent="0.25">
      <c r="B62" s="4"/>
      <c r="C62" s="4"/>
      <c r="D62" s="6"/>
      <c r="F62" s="4"/>
    </row>
    <row r="63" spans="2:8" x14ac:dyDescent="0.25">
      <c r="B63" s="4"/>
      <c r="C63" s="4"/>
      <c r="D63" s="6"/>
      <c r="F63" s="4"/>
    </row>
    <row r="64" spans="2:8" x14ac:dyDescent="0.25">
      <c r="B64" s="4"/>
      <c r="C64" s="4"/>
      <c r="D64" s="6"/>
      <c r="F64" s="4"/>
    </row>
    <row r="65" spans="2:6" x14ac:dyDescent="0.25">
      <c r="B65" s="4"/>
      <c r="C65" s="4"/>
      <c r="D65" s="6"/>
      <c r="F65" s="4"/>
    </row>
    <row r="66" spans="2:6" x14ac:dyDescent="0.25">
      <c r="B66" s="4"/>
      <c r="C66" s="4"/>
      <c r="D66" s="6"/>
      <c r="F66" s="4"/>
    </row>
    <row r="67" spans="2:6" x14ac:dyDescent="0.25">
      <c r="B67" s="4"/>
      <c r="C67" s="4"/>
      <c r="D67" s="6"/>
      <c r="F67" s="4"/>
    </row>
    <row r="68" spans="2:6" x14ac:dyDescent="0.25">
      <c r="B68" s="4"/>
      <c r="C68" s="4"/>
      <c r="D68" s="6"/>
      <c r="F68" s="4"/>
    </row>
    <row r="69" spans="2:6" x14ac:dyDescent="0.25">
      <c r="B69" s="4"/>
      <c r="C69" s="4"/>
      <c r="D69" s="6"/>
      <c r="F69" s="4"/>
    </row>
    <row r="70" spans="2:6" x14ac:dyDescent="0.25">
      <c r="B70" s="4"/>
      <c r="C70" s="4"/>
      <c r="D70" s="6"/>
      <c r="F70" s="4"/>
    </row>
    <row r="71" spans="2:6" x14ac:dyDescent="0.25">
      <c r="B71" s="4"/>
      <c r="C71" s="4"/>
      <c r="D71" s="6"/>
      <c r="F71" s="4"/>
    </row>
    <row r="72" spans="2:6" x14ac:dyDescent="0.25">
      <c r="B72" s="4"/>
      <c r="C72" s="4"/>
      <c r="D72" s="6"/>
      <c r="F72" s="4"/>
    </row>
    <row r="73" spans="2:6" x14ac:dyDescent="0.25">
      <c r="B73" s="4"/>
      <c r="C73" s="4"/>
      <c r="D73" s="6"/>
      <c r="F73" s="4"/>
    </row>
    <row r="74" spans="2:6" x14ac:dyDescent="0.25">
      <c r="B74" s="4"/>
      <c r="C74" s="4"/>
      <c r="D74" s="6"/>
      <c r="F74" s="4"/>
    </row>
    <row r="75" spans="2:6" x14ac:dyDescent="0.25">
      <c r="B75" s="4"/>
      <c r="C75" s="4"/>
      <c r="D75" s="6"/>
      <c r="F75" s="4"/>
    </row>
    <row r="76" spans="2:6" x14ac:dyDescent="0.25">
      <c r="B76" s="4"/>
      <c r="C76" s="4"/>
      <c r="D76" s="6"/>
      <c r="F76" s="4"/>
    </row>
    <row r="77" spans="2:6" x14ac:dyDescent="0.25">
      <c r="B77" s="4"/>
      <c r="C77" s="4"/>
      <c r="D77" s="6"/>
      <c r="F77" s="4"/>
    </row>
    <row r="78" spans="2:6" x14ac:dyDescent="0.25">
      <c r="B78" s="4"/>
      <c r="C78" s="4"/>
      <c r="D78" s="4"/>
      <c r="F78" s="4"/>
    </row>
    <row r="79" spans="2:6" x14ac:dyDescent="0.25">
      <c r="B79" s="4"/>
      <c r="C79" s="4"/>
      <c r="D79" s="4"/>
      <c r="F79" s="4"/>
    </row>
    <row r="80" spans="2:6" x14ac:dyDescent="0.25">
      <c r="B80" s="4"/>
      <c r="C80" s="4"/>
      <c r="D80" s="4"/>
      <c r="F80" s="4"/>
    </row>
    <row r="81" spans="2:6" x14ac:dyDescent="0.25">
      <c r="B81" s="4"/>
      <c r="C81" s="4"/>
      <c r="D81" s="4"/>
      <c r="F81" s="4"/>
    </row>
    <row r="82" spans="2:6" x14ac:dyDescent="0.25">
      <c r="B82" s="4"/>
      <c r="C82" s="4"/>
      <c r="D82" s="4"/>
      <c r="F82" s="4"/>
    </row>
    <row r="83" spans="2:6" x14ac:dyDescent="0.25">
      <c r="B83" s="4"/>
      <c r="C83" s="4"/>
      <c r="D83" s="4"/>
      <c r="F83" s="4"/>
    </row>
    <row r="84" spans="2:6" x14ac:dyDescent="0.25">
      <c r="B84" s="4"/>
      <c r="C84" s="4"/>
      <c r="D84" s="4"/>
      <c r="F84" s="4"/>
    </row>
    <row r="85" spans="2:6" x14ac:dyDescent="0.25">
      <c r="B85" s="4"/>
      <c r="C85" s="4"/>
      <c r="D85" s="4"/>
      <c r="F85" s="4"/>
    </row>
    <row r="86" spans="2:6" x14ac:dyDescent="0.25">
      <c r="B86" s="4"/>
      <c r="C86" s="4"/>
      <c r="D86" s="4"/>
      <c r="F86" s="4"/>
    </row>
    <row r="87" spans="2:6" x14ac:dyDescent="0.25">
      <c r="B87" s="4"/>
      <c r="C87" s="4"/>
      <c r="D87" s="4"/>
      <c r="F87" s="4"/>
    </row>
    <row r="88" spans="2:6" x14ac:dyDescent="0.25">
      <c r="B88" s="4"/>
      <c r="C88" s="4"/>
      <c r="D88" s="4"/>
      <c r="F88" s="4"/>
    </row>
    <row r="89" spans="2:6" x14ac:dyDescent="0.25">
      <c r="B89" s="4"/>
      <c r="C89" s="4"/>
      <c r="D89" s="4"/>
    </row>
    <row r="90" spans="2:6" x14ac:dyDescent="0.25">
      <c r="B90" s="4"/>
      <c r="C90" s="4"/>
      <c r="D90" s="4"/>
    </row>
    <row r="91" spans="2:6" x14ac:dyDescent="0.25">
      <c r="B91" s="4"/>
      <c r="C91" s="4"/>
      <c r="D91" s="4"/>
    </row>
    <row r="92" spans="2:6" x14ac:dyDescent="0.25">
      <c r="B92" s="4"/>
      <c r="C92" s="4"/>
      <c r="D92" s="4"/>
    </row>
    <row r="93" spans="2:6" x14ac:dyDescent="0.25">
      <c r="B93" s="4"/>
      <c r="C93" s="4"/>
      <c r="D93" s="4"/>
    </row>
    <row r="94" spans="2:6" x14ac:dyDescent="0.25">
      <c r="B94" s="4"/>
      <c r="C94" s="4"/>
      <c r="D94" s="4"/>
    </row>
    <row r="95" spans="2:6" x14ac:dyDescent="0.25">
      <c r="B95" s="4"/>
      <c r="C95" s="4"/>
      <c r="D95" s="4"/>
    </row>
    <row r="96" spans="2:6" x14ac:dyDescent="0.25">
      <c r="B96" s="4"/>
      <c r="C96" s="4"/>
      <c r="D96" s="4"/>
    </row>
    <row r="97" spans="2:4" x14ac:dyDescent="0.25">
      <c r="B97" s="4"/>
      <c r="C97" s="4"/>
      <c r="D97" s="4"/>
    </row>
    <row r="98" spans="2:4" x14ac:dyDescent="0.25">
      <c r="B98" s="4"/>
      <c r="C98" s="4"/>
      <c r="D98" s="4"/>
    </row>
    <row r="99" spans="2:4" x14ac:dyDescent="0.25">
      <c r="B99" s="4"/>
      <c r="C99" s="4"/>
      <c r="D99" s="4"/>
    </row>
    <row r="100" spans="2:4" x14ac:dyDescent="0.25">
      <c r="B100" s="4"/>
      <c r="C100" s="4"/>
      <c r="D100" s="4"/>
    </row>
    <row r="101" spans="2:4" x14ac:dyDescent="0.25">
      <c r="B101" s="4"/>
      <c r="C101" s="4"/>
      <c r="D101" s="4"/>
    </row>
    <row r="102" spans="2:4" x14ac:dyDescent="0.25">
      <c r="B102" s="4"/>
      <c r="C102" s="4"/>
      <c r="D102" s="4"/>
    </row>
    <row r="103" spans="2:4" x14ac:dyDescent="0.25">
      <c r="B103" s="4"/>
      <c r="C103" s="4"/>
      <c r="D103" s="4"/>
    </row>
    <row r="104" spans="2:4" x14ac:dyDescent="0.25">
      <c r="B104" s="4"/>
      <c r="C104" s="4"/>
      <c r="D104" s="4"/>
    </row>
    <row r="105" spans="2:4" x14ac:dyDescent="0.25">
      <c r="B105" s="4"/>
      <c r="C105" s="4"/>
      <c r="D105" s="4"/>
    </row>
    <row r="106" spans="2:4" x14ac:dyDescent="0.25">
      <c r="B106" s="4"/>
      <c r="C106" s="4"/>
      <c r="D106" s="4"/>
    </row>
    <row r="107" spans="2:4" x14ac:dyDescent="0.25">
      <c r="B107" s="4"/>
      <c r="C107" s="4"/>
      <c r="D107" s="4"/>
    </row>
    <row r="108" spans="2:4" x14ac:dyDescent="0.25">
      <c r="B108" s="4"/>
      <c r="C108" s="4"/>
      <c r="D108" s="4"/>
    </row>
    <row r="109" spans="2:4" x14ac:dyDescent="0.25">
      <c r="B109" s="4"/>
      <c r="C109" s="4"/>
      <c r="D109" s="4"/>
    </row>
    <row r="110" spans="2:4" x14ac:dyDescent="0.25">
      <c r="B110" s="4"/>
      <c r="C110" s="4"/>
      <c r="D110" s="4"/>
    </row>
    <row r="111" spans="2:4" x14ac:dyDescent="0.25">
      <c r="B111" s="4"/>
      <c r="C111" s="4"/>
      <c r="D111" s="4"/>
    </row>
    <row r="112" spans="2:4" x14ac:dyDescent="0.25">
      <c r="B112" s="4"/>
      <c r="C112" s="4"/>
      <c r="D112" s="4"/>
    </row>
    <row r="113" spans="2:4" x14ac:dyDescent="0.25">
      <c r="B113" s="4"/>
      <c r="C113" s="4"/>
      <c r="D113" s="4"/>
    </row>
    <row r="114" spans="2:4" x14ac:dyDescent="0.25">
      <c r="B114" s="4"/>
      <c r="C114" s="4"/>
      <c r="D114" s="4"/>
    </row>
    <row r="115" spans="2:4" x14ac:dyDescent="0.25">
      <c r="B115" s="4"/>
      <c r="C115" s="4"/>
      <c r="D115" s="4"/>
    </row>
    <row r="116" spans="2:4" x14ac:dyDescent="0.25">
      <c r="B116" s="4"/>
      <c r="C116" s="4"/>
      <c r="D116" s="4"/>
    </row>
    <row r="117" spans="2:4" x14ac:dyDescent="0.25">
      <c r="B117" s="4"/>
      <c r="C117" s="4"/>
      <c r="D117" s="4"/>
    </row>
    <row r="118" spans="2:4" x14ac:dyDescent="0.25">
      <c r="B118" s="4"/>
      <c r="C118" s="4"/>
      <c r="D118" s="4"/>
    </row>
    <row r="119" spans="2:4" x14ac:dyDescent="0.25">
      <c r="B119" s="4"/>
      <c r="C119" s="4"/>
      <c r="D119" s="4"/>
    </row>
    <row r="120" spans="2:4" x14ac:dyDescent="0.25">
      <c r="B120" s="4"/>
      <c r="C120" s="4"/>
      <c r="D120" s="4"/>
    </row>
    <row r="121" spans="2:4" x14ac:dyDescent="0.25">
      <c r="B121" s="4"/>
      <c r="C121" s="4"/>
      <c r="D121" s="4"/>
    </row>
    <row r="122" spans="2:4" x14ac:dyDescent="0.25">
      <c r="B122" s="4"/>
      <c r="C122" s="4"/>
      <c r="D122" s="4"/>
    </row>
    <row r="123" spans="2:4" x14ac:dyDescent="0.25">
      <c r="B123" s="4"/>
      <c r="C123" s="4"/>
      <c r="D123" s="4"/>
    </row>
    <row r="124" spans="2:4" x14ac:dyDescent="0.25">
      <c r="B124" s="4"/>
      <c r="C124" s="4"/>
      <c r="D124" s="4"/>
    </row>
    <row r="125" spans="2:4" x14ac:dyDescent="0.25">
      <c r="B125" s="4"/>
      <c r="C125" s="4"/>
      <c r="D125" s="4"/>
    </row>
    <row r="126" spans="2:4" x14ac:dyDescent="0.25">
      <c r="B126" s="4"/>
      <c r="C126" s="4"/>
      <c r="D126" s="4"/>
    </row>
    <row r="127" spans="2:4" x14ac:dyDescent="0.25">
      <c r="B127" s="4"/>
      <c r="C127" s="4"/>
      <c r="D127" s="4"/>
    </row>
    <row r="128" spans="2:4" x14ac:dyDescent="0.25">
      <c r="B128" s="4"/>
      <c r="C128" s="4"/>
      <c r="D128" s="4"/>
    </row>
    <row r="129" spans="2:4" x14ac:dyDescent="0.25">
      <c r="B129" s="4"/>
      <c r="C129" s="4"/>
      <c r="D129" s="4"/>
    </row>
    <row r="130" spans="2:4" x14ac:dyDescent="0.25">
      <c r="B130" s="4"/>
      <c r="C130" s="4"/>
      <c r="D130" s="4"/>
    </row>
    <row r="131" spans="2:4" x14ac:dyDescent="0.25">
      <c r="B131" s="4"/>
      <c r="C131" s="4"/>
      <c r="D131" s="4"/>
    </row>
    <row r="132" spans="2:4" x14ac:dyDescent="0.25">
      <c r="B132" s="4"/>
      <c r="C132" s="4"/>
      <c r="D132" s="4"/>
    </row>
    <row r="133" spans="2:4" x14ac:dyDescent="0.25">
      <c r="B133" s="4"/>
      <c r="C133" s="4"/>
      <c r="D133" s="4"/>
    </row>
    <row r="134" spans="2:4" x14ac:dyDescent="0.25">
      <c r="B134" s="4"/>
      <c r="C134" s="4"/>
      <c r="D134" s="4"/>
    </row>
    <row r="135" spans="2:4" x14ac:dyDescent="0.25">
      <c r="B135" s="4"/>
      <c r="C135" s="4"/>
      <c r="D135" s="4"/>
    </row>
    <row r="136" spans="2:4" x14ac:dyDescent="0.25">
      <c r="B136" s="4"/>
      <c r="C136" s="4"/>
      <c r="D136" s="4"/>
    </row>
    <row r="137" spans="2:4" x14ac:dyDescent="0.25">
      <c r="B137" s="4"/>
      <c r="C137" s="4"/>
      <c r="D137" s="4"/>
    </row>
    <row r="138" spans="2:4" x14ac:dyDescent="0.25">
      <c r="B138" s="4"/>
      <c r="C138" s="4"/>
      <c r="D138" s="4"/>
    </row>
    <row r="139" spans="2:4" x14ac:dyDescent="0.25">
      <c r="B139" s="4"/>
      <c r="C139" s="4"/>
      <c r="D139" s="4"/>
    </row>
    <row r="140" spans="2:4" x14ac:dyDescent="0.25">
      <c r="B140" s="4"/>
      <c r="C140" s="4"/>
      <c r="D140" s="4"/>
    </row>
    <row r="141" spans="2:4" x14ac:dyDescent="0.25">
      <c r="B141" s="4"/>
      <c r="C141" s="4"/>
      <c r="D141" s="4"/>
    </row>
    <row r="142" spans="2:4" x14ac:dyDescent="0.25">
      <c r="B142" s="4"/>
      <c r="C142" s="4"/>
      <c r="D142" s="4"/>
    </row>
    <row r="143" spans="2:4" x14ac:dyDescent="0.25">
      <c r="B143" s="4"/>
      <c r="C143" s="4"/>
      <c r="D143" s="4"/>
    </row>
    <row r="144" spans="2:4" x14ac:dyDescent="0.25">
      <c r="B144" s="4"/>
      <c r="C144" s="4"/>
      <c r="D144" s="4"/>
    </row>
    <row r="145" spans="2:4" x14ac:dyDescent="0.25">
      <c r="B145" s="4"/>
      <c r="C145" s="4"/>
      <c r="D145" s="4"/>
    </row>
    <row r="146" spans="2:4" x14ac:dyDescent="0.25">
      <c r="B146" s="4"/>
      <c r="C146" s="4"/>
      <c r="D146" s="4"/>
    </row>
    <row r="147" spans="2:4" x14ac:dyDescent="0.25">
      <c r="B147" s="4"/>
      <c r="C147" s="4"/>
      <c r="D147" s="4"/>
    </row>
    <row r="148" spans="2:4" x14ac:dyDescent="0.25">
      <c r="B148" s="4"/>
      <c r="C148" s="4"/>
      <c r="D148" s="4"/>
    </row>
    <row r="149" spans="2:4" x14ac:dyDescent="0.25">
      <c r="B149" s="4"/>
      <c r="C149" s="4"/>
      <c r="D149" s="4"/>
    </row>
    <row r="150" spans="2:4" x14ac:dyDescent="0.25">
      <c r="B150" s="4"/>
      <c r="C150" s="4"/>
      <c r="D150" s="4"/>
    </row>
    <row r="151" spans="2:4" x14ac:dyDescent="0.25">
      <c r="B151" s="4"/>
      <c r="C151" s="4"/>
      <c r="D151" s="4"/>
    </row>
    <row r="152" spans="2:4" x14ac:dyDescent="0.25">
      <c r="B152" s="4"/>
      <c r="C152" s="4"/>
      <c r="D152" s="4"/>
    </row>
    <row r="153" spans="2:4" x14ac:dyDescent="0.25">
      <c r="B153" s="4"/>
      <c r="C153" s="4"/>
      <c r="D153" s="4"/>
    </row>
    <row r="154" spans="2:4" x14ac:dyDescent="0.25">
      <c r="B154" s="4"/>
      <c r="C154" s="4"/>
      <c r="D154" s="4"/>
    </row>
    <row r="155" spans="2:4" x14ac:dyDescent="0.25">
      <c r="B155" s="4"/>
      <c r="C155" s="4"/>
      <c r="D155" s="4"/>
    </row>
    <row r="156" spans="2:4" x14ac:dyDescent="0.25">
      <c r="B156" s="4"/>
      <c r="C156" s="4"/>
      <c r="D156" s="4"/>
    </row>
    <row r="157" spans="2:4" x14ac:dyDescent="0.25">
      <c r="B157" s="4"/>
      <c r="C157" s="4"/>
      <c r="D157" s="4"/>
    </row>
    <row r="158" spans="2:4" x14ac:dyDescent="0.25">
      <c r="B158" s="4"/>
      <c r="C158" s="4"/>
      <c r="D158" s="4"/>
    </row>
    <row r="159" spans="2:4" x14ac:dyDescent="0.25">
      <c r="B159" s="4"/>
      <c r="C159" s="4"/>
      <c r="D159" s="4"/>
    </row>
    <row r="160" spans="2:4" x14ac:dyDescent="0.25">
      <c r="B160" s="4"/>
      <c r="C160" s="4"/>
      <c r="D160" s="4"/>
    </row>
    <row r="161" spans="2:4" x14ac:dyDescent="0.25">
      <c r="B161" s="4"/>
      <c r="C161" s="4"/>
      <c r="D161" s="4"/>
    </row>
    <row r="162" spans="2:4" x14ac:dyDescent="0.25">
      <c r="B162" s="4"/>
      <c r="C162" s="4"/>
      <c r="D162" s="4"/>
    </row>
    <row r="163" spans="2:4" x14ac:dyDescent="0.25">
      <c r="B163" s="4"/>
      <c r="C163" s="4"/>
      <c r="D163" s="4"/>
    </row>
    <row r="164" spans="2:4" x14ac:dyDescent="0.25">
      <c r="B164" s="4"/>
      <c r="C164" s="4"/>
      <c r="D164" s="4"/>
    </row>
    <row r="165" spans="2:4" x14ac:dyDescent="0.25">
      <c r="B165" s="4"/>
      <c r="C165" s="4"/>
      <c r="D165" s="4"/>
    </row>
    <row r="166" spans="2:4" x14ac:dyDescent="0.25">
      <c r="B166" s="4"/>
      <c r="C166" s="4"/>
      <c r="D166" s="4"/>
    </row>
    <row r="167" spans="2:4" x14ac:dyDescent="0.25">
      <c r="B167" s="4"/>
      <c r="C167" s="4"/>
      <c r="D167" s="4"/>
    </row>
    <row r="168" spans="2:4" x14ac:dyDescent="0.25">
      <c r="B168" s="4"/>
      <c r="C168" s="4"/>
      <c r="D168" s="4"/>
    </row>
    <row r="169" spans="2:4" x14ac:dyDescent="0.25">
      <c r="B169" s="4"/>
      <c r="C169" s="4"/>
      <c r="D169" s="4"/>
    </row>
    <row r="170" spans="2:4" x14ac:dyDescent="0.25">
      <c r="B170" s="4"/>
      <c r="C170" s="4"/>
      <c r="D170" s="4"/>
    </row>
    <row r="171" spans="2:4" x14ac:dyDescent="0.25">
      <c r="B171" s="4"/>
      <c r="C171" s="4"/>
      <c r="D171" s="4"/>
    </row>
    <row r="172" spans="2:4" x14ac:dyDescent="0.25">
      <c r="B172" s="4"/>
      <c r="C172" s="4"/>
      <c r="D172" s="4"/>
    </row>
    <row r="173" spans="2:4" x14ac:dyDescent="0.25">
      <c r="B173" s="4"/>
      <c r="C173" s="4"/>
      <c r="D173" s="4"/>
    </row>
    <row r="174" spans="2:4" x14ac:dyDescent="0.25">
      <c r="B174" s="4"/>
      <c r="C174" s="4"/>
      <c r="D174" s="4"/>
    </row>
    <row r="175" spans="2:4" x14ac:dyDescent="0.25">
      <c r="B175" s="4"/>
      <c r="C175" s="4"/>
      <c r="D175" s="4"/>
    </row>
    <row r="176" spans="2:4" x14ac:dyDescent="0.25">
      <c r="B176" s="4"/>
      <c r="C176" s="4"/>
      <c r="D176" s="4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1"/>
  <sheetViews>
    <sheetView view="pageBreakPreview" zoomScale="60" zoomScaleNormal="100" workbookViewId="0">
      <selection activeCell="D28" sqref="D28"/>
    </sheetView>
  </sheetViews>
  <sheetFormatPr defaultRowHeight="15" outlineLevelRow="1" x14ac:dyDescent="0.25"/>
  <cols>
    <col min="1" max="1" width="45.5703125" customWidth="1"/>
    <col min="2" max="2" width="5.28515625" customWidth="1"/>
    <col min="3" max="3" width="12.42578125" customWidth="1"/>
    <col min="4" max="4" width="12.42578125" bestFit="1" customWidth="1"/>
    <col min="5" max="5" width="5.28515625" customWidth="1"/>
  </cols>
  <sheetData>
    <row r="1" spans="1:7" ht="23.25" x14ac:dyDescent="0.35">
      <c r="A1" s="9" t="s">
        <v>60</v>
      </c>
      <c r="B1" s="9"/>
      <c r="C1" s="9"/>
    </row>
    <row r="2" spans="1:7" x14ac:dyDescent="0.25">
      <c r="A2" t="s">
        <v>0</v>
      </c>
    </row>
    <row r="3" spans="1:7" ht="28.5" customHeight="1" x14ac:dyDescent="0.25"/>
    <row r="4" spans="1:7" x14ac:dyDescent="0.25">
      <c r="A4" t="s">
        <v>1</v>
      </c>
    </row>
    <row r="5" spans="1:7" x14ac:dyDescent="0.25">
      <c r="A5" t="s">
        <v>62</v>
      </c>
    </row>
    <row r="6" spans="1:7" x14ac:dyDescent="0.25">
      <c r="A6" t="s">
        <v>2</v>
      </c>
    </row>
    <row r="7" spans="1:7" ht="24" customHeight="1" x14ac:dyDescent="0.25"/>
    <row r="8" spans="1:7" x14ac:dyDescent="0.25">
      <c r="A8" s="1" t="s">
        <v>3</v>
      </c>
      <c r="B8" s="1"/>
      <c r="C8" s="8">
        <v>2015</v>
      </c>
      <c r="D8" s="8">
        <v>2014</v>
      </c>
      <c r="E8" s="8"/>
      <c r="F8" s="1"/>
      <c r="G8" s="2"/>
    </row>
    <row r="10" spans="1:7" x14ac:dyDescent="0.25">
      <c r="A10" s="1" t="s">
        <v>4</v>
      </c>
      <c r="B10" s="1"/>
      <c r="C10" s="1"/>
      <c r="D10" s="1"/>
      <c r="E10" s="1"/>
      <c r="F10" s="1"/>
      <c r="G10" s="1"/>
    </row>
    <row r="12" spans="1:7" x14ac:dyDescent="0.25">
      <c r="A12" t="s">
        <v>5</v>
      </c>
      <c r="C12" s="4">
        <f>47800+264081</f>
        <v>311881</v>
      </c>
      <c r="D12" s="4">
        <f>130130+321052</f>
        <v>451182</v>
      </c>
      <c r="E12" s="4"/>
    </row>
    <row r="13" spans="1:7" x14ac:dyDescent="0.25">
      <c r="A13" t="s">
        <v>6</v>
      </c>
      <c r="C13" s="4">
        <f>61953+141410+127180</f>
        <v>330543</v>
      </c>
      <c r="D13" s="4">
        <f>76780+166380+76194</f>
        <v>319354</v>
      </c>
      <c r="E13" s="4"/>
    </row>
    <row r="14" spans="1:7" x14ac:dyDescent="0.25">
      <c r="A14" t="s">
        <v>7</v>
      </c>
      <c r="C14" s="4">
        <v>374073</v>
      </c>
      <c r="D14" s="4">
        <f>81525.95+225000+1074</f>
        <v>307599.95</v>
      </c>
      <c r="E14" s="4"/>
    </row>
    <row r="15" spans="1:7" x14ac:dyDescent="0.25">
      <c r="A15" t="s">
        <v>8</v>
      </c>
      <c r="C15" s="4">
        <f>16616</f>
        <v>16616</v>
      </c>
      <c r="D15" s="4">
        <f>19126+3100</f>
        <v>22226</v>
      </c>
      <c r="E15" s="4"/>
    </row>
    <row r="16" spans="1:7" x14ac:dyDescent="0.25">
      <c r="A16" t="s">
        <v>9</v>
      </c>
      <c r="C16" s="4">
        <v>0</v>
      </c>
      <c r="D16" s="4">
        <v>600</v>
      </c>
      <c r="E16" s="4"/>
    </row>
    <row r="17" spans="1:7" x14ac:dyDescent="0.25">
      <c r="A17" t="s">
        <v>10</v>
      </c>
      <c r="C17" s="4">
        <f>33190+43190</f>
        <v>76380</v>
      </c>
      <c r="D17" s="4">
        <f>63820+34367</f>
        <v>98187</v>
      </c>
      <c r="E17" s="4"/>
    </row>
    <row r="18" spans="1:7" x14ac:dyDescent="0.25">
      <c r="A18" t="s">
        <v>11</v>
      </c>
      <c r="C18" s="4">
        <v>22</v>
      </c>
      <c r="D18" s="4">
        <f>288+652</f>
        <v>940</v>
      </c>
      <c r="E18" s="4"/>
    </row>
    <row r="19" spans="1:7" x14ac:dyDescent="0.25">
      <c r="A19" t="s">
        <v>12</v>
      </c>
      <c r="C19" s="4">
        <f>137103+20489+31000</f>
        <v>188592</v>
      </c>
      <c r="D19" s="4">
        <f>128819+11500+264615-225000+2</f>
        <v>179936</v>
      </c>
      <c r="E19" s="4"/>
    </row>
    <row r="20" spans="1:7" hidden="1" outlineLevel="1" x14ac:dyDescent="0.25">
      <c r="A20" t="s">
        <v>59</v>
      </c>
      <c r="C20" s="4">
        <v>0</v>
      </c>
      <c r="D20" s="4">
        <v>0</v>
      </c>
      <c r="E20" s="4"/>
    </row>
    <row r="21" spans="1:7" collapsed="1" x14ac:dyDescent="0.25">
      <c r="C21" s="4"/>
      <c r="D21" s="4"/>
      <c r="E21" s="4"/>
    </row>
    <row r="22" spans="1:7" x14ac:dyDescent="0.25">
      <c r="A22" s="1" t="s">
        <v>13</v>
      </c>
      <c r="B22" s="1"/>
      <c r="C22" s="3">
        <f>SUM(C12:C21)</f>
        <v>1298107</v>
      </c>
      <c r="D22" s="3">
        <f>SUM(D12:D21)</f>
        <v>1380024.95</v>
      </c>
      <c r="E22" s="3"/>
      <c r="F22" s="1"/>
      <c r="G22" s="1"/>
    </row>
    <row r="23" spans="1:7" x14ac:dyDescent="0.25">
      <c r="C23" s="4"/>
      <c r="D23" s="4"/>
      <c r="E23" s="4"/>
    </row>
    <row r="24" spans="1:7" x14ac:dyDescent="0.25">
      <c r="A24" s="1" t="s">
        <v>14</v>
      </c>
      <c r="B24" s="1"/>
      <c r="C24" s="3"/>
      <c r="D24" s="3"/>
      <c r="E24" s="3"/>
      <c r="F24" s="1"/>
      <c r="G24" s="1"/>
    </row>
    <row r="25" spans="1:7" x14ac:dyDescent="0.25">
      <c r="C25" s="4"/>
      <c r="D25" s="4"/>
      <c r="E25" s="4"/>
    </row>
    <row r="26" spans="1:7" x14ac:dyDescent="0.25">
      <c r="A26" t="s">
        <v>15</v>
      </c>
      <c r="C26" s="4">
        <f>139920+36527+1396</f>
        <v>177843</v>
      </c>
      <c r="D26" s="4">
        <f>135095+20936+1363+39800</f>
        <v>197194</v>
      </c>
      <c r="E26" s="4"/>
    </row>
    <row r="27" spans="1:7" x14ac:dyDescent="0.25">
      <c r="A27" t="s">
        <v>16</v>
      </c>
      <c r="C27" s="4">
        <f>75019+4241</f>
        <v>79260</v>
      </c>
      <c r="D27" s="4">
        <f>2587.31+133800+4122</f>
        <v>140509.31</v>
      </c>
      <c r="E27" s="4"/>
    </row>
    <row r="28" spans="1:7" x14ac:dyDescent="0.25">
      <c r="A28" t="s">
        <v>17</v>
      </c>
      <c r="C28" s="4">
        <f>202067+12075+25480+6000+67740+13290+13900+17624+61760+2550</f>
        <v>422486</v>
      </c>
      <c r="D28" s="4">
        <f>39800+210604+8256+26140+8300+54600+17160+4709+74216+16250-39800</f>
        <v>420235</v>
      </c>
      <c r="E28" s="4"/>
    </row>
    <row r="29" spans="1:7" x14ac:dyDescent="0.25">
      <c r="A29" t="s">
        <v>18</v>
      </c>
      <c r="C29" s="4">
        <f>6239+44510+2899+21500+17520+60398+4423+1000+262+3921+6002+11747+53938+1077+4115+2500+4900+4528+245+20</f>
        <v>251744</v>
      </c>
      <c r="D29" s="4">
        <f>10205+15535+4221+46+45660+5289+1785+5191+6230+11747+61+50143+5283+5960+300+4768+605+2830+5651+1202+138</f>
        <v>182850</v>
      </c>
      <c r="E29" s="4"/>
    </row>
    <row r="30" spans="1:7" x14ac:dyDescent="0.25">
      <c r="A30" t="s">
        <v>19</v>
      </c>
      <c r="C30" s="4">
        <f>26289+3050+8186+2037+7509</f>
        <v>47071</v>
      </c>
      <c r="D30" s="4">
        <f>26620+3077+8737+1500+10012</f>
        <v>49946</v>
      </c>
      <c r="E30" s="4"/>
    </row>
    <row r="31" spans="1:7" x14ac:dyDescent="0.25">
      <c r="A31" t="s">
        <v>20</v>
      </c>
      <c r="C31" s="4">
        <v>82</v>
      </c>
      <c r="D31" s="4">
        <v>445</v>
      </c>
      <c r="E31" s="4"/>
    </row>
    <row r="32" spans="1:7" x14ac:dyDescent="0.25">
      <c r="C32" s="4"/>
      <c r="D32" s="4"/>
      <c r="E32" s="4"/>
    </row>
    <row r="33" spans="1:7" x14ac:dyDescent="0.25">
      <c r="A33" s="1" t="s">
        <v>21</v>
      </c>
      <c r="B33" s="1"/>
      <c r="C33" s="3">
        <f>SUM(C26:C32)</f>
        <v>978486</v>
      </c>
      <c r="D33" s="3">
        <f>SUM(D26:D32)</f>
        <v>991179.31</v>
      </c>
      <c r="E33" s="3"/>
      <c r="F33" s="1"/>
      <c r="G33" s="1"/>
    </row>
    <row r="34" spans="1:7" x14ac:dyDescent="0.25">
      <c r="C34" s="4"/>
      <c r="D34" s="4"/>
      <c r="E34" s="4"/>
    </row>
    <row r="35" spans="1:7" x14ac:dyDescent="0.25">
      <c r="A35" s="1" t="s">
        <v>22</v>
      </c>
      <c r="B35" s="1"/>
      <c r="C35" s="7">
        <f>SUM(C22-C33)</f>
        <v>319621</v>
      </c>
      <c r="D35" s="7">
        <f>SUM(D22-D33)</f>
        <v>388845.6399999999</v>
      </c>
      <c r="E35" s="3"/>
      <c r="F35" s="1"/>
      <c r="G35" s="1"/>
    </row>
    <row r="36" spans="1:7" x14ac:dyDescent="0.25">
      <c r="C36" s="4"/>
      <c r="D36" s="4"/>
      <c r="E36" s="4"/>
    </row>
    <row r="37" spans="1:7" x14ac:dyDescent="0.25">
      <c r="A37" t="s">
        <v>23</v>
      </c>
      <c r="C37" s="6">
        <v>20855</v>
      </c>
      <c r="D37" s="6">
        <v>51371</v>
      </c>
      <c r="E37" s="4"/>
    </row>
    <row r="38" spans="1:7" x14ac:dyDescent="0.25">
      <c r="C38" s="4"/>
      <c r="D38" s="4"/>
      <c r="E38" s="4"/>
    </row>
    <row r="39" spans="1:7" x14ac:dyDescent="0.25">
      <c r="A39" s="1" t="s">
        <v>24</v>
      </c>
      <c r="B39" s="1"/>
      <c r="C39" s="7">
        <f>SUM(C35-C37)</f>
        <v>298766</v>
      </c>
      <c r="D39" s="7">
        <f>SUM(D35-D37)</f>
        <v>337474.6399999999</v>
      </c>
      <c r="E39" s="3"/>
      <c r="F39" s="1"/>
      <c r="G39" s="1"/>
    </row>
    <row r="40" spans="1:7" x14ac:dyDescent="0.25">
      <c r="C40" s="4"/>
      <c r="D40" s="4"/>
      <c r="E40" s="4"/>
    </row>
    <row r="41" spans="1:7" x14ac:dyDescent="0.25">
      <c r="A41" s="1" t="s">
        <v>25</v>
      </c>
      <c r="B41" s="1"/>
      <c r="C41" s="7">
        <f>SUM(C39)</f>
        <v>298766</v>
      </c>
      <c r="D41" s="7">
        <f>SUM(D39)</f>
        <v>337474.6399999999</v>
      </c>
      <c r="E41" s="3"/>
      <c r="F41" s="1"/>
      <c r="G41" s="1"/>
    </row>
    <row r="42" spans="1:7" x14ac:dyDescent="0.25">
      <c r="C42" s="4"/>
      <c r="D42" s="6"/>
      <c r="E42" s="4"/>
    </row>
    <row r="43" spans="1:7" x14ac:dyDescent="0.25">
      <c r="C43" s="4"/>
      <c r="D43" s="6"/>
      <c r="E43" s="4"/>
    </row>
    <row r="44" spans="1:7" x14ac:dyDescent="0.25">
      <c r="C44" s="4"/>
      <c r="D44" s="4"/>
      <c r="E44" s="4"/>
    </row>
    <row r="45" spans="1:7" x14ac:dyDescent="0.25">
      <c r="C45" s="4"/>
      <c r="D45" s="4"/>
      <c r="E45" s="4"/>
    </row>
    <row r="46" spans="1:7" x14ac:dyDescent="0.25">
      <c r="C46" s="4"/>
      <c r="D46" s="4"/>
      <c r="E46" s="4"/>
    </row>
    <row r="47" spans="1:7" x14ac:dyDescent="0.25">
      <c r="C47" s="4"/>
      <c r="D47" s="4"/>
      <c r="E47" s="4"/>
    </row>
    <row r="48" spans="1:7" x14ac:dyDescent="0.25">
      <c r="C48" s="4"/>
      <c r="D48" s="4"/>
      <c r="E48" s="4"/>
    </row>
    <row r="49" spans="3:5" x14ac:dyDescent="0.25">
      <c r="C49" s="4"/>
      <c r="D49" s="4"/>
      <c r="E49" s="4"/>
    </row>
    <row r="50" spans="3:5" x14ac:dyDescent="0.25">
      <c r="C50" s="4"/>
      <c r="D50" s="4"/>
      <c r="E50" s="4"/>
    </row>
    <row r="51" spans="3:5" x14ac:dyDescent="0.25">
      <c r="C51" s="4"/>
      <c r="D51" s="4"/>
      <c r="E51" s="4"/>
    </row>
    <row r="52" spans="3:5" x14ac:dyDescent="0.25">
      <c r="C52" s="4"/>
      <c r="D52" s="4"/>
      <c r="E52" s="4"/>
    </row>
    <row r="53" spans="3:5" x14ac:dyDescent="0.25">
      <c r="C53" s="4"/>
      <c r="D53" s="4"/>
      <c r="E53" s="4"/>
    </row>
    <row r="54" spans="3:5" x14ac:dyDescent="0.25">
      <c r="C54" s="4"/>
      <c r="D54" s="4"/>
      <c r="E54" s="4"/>
    </row>
    <row r="55" spans="3:5" x14ac:dyDescent="0.25">
      <c r="C55" s="4"/>
      <c r="D55" s="4"/>
      <c r="E55" s="4"/>
    </row>
    <row r="56" spans="3:5" x14ac:dyDescent="0.25">
      <c r="C56" s="4"/>
      <c r="D56" s="4"/>
      <c r="E56" s="4"/>
    </row>
    <row r="57" spans="3:5" x14ac:dyDescent="0.25">
      <c r="C57" s="4"/>
      <c r="D57" s="4"/>
      <c r="E57" s="4"/>
    </row>
    <row r="58" spans="3:5" x14ac:dyDescent="0.25">
      <c r="C58" s="4"/>
      <c r="D58" s="4"/>
      <c r="E58" s="4"/>
    </row>
    <row r="59" spans="3:5" x14ac:dyDescent="0.25">
      <c r="C59" s="4"/>
      <c r="D59" s="4"/>
      <c r="E59" s="4"/>
    </row>
    <row r="60" spans="3:5" x14ac:dyDescent="0.25">
      <c r="C60" s="4"/>
      <c r="D60" s="4"/>
      <c r="E60" s="4"/>
    </row>
    <row r="61" spans="3:5" x14ac:dyDescent="0.25">
      <c r="C61" s="4"/>
      <c r="D61" s="4"/>
      <c r="E61" s="4"/>
    </row>
    <row r="62" spans="3:5" x14ac:dyDescent="0.25">
      <c r="C62" s="4"/>
      <c r="D62" s="4"/>
      <c r="E62" s="4"/>
    </row>
    <row r="63" spans="3:5" x14ac:dyDescent="0.25">
      <c r="C63" s="4"/>
      <c r="D63" s="4"/>
      <c r="E63" s="4"/>
    </row>
    <row r="64" spans="3:5" x14ac:dyDescent="0.25">
      <c r="C64" s="4"/>
      <c r="D64" s="4"/>
      <c r="E64" s="4"/>
    </row>
    <row r="65" spans="3:5" x14ac:dyDescent="0.25">
      <c r="C65" s="4"/>
      <c r="D65" s="4"/>
      <c r="E65" s="4"/>
    </row>
    <row r="66" spans="3:5" x14ac:dyDescent="0.25">
      <c r="C66" s="4"/>
      <c r="D66" s="4"/>
      <c r="E66" s="4"/>
    </row>
    <row r="67" spans="3:5" x14ac:dyDescent="0.25">
      <c r="C67" s="4"/>
      <c r="D67" s="4"/>
      <c r="E67" s="4"/>
    </row>
    <row r="68" spans="3:5" x14ac:dyDescent="0.25">
      <c r="C68" s="4"/>
      <c r="D68" s="4"/>
      <c r="E68" s="4"/>
    </row>
    <row r="69" spans="3:5" x14ac:dyDescent="0.25">
      <c r="C69" s="4"/>
      <c r="D69" s="4"/>
      <c r="E69" s="4"/>
    </row>
    <row r="70" spans="3:5" x14ac:dyDescent="0.25">
      <c r="C70" s="4"/>
      <c r="D70" s="4"/>
      <c r="E70" s="4"/>
    </row>
    <row r="71" spans="3:5" x14ac:dyDescent="0.25">
      <c r="C71" s="4"/>
      <c r="D71" s="4"/>
      <c r="E71" s="4"/>
    </row>
    <row r="72" spans="3:5" x14ac:dyDescent="0.25">
      <c r="C72" s="4"/>
      <c r="D72" s="4"/>
      <c r="E72" s="4"/>
    </row>
    <row r="73" spans="3:5" x14ac:dyDescent="0.25">
      <c r="C73" s="4"/>
      <c r="D73" s="4"/>
      <c r="E73" s="4"/>
    </row>
    <row r="74" spans="3:5" x14ac:dyDescent="0.25">
      <c r="C74" s="4"/>
      <c r="D74" s="4"/>
      <c r="E74" s="4"/>
    </row>
    <row r="75" spans="3:5" x14ac:dyDescent="0.25">
      <c r="C75" s="4"/>
      <c r="D75" s="4"/>
      <c r="E75" s="4"/>
    </row>
    <row r="76" spans="3:5" x14ac:dyDescent="0.25">
      <c r="C76" s="4"/>
      <c r="D76" s="4"/>
      <c r="E76" s="4"/>
    </row>
    <row r="77" spans="3:5" x14ac:dyDescent="0.25">
      <c r="C77" s="4"/>
      <c r="D77" s="4"/>
      <c r="E77" s="4"/>
    </row>
    <row r="78" spans="3:5" x14ac:dyDescent="0.25">
      <c r="C78" s="4"/>
      <c r="D78" s="4"/>
      <c r="E78" s="4"/>
    </row>
    <row r="79" spans="3:5" x14ac:dyDescent="0.25">
      <c r="C79" s="4"/>
      <c r="D79" s="4"/>
      <c r="E79" s="4"/>
    </row>
    <row r="80" spans="3:5" x14ac:dyDescent="0.25">
      <c r="C80" s="4"/>
      <c r="D80" s="4"/>
      <c r="E80" s="4"/>
    </row>
    <row r="81" spans="3:5" x14ac:dyDescent="0.25">
      <c r="C81" s="4"/>
      <c r="D81" s="4"/>
      <c r="E81" s="4"/>
    </row>
    <row r="82" spans="3:5" x14ac:dyDescent="0.25">
      <c r="C82" s="4"/>
      <c r="D82" s="4"/>
      <c r="E82" s="4"/>
    </row>
    <row r="83" spans="3:5" x14ac:dyDescent="0.25">
      <c r="C83" s="4"/>
      <c r="D83" s="4"/>
      <c r="E83" s="4"/>
    </row>
    <row r="84" spans="3:5" x14ac:dyDescent="0.25">
      <c r="C84" s="4"/>
      <c r="D84" s="4"/>
      <c r="E84" s="4"/>
    </row>
    <row r="85" spans="3:5" x14ac:dyDescent="0.25">
      <c r="C85" s="4"/>
      <c r="D85" s="4"/>
      <c r="E85" s="4"/>
    </row>
    <row r="86" spans="3:5" x14ac:dyDescent="0.25">
      <c r="C86" s="4"/>
      <c r="D86" s="4"/>
      <c r="E86" s="4"/>
    </row>
    <row r="87" spans="3:5" x14ac:dyDescent="0.25">
      <c r="C87" s="4"/>
      <c r="D87" s="4"/>
      <c r="E87" s="4"/>
    </row>
    <row r="88" spans="3:5" x14ac:dyDescent="0.25">
      <c r="C88" s="4"/>
      <c r="D88" s="4"/>
      <c r="E88" s="4"/>
    </row>
    <row r="89" spans="3:5" x14ac:dyDescent="0.25">
      <c r="C89" s="4"/>
      <c r="D89" s="4"/>
      <c r="E89" s="4"/>
    </row>
    <row r="90" spans="3:5" x14ac:dyDescent="0.25">
      <c r="C90" s="4"/>
      <c r="D90" s="4"/>
      <c r="E90" s="4"/>
    </row>
    <row r="91" spans="3:5" x14ac:dyDescent="0.25">
      <c r="C91" s="4"/>
      <c r="D91" s="4"/>
      <c r="E91" s="4"/>
    </row>
    <row r="92" spans="3:5" x14ac:dyDescent="0.25">
      <c r="C92" s="4"/>
      <c r="D92" s="4"/>
      <c r="E92" s="4"/>
    </row>
    <row r="93" spans="3:5" x14ac:dyDescent="0.25">
      <c r="C93" s="4"/>
      <c r="D93" s="4"/>
      <c r="E93" s="4"/>
    </row>
    <row r="94" spans="3:5" x14ac:dyDescent="0.25">
      <c r="C94" s="4"/>
      <c r="D94" s="4"/>
      <c r="E94" s="4"/>
    </row>
    <row r="95" spans="3:5" x14ac:dyDescent="0.25">
      <c r="C95" s="4"/>
      <c r="D95" s="4"/>
      <c r="E95" s="4"/>
    </row>
    <row r="96" spans="3:5" x14ac:dyDescent="0.25">
      <c r="C96" s="4"/>
      <c r="D96" s="4"/>
      <c r="E96" s="4"/>
    </row>
    <row r="97" spans="3:5" x14ac:dyDescent="0.25">
      <c r="C97" s="4"/>
      <c r="D97" s="4"/>
      <c r="E97" s="4"/>
    </row>
    <row r="98" spans="3:5" x14ac:dyDescent="0.25">
      <c r="C98" s="4"/>
      <c r="D98" s="4"/>
      <c r="E98" s="4"/>
    </row>
    <row r="99" spans="3:5" x14ac:dyDescent="0.25">
      <c r="C99" s="4"/>
      <c r="D99" s="4"/>
      <c r="E99" s="4"/>
    </row>
    <row r="100" spans="3:5" x14ac:dyDescent="0.25">
      <c r="C100" s="4"/>
      <c r="D100" s="4"/>
      <c r="E100" s="4"/>
    </row>
    <row r="101" spans="3:5" x14ac:dyDescent="0.25">
      <c r="C101" s="4"/>
      <c r="D101" s="4"/>
      <c r="E101" s="4"/>
    </row>
    <row r="102" spans="3:5" x14ac:dyDescent="0.25">
      <c r="C102" s="4"/>
      <c r="D102" s="4"/>
      <c r="E102" s="4"/>
    </row>
    <row r="103" spans="3:5" x14ac:dyDescent="0.25">
      <c r="C103" s="4"/>
      <c r="D103" s="4"/>
      <c r="E103" s="4"/>
    </row>
    <row r="104" spans="3:5" x14ac:dyDescent="0.25">
      <c r="C104" s="4"/>
      <c r="D104" s="4"/>
      <c r="E104" s="4"/>
    </row>
    <row r="105" spans="3:5" x14ac:dyDescent="0.25">
      <c r="C105" s="4"/>
      <c r="D105" s="4"/>
      <c r="E105" s="4"/>
    </row>
    <row r="106" spans="3:5" x14ac:dyDescent="0.25">
      <c r="C106" s="4"/>
      <c r="D106" s="4"/>
      <c r="E106" s="4"/>
    </row>
    <row r="107" spans="3:5" x14ac:dyDescent="0.25">
      <c r="C107" s="4"/>
      <c r="D107" s="4"/>
      <c r="E107" s="4"/>
    </row>
    <row r="108" spans="3:5" x14ac:dyDescent="0.25">
      <c r="C108" s="4"/>
      <c r="D108" s="4"/>
      <c r="E108" s="4"/>
    </row>
    <row r="109" spans="3:5" x14ac:dyDescent="0.25">
      <c r="C109" s="4"/>
      <c r="D109" s="4"/>
      <c r="E109" s="4"/>
    </row>
    <row r="110" spans="3:5" x14ac:dyDescent="0.25">
      <c r="C110" s="4"/>
      <c r="D110" s="4"/>
      <c r="E110" s="4"/>
    </row>
    <row r="111" spans="3:5" x14ac:dyDescent="0.25">
      <c r="C111" s="4"/>
      <c r="D111" s="4"/>
      <c r="E111" s="4"/>
    </row>
    <row r="112" spans="3:5" x14ac:dyDescent="0.25">
      <c r="C112" s="4"/>
      <c r="D112" s="4"/>
      <c r="E112" s="4"/>
    </row>
    <row r="113" spans="3:5" x14ac:dyDescent="0.25">
      <c r="C113" s="4"/>
      <c r="D113" s="4"/>
      <c r="E113" s="4"/>
    </row>
    <row r="114" spans="3:5" x14ac:dyDescent="0.25">
      <c r="C114" s="4"/>
      <c r="D114" s="4"/>
      <c r="E114" s="4"/>
    </row>
    <row r="115" spans="3:5" x14ac:dyDescent="0.25">
      <c r="C115" s="4"/>
      <c r="D115" s="4"/>
      <c r="E115" s="4"/>
    </row>
    <row r="116" spans="3:5" x14ac:dyDescent="0.25">
      <c r="C116" s="4"/>
      <c r="D116" s="4"/>
      <c r="E116" s="4"/>
    </row>
    <row r="117" spans="3:5" x14ac:dyDescent="0.25">
      <c r="C117" s="4"/>
      <c r="D117" s="4"/>
      <c r="E117" s="4"/>
    </row>
    <row r="118" spans="3:5" x14ac:dyDescent="0.25">
      <c r="C118" s="4"/>
      <c r="D118" s="4"/>
      <c r="E118" s="4"/>
    </row>
    <row r="119" spans="3:5" x14ac:dyDescent="0.25">
      <c r="C119" s="4"/>
      <c r="D119" s="4"/>
      <c r="E119" s="4"/>
    </row>
    <row r="120" spans="3:5" x14ac:dyDescent="0.25">
      <c r="C120" s="4"/>
      <c r="D120" s="4"/>
      <c r="E120" s="4"/>
    </row>
    <row r="121" spans="3:5" x14ac:dyDescent="0.25">
      <c r="C121" s="4"/>
      <c r="D121" s="4"/>
      <c r="E121" s="4"/>
    </row>
    <row r="122" spans="3:5" x14ac:dyDescent="0.25">
      <c r="C122" s="4"/>
      <c r="D122" s="4"/>
      <c r="E122" s="4"/>
    </row>
    <row r="123" spans="3:5" x14ac:dyDescent="0.25">
      <c r="C123" s="4"/>
      <c r="D123" s="4"/>
      <c r="E123" s="4"/>
    </row>
    <row r="124" spans="3:5" x14ac:dyDescent="0.25">
      <c r="C124" s="4"/>
      <c r="D124" s="4"/>
      <c r="E124" s="4"/>
    </row>
    <row r="125" spans="3:5" x14ac:dyDescent="0.25">
      <c r="C125" s="4"/>
      <c r="D125" s="4"/>
      <c r="E125" s="4"/>
    </row>
    <row r="126" spans="3:5" x14ac:dyDescent="0.25">
      <c r="C126" s="4"/>
      <c r="D126" s="4"/>
      <c r="E126" s="4"/>
    </row>
    <row r="127" spans="3:5" x14ac:dyDescent="0.25">
      <c r="C127" s="4"/>
      <c r="D127" s="4"/>
      <c r="E127" s="4"/>
    </row>
    <row r="128" spans="3:5" x14ac:dyDescent="0.25">
      <c r="C128" s="4"/>
      <c r="D128" s="4"/>
      <c r="E128" s="4"/>
    </row>
    <row r="129" spans="3:5" x14ac:dyDescent="0.25">
      <c r="C129" s="4"/>
      <c r="D129" s="4"/>
      <c r="E129" s="4"/>
    </row>
    <row r="130" spans="3:5" x14ac:dyDescent="0.25">
      <c r="C130" s="4"/>
      <c r="D130" s="4"/>
      <c r="E130" s="4"/>
    </row>
    <row r="131" spans="3:5" x14ac:dyDescent="0.25">
      <c r="C131" s="4"/>
      <c r="D131" s="4"/>
      <c r="E131" s="4"/>
    </row>
    <row r="132" spans="3:5" x14ac:dyDescent="0.25">
      <c r="C132" s="4"/>
      <c r="D132" s="4"/>
      <c r="E132" s="4"/>
    </row>
    <row r="133" spans="3:5" x14ac:dyDescent="0.25">
      <c r="C133" s="4"/>
      <c r="D133" s="4"/>
      <c r="E133" s="4"/>
    </row>
    <row r="134" spans="3:5" x14ac:dyDescent="0.25">
      <c r="C134" s="4"/>
      <c r="D134" s="4"/>
      <c r="E134" s="4"/>
    </row>
    <row r="135" spans="3:5" x14ac:dyDescent="0.25">
      <c r="C135" s="4"/>
      <c r="D135" s="4"/>
      <c r="E135" s="4"/>
    </row>
    <row r="136" spans="3:5" x14ac:dyDescent="0.25">
      <c r="C136" s="4"/>
      <c r="D136" s="4"/>
      <c r="E136" s="4"/>
    </row>
    <row r="137" spans="3:5" x14ac:dyDescent="0.25">
      <c r="C137" s="4"/>
      <c r="D137" s="4"/>
      <c r="E137" s="4"/>
    </row>
    <row r="138" spans="3:5" x14ac:dyDescent="0.25">
      <c r="C138" s="4"/>
      <c r="D138" s="4"/>
      <c r="E138" s="4"/>
    </row>
    <row r="139" spans="3:5" x14ac:dyDescent="0.25">
      <c r="C139" s="4"/>
      <c r="D139" s="4"/>
      <c r="E139" s="4"/>
    </row>
    <row r="140" spans="3:5" x14ac:dyDescent="0.25">
      <c r="C140" s="4"/>
      <c r="D140" s="4"/>
      <c r="E140" s="4"/>
    </row>
    <row r="141" spans="3:5" x14ac:dyDescent="0.25">
      <c r="C141" s="4"/>
      <c r="D141" s="4"/>
      <c r="E141" s="4"/>
    </row>
    <row r="142" spans="3:5" x14ac:dyDescent="0.25">
      <c r="C142" s="4"/>
      <c r="D142" s="4"/>
      <c r="E142" s="4"/>
    </row>
    <row r="143" spans="3:5" x14ac:dyDescent="0.25">
      <c r="C143" s="4"/>
      <c r="D143" s="4"/>
      <c r="E143" s="4"/>
    </row>
    <row r="144" spans="3:5" x14ac:dyDescent="0.25">
      <c r="C144" s="4"/>
      <c r="D144" s="4"/>
      <c r="E144" s="4"/>
    </row>
    <row r="145" spans="3:5" x14ac:dyDescent="0.25">
      <c r="C145" s="4"/>
      <c r="D145" s="4"/>
      <c r="E145" s="4"/>
    </row>
    <row r="146" spans="3:5" x14ac:dyDescent="0.25">
      <c r="C146" s="4"/>
      <c r="D146" s="4"/>
      <c r="E146" s="4"/>
    </row>
    <row r="147" spans="3:5" x14ac:dyDescent="0.25">
      <c r="C147" s="4"/>
      <c r="D147" s="4"/>
      <c r="E147" s="4"/>
    </row>
    <row r="148" spans="3:5" x14ac:dyDescent="0.25">
      <c r="C148" s="4"/>
      <c r="D148" s="4"/>
      <c r="E148" s="4"/>
    </row>
    <row r="149" spans="3:5" x14ac:dyDescent="0.25">
      <c r="C149" s="4"/>
      <c r="D149" s="4"/>
      <c r="E149" s="4"/>
    </row>
    <row r="150" spans="3:5" x14ac:dyDescent="0.25">
      <c r="C150" s="4"/>
      <c r="D150" s="4"/>
      <c r="E150" s="4"/>
    </row>
    <row r="151" spans="3:5" x14ac:dyDescent="0.25">
      <c r="C151" s="4"/>
      <c r="D151" s="4"/>
      <c r="E151" s="4"/>
    </row>
    <row r="152" spans="3:5" x14ac:dyDescent="0.25">
      <c r="C152" s="4"/>
      <c r="D152" s="4"/>
      <c r="E152" s="4"/>
    </row>
    <row r="153" spans="3:5" x14ac:dyDescent="0.25">
      <c r="C153" s="4"/>
      <c r="D153" s="4"/>
      <c r="E153" s="4"/>
    </row>
    <row r="154" spans="3:5" x14ac:dyDescent="0.25">
      <c r="C154" s="4"/>
      <c r="D154" s="4"/>
      <c r="E154" s="4"/>
    </row>
    <row r="155" spans="3:5" x14ac:dyDescent="0.25">
      <c r="C155" s="4"/>
      <c r="D155" s="4"/>
      <c r="E155" s="4"/>
    </row>
    <row r="156" spans="3:5" x14ac:dyDescent="0.25">
      <c r="C156" s="4"/>
      <c r="D156" s="4"/>
      <c r="E156" s="4"/>
    </row>
    <row r="157" spans="3:5" x14ac:dyDescent="0.25">
      <c r="C157" s="4"/>
      <c r="D157" s="4"/>
      <c r="E157" s="4"/>
    </row>
    <row r="158" spans="3:5" x14ac:dyDescent="0.25">
      <c r="C158" s="4"/>
      <c r="D158" s="4"/>
      <c r="E158" s="4"/>
    </row>
    <row r="159" spans="3:5" x14ac:dyDescent="0.25">
      <c r="C159" s="4"/>
      <c r="D159" s="4"/>
      <c r="E159" s="4"/>
    </row>
    <row r="160" spans="3:5" x14ac:dyDescent="0.25">
      <c r="C160" s="4"/>
      <c r="D160" s="4"/>
      <c r="E160" s="4"/>
    </row>
    <row r="161" spans="3:5" x14ac:dyDescent="0.25">
      <c r="C161" s="4"/>
      <c r="D161" s="4"/>
      <c r="E161" s="4"/>
    </row>
    <row r="162" spans="3:5" x14ac:dyDescent="0.25">
      <c r="C162" s="4"/>
      <c r="D162" s="4"/>
      <c r="E162" s="4"/>
    </row>
    <row r="163" spans="3:5" x14ac:dyDescent="0.25">
      <c r="C163" s="4"/>
      <c r="D163" s="4"/>
      <c r="E163" s="4"/>
    </row>
    <row r="164" spans="3:5" x14ac:dyDescent="0.25">
      <c r="D164" s="4"/>
      <c r="E164" s="4"/>
    </row>
    <row r="165" spans="3:5" x14ac:dyDescent="0.25">
      <c r="D165" s="4"/>
      <c r="E165" s="4"/>
    </row>
    <row r="166" spans="3:5" x14ac:dyDescent="0.25">
      <c r="D166" s="4"/>
      <c r="E166" s="4"/>
    </row>
    <row r="167" spans="3:5" x14ac:dyDescent="0.25">
      <c r="D167" s="4"/>
      <c r="E167" s="4"/>
    </row>
    <row r="168" spans="3:5" x14ac:dyDescent="0.25">
      <c r="D168" s="4"/>
      <c r="E168" s="4"/>
    </row>
    <row r="169" spans="3:5" x14ac:dyDescent="0.25">
      <c r="D169" s="4"/>
      <c r="E169" s="4"/>
    </row>
    <row r="170" spans="3:5" x14ac:dyDescent="0.25">
      <c r="D170" s="4"/>
      <c r="E170" s="4"/>
    </row>
    <row r="171" spans="3:5" x14ac:dyDescent="0.25">
      <c r="D171" s="4"/>
      <c r="E171" s="4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Balansräkning</vt:lpstr>
      <vt:lpstr>Resultaträkning</vt:lpstr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2006-09-25T10:59:01Z</dcterms:created>
  <dcterms:modified xsi:type="dcterms:W3CDTF">2016-03-21T11:08:12Z</dcterms:modified>
</cp:coreProperties>
</file>