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gnus\OneDrive\Rönnby\"/>
    </mc:Choice>
  </mc:AlternateContent>
  <xr:revisionPtr revIDLastSave="0" documentId="13_ncr:1_{F05B8D2B-DCE4-4AB8-8329-A72C89C0C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1" l="1"/>
  <c r="AD6" i="1"/>
  <c r="AD26" i="1"/>
  <c r="AD27" i="1"/>
  <c r="AD25" i="1"/>
  <c r="AD23" i="1"/>
  <c r="AD22" i="1"/>
  <c r="AD20" i="1"/>
  <c r="AD18" i="1"/>
  <c r="AD19" i="1"/>
  <c r="AD17" i="1"/>
  <c r="AD16" i="1"/>
  <c r="AD15" i="1"/>
  <c r="AD12" i="1"/>
  <c r="AD10" i="1"/>
  <c r="AD11" i="1"/>
  <c r="AD9" i="1"/>
  <c r="AD8" i="1"/>
  <c r="AB7" i="1"/>
  <c r="AD7" i="1"/>
  <c r="AD5" i="1"/>
  <c r="AD4" i="1"/>
  <c r="AD3" i="1"/>
  <c r="AB26" i="1"/>
  <c r="AB3" i="1"/>
  <c r="AB16" i="1"/>
  <c r="AB11" i="1"/>
  <c r="AB12" i="1"/>
  <c r="AB10" i="1"/>
  <c r="AB8" i="1"/>
  <c r="AB4" i="1"/>
  <c r="AB5" i="1"/>
  <c r="AB6" i="1"/>
  <c r="AB13" i="1"/>
  <c r="AB14" i="1"/>
  <c r="AB15" i="1"/>
  <c r="AB20" i="1"/>
  <c r="AB22" i="1"/>
  <c r="AB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S3" i="1"/>
  <c r="Y28" i="1"/>
  <c r="S4" i="1"/>
  <c r="U28" i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 s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 s="1"/>
  <c r="F19" i="1"/>
  <c r="J18" i="1"/>
  <c r="K18" i="1" s="1"/>
  <c r="F18" i="1"/>
  <c r="M17" i="1"/>
  <c r="J17" i="1"/>
  <c r="K17" i="1" s="1"/>
  <c r="F17" i="1"/>
  <c r="M16" i="1"/>
  <c r="J16" i="1"/>
  <c r="K16" i="1" s="1"/>
  <c r="F16" i="1"/>
  <c r="M15" i="1"/>
  <c r="J15" i="1"/>
  <c r="K15" i="1" s="1"/>
  <c r="F15" i="1"/>
  <c r="J14" i="1"/>
  <c r="K14" i="1" s="1"/>
  <c r="F14" i="1"/>
  <c r="J13" i="1"/>
  <c r="K13" i="1" s="1"/>
  <c r="F13" i="1"/>
  <c r="J12" i="1"/>
  <c r="K12" i="1" s="1"/>
  <c r="F12" i="1"/>
  <c r="J11" i="1"/>
  <c r="K11" i="1" s="1"/>
  <c r="F11" i="1"/>
  <c r="J10" i="1"/>
  <c r="K10" i="1"/>
  <c r="F10" i="1"/>
  <c r="J9" i="1"/>
  <c r="K9" i="1" s="1"/>
  <c r="F9" i="1"/>
  <c r="J8" i="1"/>
  <c r="K8" i="1" s="1"/>
  <c r="F8" i="1"/>
  <c r="J7" i="1"/>
  <c r="K7" i="1" s="1"/>
  <c r="F7" i="1"/>
  <c r="J6" i="1"/>
  <c r="K6" i="1" s="1"/>
  <c r="F6" i="1"/>
  <c r="J5" i="1"/>
  <c r="K5" i="1" s="1"/>
  <c r="F5" i="1"/>
  <c r="J4" i="1"/>
  <c r="K4" i="1" s="1"/>
  <c r="F4" i="1"/>
  <c r="J3" i="1"/>
  <c r="K3" i="1" s="1"/>
  <c r="S10" i="1"/>
  <c r="S20" i="1"/>
  <c r="S2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l="1"/>
  <c r="M28" i="1"/>
  <c r="F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<sst xmlns="http://schemas.openxmlformats.org/spreadsheetml/2006/main" count="104" uniqueCount="61">
  <si>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</si>
  <si>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</si>
  <si>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</si>
  <si>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</si>
  <si>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</si>
  <si>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</si>
  <si>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</si>
  <si>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</si>
  <si>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</si>
  <si>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</si>
  <si>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</si>
  <si>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</si>
  <si>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</si>
  <si>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</si>
  <si>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</si>
  <si>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</si>
  <si>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</si>
  <si>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</si>
  <si>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</si>
  <si>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</si>
  <si>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</si>
  <si>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</si>
  <si>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</si>
  <si>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</si>
  <si>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</si>
  <si>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</si>
  <si>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</si>
  <si>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</si>
  <si>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</si>
  <si>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</si>
  <si>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</si>
  <si>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</si>
  <si>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</si>
  <si>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</si>
  <si>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</si>
  <si>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</si>
  <si>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</si>
  <si>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</si>
  <si>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</si>
  <si>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</si>
  <si>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</si>
  <si>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</si>
  <si>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</si>
  <si>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Jonas Wretling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</si>
  <si>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</si>
  <si>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</si>
  <si>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</si>
  <si>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</si>
  <si>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</si>
  <si>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</si>
  <si>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</si>
  <si>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</si>
  <si>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</si>
  <si>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</si>
  <si>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Bingolotto</t>
  </si>
  <si>
    <t>Saldo efter Bingolotto 19/1-2025</t>
  </si>
  <si>
    <t>Linköping inb</t>
  </si>
  <si>
    <t>Saldo efter Linköping</t>
  </si>
  <si>
    <t>-</t>
  </si>
  <si>
    <t>Ängelholm inb</t>
  </si>
  <si>
    <t>Saldo efter Ängelholm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</si>
</sst>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8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98"/>
  <sheetViews>
    <sheetView tabSelected="1" zoomScaleNormal="100" workbookViewId="0">
      <pane xSplit="1" topLeftCell="B1" activePane="topRight" state="frozen"/>
      <selection activeCell="A3" sqref="A3"/>
      <selection pane="topRight" activeCell="AF6" sqref="AF6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 collapsed="1"/>
    <col min="15" max="15" width="10" hidden="1" customWidth="1" outlineLevel="1"/>
    <col min="16" max="16" width="17.85546875" hidden="1" customWidth="1" outlineLevel="1"/>
    <col min="17" max="17" width="16.85546875" hidden="1" customWidth="1" outlineLevel="1"/>
    <col min="18" max="18" width="9.7109375" hidden="1" customWidth="1" outlineLevel="1"/>
    <col min="19" max="19" width="14.42578125" hidden="1" customWidth="1" outlineLevel="1"/>
    <col min="20" max="23" width="0" hidden="1" customWidth="1" outlineLevel="1"/>
    <col min="24" max="24" width="14" hidden="1" customWidth="1" outlineLevel="1"/>
    <col min="25" max="25" width="14.28515625" customWidth="1"/>
    <col min="29" max="29" width="12.85546875" customWidth="1"/>
  </cols>
  <sheetData>
    <row r="1" spans="1:39" ht="49.5" customHeight="1" x14ac:dyDescent="0.2">
      <c r="A1" s="27" t="s">
        <v>53</v>
      </c>
      <c r="B1" s="1"/>
      <c r="C1" s="1"/>
      <c r="D1" s="31" t="s">
        <v>0</v>
      </c>
      <c r="E1" s="32"/>
      <c r="F1" s="32"/>
      <c r="G1" s="33" t="s">
        <v>1</v>
      </c>
      <c r="H1" s="32"/>
      <c r="I1" s="32"/>
      <c r="J1" s="32"/>
      <c r="K1" s="32"/>
      <c r="L1" s="2" t="s">
        <v>2</v>
      </c>
      <c r="M1" s="3" t="s">
        <v>3</v>
      </c>
      <c r="N1" s="3" t="s">
        <v>44</v>
      </c>
      <c r="O1" s="3" t="s">
        <v>39</v>
      </c>
      <c r="P1" s="4" t="s">
        <v>40</v>
      </c>
      <c r="Q1" s="3" t="s">
        <v>41</v>
      </c>
      <c r="R1" s="3" t="s">
        <v>45</v>
      </c>
      <c r="S1" s="3" t="s">
        <v>47</v>
      </c>
      <c r="T1" s="24" t="s">
        <v>49</v>
      </c>
      <c r="U1" s="24" t="s">
        <v>50</v>
      </c>
      <c r="V1" s="24" t="s">
        <v>48</v>
      </c>
      <c r="W1" s="24" t="s">
        <v>51</v>
      </c>
      <c r="X1" s="26" t="s">
        <v>52</v>
      </c>
      <c r="Y1" s="3" t="s">
        <v>54</v>
      </c>
      <c r="Z1" s="29" t="s">
        <v>55</v>
      </c>
      <c r="AA1" s="30" t="s">
        <v>56</v>
      </c>
      <c r="AB1" s="30" t="s">
        <v>57</v>
      </c>
      <c r="AC1" s="30" t="s">
        <v>59</v>
      </c>
      <c r="AD1" s="30" t="s">
        <v>60</v>
      </c>
      <c r="AE1" s="5"/>
      <c r="AF1" s="5"/>
      <c r="AG1" s="5"/>
      <c r="AH1" s="5"/>
      <c r="AI1" s="5"/>
      <c r="AJ1" s="5"/>
      <c r="AK1" s="5"/>
      <c r="AL1" s="5"/>
      <c r="AM1" s="5"/>
    </row>
    <row r="2" spans="1:39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  <c r="Y2" s="12"/>
      <c r="Z2" s="23"/>
      <c r="AA2" s="23"/>
      <c r="AB2" s="23"/>
      <c r="AC2" s="23"/>
      <c r="AD2" s="23"/>
    </row>
    <row r="3" spans="1:39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  <c r="Y3" s="18">
        <v>3819</v>
      </c>
      <c r="Z3" s="28">
        <f t="shared" ref="Z3:Z27" si="2">X3+Y3</f>
        <v>3996</v>
      </c>
      <c r="AA3" s="28">
        <v>0</v>
      </c>
      <c r="AB3" s="28">
        <f>Z3-1500</f>
        <v>2496</v>
      </c>
      <c r="AC3" s="28" t="s">
        <v>58</v>
      </c>
      <c r="AD3" s="28">
        <f>AB3</f>
        <v>2496</v>
      </c>
    </row>
    <row r="4" spans="1:39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3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  <c r="Y4" s="18">
        <v>1281</v>
      </c>
      <c r="Z4" s="28">
        <f t="shared" si="2"/>
        <v>1285</v>
      </c>
      <c r="AA4" s="28" t="s">
        <v>58</v>
      </c>
      <c r="AB4" s="28">
        <f t="shared" ref="AB4:AB5" si="4">Z4</f>
        <v>1285</v>
      </c>
      <c r="AC4" s="28" t="s">
        <v>58</v>
      </c>
      <c r="AD4" s="28">
        <f>AB4</f>
        <v>1285</v>
      </c>
    </row>
    <row r="5" spans="1:39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3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  <c r="Y5" s="18">
        <v>2654</v>
      </c>
      <c r="Z5" s="28">
        <f t="shared" si="2"/>
        <v>2658</v>
      </c>
      <c r="AA5" s="28" t="s">
        <v>58</v>
      </c>
      <c r="AB5" s="28">
        <f t="shared" si="4"/>
        <v>2658</v>
      </c>
      <c r="AC5" s="28">
        <v>0</v>
      </c>
      <c r="AD5" s="28">
        <f>AB5-759</f>
        <v>1899</v>
      </c>
    </row>
    <row r="6" spans="1:39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3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5">N6-Q6+R6</f>
        <v>0</v>
      </c>
      <c r="T6" s="28">
        <v>1490</v>
      </c>
      <c r="U6" s="28"/>
      <c r="V6" s="25">
        <v>1370</v>
      </c>
      <c r="W6" s="25"/>
      <c r="X6" s="28">
        <v>0</v>
      </c>
      <c r="Y6" s="18">
        <v>2045</v>
      </c>
      <c r="Z6" s="28">
        <f t="shared" si="2"/>
        <v>2045</v>
      </c>
      <c r="AA6" s="28">
        <v>0</v>
      </c>
      <c r="AB6" s="28">
        <f>Z6-1500</f>
        <v>545</v>
      </c>
      <c r="AC6" s="28">
        <v>214</v>
      </c>
      <c r="AD6" s="28">
        <f>759-AB6-AC6</f>
        <v>0</v>
      </c>
    </row>
    <row r="7" spans="1:39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3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5"/>
        <v>0</v>
      </c>
      <c r="T7" s="28"/>
      <c r="U7" s="28"/>
      <c r="V7" s="28">
        <v>1370</v>
      </c>
      <c r="W7" s="28"/>
      <c r="X7" s="28">
        <v>0</v>
      </c>
      <c r="Y7" s="18">
        <v>2472</v>
      </c>
      <c r="Z7" s="28">
        <f t="shared" si="2"/>
        <v>2472</v>
      </c>
      <c r="AA7" s="28">
        <v>0</v>
      </c>
      <c r="AB7" s="28">
        <f>Z7-1500</f>
        <v>972</v>
      </c>
      <c r="AC7" s="28">
        <v>0</v>
      </c>
      <c r="AD7" s="28">
        <f>AB7-629</f>
        <v>343</v>
      </c>
    </row>
    <row r="8" spans="1:39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3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  <c r="Y8" s="18">
        <v>2154</v>
      </c>
      <c r="Z8" s="28">
        <f t="shared" si="2"/>
        <v>2214</v>
      </c>
      <c r="AA8" s="28" t="s">
        <v>58</v>
      </c>
      <c r="AB8" s="28">
        <f>Z8</f>
        <v>2214</v>
      </c>
      <c r="AC8" s="28">
        <v>0</v>
      </c>
      <c r="AD8" s="28">
        <f>AB8-759</f>
        <v>1455</v>
      </c>
    </row>
    <row r="9" spans="1:39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3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  <c r="Y9" s="18">
        <v>770</v>
      </c>
      <c r="Z9" s="28">
        <f t="shared" si="2"/>
        <v>770</v>
      </c>
      <c r="AA9" s="28">
        <v>730</v>
      </c>
      <c r="AB9" s="28">
        <f>1500-(AA9+Z9)</f>
        <v>0</v>
      </c>
      <c r="AC9" s="28" t="s">
        <v>58</v>
      </c>
      <c r="AD9" s="28">
        <f>AB9</f>
        <v>0</v>
      </c>
    </row>
    <row r="10" spans="1:39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3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  <c r="Y10" s="18">
        <v>1680</v>
      </c>
      <c r="Z10" s="28">
        <f t="shared" si="2"/>
        <v>1765</v>
      </c>
      <c r="AA10" s="28" t="s">
        <v>58</v>
      </c>
      <c r="AB10" s="28">
        <f>Z10</f>
        <v>1765</v>
      </c>
      <c r="AC10" s="28" t="s">
        <v>58</v>
      </c>
      <c r="AD10" s="28">
        <f t="shared" ref="AD10:AD11" si="6">AB10</f>
        <v>1765</v>
      </c>
    </row>
    <row r="11" spans="1:39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3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5"/>
        <v>1054</v>
      </c>
      <c r="T11" s="28">
        <v>1490</v>
      </c>
      <c r="U11" s="28"/>
      <c r="V11" s="28">
        <v>1370</v>
      </c>
      <c r="W11" s="28"/>
      <c r="X11" s="28">
        <v>1054</v>
      </c>
      <c r="Y11" s="18">
        <v>1194</v>
      </c>
      <c r="Z11" s="28">
        <f t="shared" si="2"/>
        <v>2248</v>
      </c>
      <c r="AA11" s="28" t="s">
        <v>58</v>
      </c>
      <c r="AB11" s="28">
        <f t="shared" ref="AB11:AB12" si="7">Z11</f>
        <v>2248</v>
      </c>
      <c r="AC11" s="28" t="s">
        <v>58</v>
      </c>
      <c r="AD11" s="28">
        <f t="shared" si="6"/>
        <v>2248</v>
      </c>
    </row>
    <row r="12" spans="1:39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3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5"/>
        <v>60</v>
      </c>
      <c r="T12" s="28">
        <v>1490</v>
      </c>
      <c r="U12" s="28"/>
      <c r="V12" s="25">
        <v>1370</v>
      </c>
      <c r="W12" s="25"/>
      <c r="X12" s="28">
        <v>60</v>
      </c>
      <c r="Y12" s="18">
        <v>1311</v>
      </c>
      <c r="Z12" s="28">
        <f t="shared" si="2"/>
        <v>1371</v>
      </c>
      <c r="AA12" s="28" t="s">
        <v>58</v>
      </c>
      <c r="AB12" s="28">
        <f t="shared" si="7"/>
        <v>1371</v>
      </c>
      <c r="AC12" s="28">
        <v>759</v>
      </c>
      <c r="AD12" s="28">
        <f>AB12</f>
        <v>1371</v>
      </c>
    </row>
    <row r="13" spans="1:39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3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5"/>
        <v>578</v>
      </c>
      <c r="T13" s="28"/>
      <c r="U13" s="28"/>
      <c r="V13" s="28"/>
      <c r="W13" s="28"/>
      <c r="X13" s="28">
        <v>578</v>
      </c>
      <c r="Y13" s="18"/>
      <c r="Z13" s="28">
        <f t="shared" si="2"/>
        <v>578</v>
      </c>
      <c r="AA13" s="28"/>
      <c r="AB13" s="28">
        <f t="shared" ref="AB13:AB22" si="8">1500-(AA13+Z13)</f>
        <v>922</v>
      </c>
    </row>
    <row r="14" spans="1:39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3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5"/>
        <v>1080</v>
      </c>
      <c r="T14" s="28"/>
      <c r="U14" s="28"/>
      <c r="V14" s="28">
        <v>290</v>
      </c>
      <c r="W14" s="28">
        <v>1080</v>
      </c>
      <c r="X14" s="28">
        <v>0</v>
      </c>
      <c r="Y14" s="18">
        <v>1080</v>
      </c>
      <c r="Z14" s="28">
        <f t="shared" si="2"/>
        <v>1080</v>
      </c>
      <c r="AA14" s="28">
        <v>420</v>
      </c>
      <c r="AB14" s="28">
        <f t="shared" si="8"/>
        <v>0</v>
      </c>
      <c r="AC14" s="28">
        <v>629</v>
      </c>
      <c r="AD14" s="28">
        <v>0</v>
      </c>
    </row>
    <row r="15" spans="1:39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3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5"/>
        <v>0</v>
      </c>
      <c r="T15" s="28"/>
      <c r="U15" s="28"/>
      <c r="V15" s="25">
        <v>1370</v>
      </c>
      <c r="W15" s="25"/>
      <c r="X15" s="28">
        <v>0</v>
      </c>
      <c r="Y15" s="18">
        <v>371</v>
      </c>
      <c r="Z15" s="28">
        <f t="shared" si="2"/>
        <v>371</v>
      </c>
      <c r="AA15" s="28">
        <v>1129</v>
      </c>
      <c r="AB15" s="28">
        <f t="shared" si="8"/>
        <v>0</v>
      </c>
      <c r="AC15" s="28" t="s">
        <v>58</v>
      </c>
      <c r="AD15" s="28">
        <f>AB15</f>
        <v>0</v>
      </c>
    </row>
    <row r="16" spans="1:39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3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  <c r="Y16" s="18">
        <v>969</v>
      </c>
      <c r="Z16" s="28">
        <f t="shared" si="2"/>
        <v>969</v>
      </c>
      <c r="AA16" s="28" t="s">
        <v>58</v>
      </c>
      <c r="AB16" s="28">
        <f>Z16</f>
        <v>969</v>
      </c>
      <c r="AC16" s="28" t="s">
        <v>58</v>
      </c>
      <c r="AD16" s="28">
        <f>AB16</f>
        <v>969</v>
      </c>
    </row>
    <row r="17" spans="1:30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3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  <c r="Y17" s="18">
        <v>209</v>
      </c>
      <c r="Z17" s="28">
        <f t="shared" si="2"/>
        <v>211</v>
      </c>
      <c r="AA17" s="28">
        <v>1500</v>
      </c>
      <c r="AB17" s="28">
        <v>211</v>
      </c>
      <c r="AC17" s="28">
        <v>629</v>
      </c>
      <c r="AD17" s="28">
        <f>AB17</f>
        <v>211</v>
      </c>
    </row>
    <row r="18" spans="1:30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3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5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  <c r="Y18" s="18">
        <v>371</v>
      </c>
      <c r="Z18" s="28">
        <f t="shared" si="2"/>
        <v>371</v>
      </c>
      <c r="AA18" s="28">
        <v>1130</v>
      </c>
      <c r="AB18" s="28">
        <v>0</v>
      </c>
      <c r="AC18" s="28">
        <v>629</v>
      </c>
      <c r="AD18" s="28">
        <f t="shared" ref="AD18:AD20" si="9">AB18</f>
        <v>0</v>
      </c>
    </row>
    <row r="19" spans="1:30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3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5"/>
        <v>267</v>
      </c>
      <c r="T19" s="28"/>
      <c r="U19" s="28"/>
      <c r="V19" s="28">
        <v>1103</v>
      </c>
      <c r="W19" s="28"/>
      <c r="X19" s="28">
        <v>0</v>
      </c>
      <c r="Y19" s="18">
        <v>371</v>
      </c>
      <c r="Z19" s="28">
        <f t="shared" si="2"/>
        <v>371</v>
      </c>
      <c r="AA19" s="28">
        <v>1130</v>
      </c>
      <c r="AB19" s="28">
        <v>0</v>
      </c>
      <c r="AC19" s="28">
        <v>629</v>
      </c>
      <c r="AD19" s="28">
        <f t="shared" si="9"/>
        <v>0</v>
      </c>
    </row>
    <row r="20" spans="1:30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3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5"/>
        <v>0</v>
      </c>
      <c r="T20" s="28"/>
      <c r="U20" s="28"/>
      <c r="V20" s="28">
        <v>1370</v>
      </c>
      <c r="W20" s="28"/>
      <c r="X20" s="28">
        <v>0</v>
      </c>
      <c r="Y20" s="18">
        <v>150</v>
      </c>
      <c r="Z20" s="28">
        <f t="shared" si="2"/>
        <v>150</v>
      </c>
      <c r="AA20" s="28">
        <v>1350</v>
      </c>
      <c r="AB20" s="28">
        <f t="shared" si="8"/>
        <v>0</v>
      </c>
      <c r="AC20" s="28" t="s">
        <v>58</v>
      </c>
      <c r="AD20" s="28">
        <f t="shared" si="9"/>
        <v>0</v>
      </c>
    </row>
    <row r="21" spans="1:30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3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  <c r="Y21" s="18">
        <v>1251</v>
      </c>
      <c r="Z21" s="28">
        <f t="shared" si="2"/>
        <v>1291</v>
      </c>
      <c r="AA21" s="28">
        <v>209</v>
      </c>
      <c r="AB21" s="28">
        <v>0</v>
      </c>
      <c r="AC21" s="28">
        <v>759</v>
      </c>
      <c r="AD21" s="28">
        <v>0</v>
      </c>
    </row>
    <row r="22" spans="1:30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3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5"/>
        <v>0</v>
      </c>
      <c r="T22" s="28"/>
      <c r="U22" s="28"/>
      <c r="V22" s="28">
        <v>1370</v>
      </c>
      <c r="W22" s="28"/>
      <c r="X22" s="28">
        <v>0</v>
      </c>
      <c r="Y22" s="18">
        <v>0</v>
      </c>
      <c r="Z22" s="28">
        <f t="shared" si="2"/>
        <v>0</v>
      </c>
      <c r="AA22" s="28">
        <v>1500</v>
      </c>
      <c r="AB22" s="28">
        <f t="shared" si="8"/>
        <v>0</v>
      </c>
      <c r="AC22" s="28" t="s">
        <v>58</v>
      </c>
      <c r="AD22" s="28">
        <f>AB22</f>
        <v>0</v>
      </c>
    </row>
    <row r="23" spans="1:30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3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5"/>
        <v>120</v>
      </c>
      <c r="T23" s="28"/>
      <c r="U23" s="28"/>
      <c r="V23" s="28">
        <v>1370</v>
      </c>
      <c r="W23" s="28"/>
      <c r="X23" s="28">
        <v>120</v>
      </c>
      <c r="Y23" s="18">
        <v>342</v>
      </c>
      <c r="Z23" s="28">
        <f t="shared" si="2"/>
        <v>462</v>
      </c>
      <c r="AA23" s="28" t="s">
        <v>58</v>
      </c>
      <c r="AB23" s="28">
        <v>462</v>
      </c>
      <c r="AC23" s="28" t="s">
        <v>58</v>
      </c>
      <c r="AD23" s="28">
        <f>AB23</f>
        <v>462</v>
      </c>
    </row>
    <row r="24" spans="1:30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3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5"/>
        <v>0</v>
      </c>
      <c r="T24" s="28"/>
      <c r="U24" s="28"/>
      <c r="V24" s="28"/>
      <c r="W24" s="28"/>
      <c r="X24" s="28">
        <v>0</v>
      </c>
      <c r="Y24" s="18">
        <v>879</v>
      </c>
      <c r="Z24" s="28">
        <f t="shared" si="2"/>
        <v>879</v>
      </c>
      <c r="AA24" s="28">
        <v>1500</v>
      </c>
      <c r="AB24" s="28">
        <v>879</v>
      </c>
      <c r="AC24" s="28">
        <v>629</v>
      </c>
      <c r="AD24" s="28">
        <f>AB24-AC24</f>
        <v>250</v>
      </c>
    </row>
    <row r="25" spans="1:30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3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5"/>
        <v>0</v>
      </c>
      <c r="T25" s="28"/>
      <c r="U25" s="28"/>
      <c r="V25" s="28">
        <v>1370</v>
      </c>
      <c r="W25" s="28"/>
      <c r="X25" s="28">
        <v>0</v>
      </c>
      <c r="Y25" s="18">
        <v>0</v>
      </c>
      <c r="Z25" s="28">
        <f t="shared" si="2"/>
        <v>0</v>
      </c>
      <c r="AA25" s="28" t="s">
        <v>58</v>
      </c>
      <c r="AB25" s="28">
        <v>0</v>
      </c>
      <c r="AC25" s="28" t="s">
        <v>58</v>
      </c>
      <c r="AD25" s="28">
        <f>AB25</f>
        <v>0</v>
      </c>
    </row>
    <row r="26" spans="1:30" ht="15" x14ac:dyDescent="0.25">
      <c r="A26" s="14" t="s">
        <v>43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5"/>
        <v>0</v>
      </c>
      <c r="T26" s="28">
        <v>1490</v>
      </c>
      <c r="U26" s="28"/>
      <c r="V26" s="25">
        <v>1370</v>
      </c>
      <c r="W26" s="25"/>
      <c r="X26" s="28">
        <v>0</v>
      </c>
      <c r="Y26" s="18">
        <v>492</v>
      </c>
      <c r="Z26" s="28">
        <f t="shared" si="2"/>
        <v>492</v>
      </c>
      <c r="AA26" s="28" t="s">
        <v>58</v>
      </c>
      <c r="AB26" s="28">
        <f>Z26</f>
        <v>492</v>
      </c>
      <c r="AC26" s="28" t="s">
        <v>58</v>
      </c>
      <c r="AD26" s="28">
        <f t="shared" ref="AD26:AD27" si="10">AB26</f>
        <v>492</v>
      </c>
    </row>
    <row r="27" spans="1:30" ht="15" x14ac:dyDescent="0.25">
      <c r="A27" s="14" t="s">
        <v>46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5"/>
        <v>0</v>
      </c>
      <c r="T27" s="28"/>
      <c r="U27" s="28"/>
      <c r="V27" s="28">
        <v>1370</v>
      </c>
      <c r="W27" s="28"/>
      <c r="X27" s="28">
        <v>0</v>
      </c>
      <c r="Y27" s="18">
        <v>0</v>
      </c>
      <c r="Z27" s="28">
        <f t="shared" si="2"/>
        <v>0</v>
      </c>
      <c r="AA27" s="28">
        <v>1500</v>
      </c>
      <c r="AB27" s="28">
        <v>0</v>
      </c>
      <c r="AC27" s="28" t="s">
        <v>58</v>
      </c>
      <c r="AD27" s="28">
        <f t="shared" si="10"/>
        <v>0</v>
      </c>
    </row>
    <row r="28" spans="1:30" ht="15" x14ac:dyDescent="0.25">
      <c r="A28" s="19" t="s">
        <v>38</v>
      </c>
      <c r="B28" s="20"/>
      <c r="C28" s="20"/>
      <c r="D28" s="19">
        <f t="shared" ref="D28:I28" si="11">SUM(D3:D25)</f>
        <v>5778</v>
      </c>
      <c r="E28" s="19">
        <f t="shared" si="11"/>
        <v>20312</v>
      </c>
      <c r="F28" s="19">
        <f t="shared" si="11"/>
        <v>26090</v>
      </c>
      <c r="G28" s="19">
        <f t="shared" si="11"/>
        <v>6900</v>
      </c>
      <c r="H28" s="19">
        <f t="shared" si="11"/>
        <v>21780</v>
      </c>
      <c r="I28" s="19">
        <f t="shared" si="11"/>
        <v>3700</v>
      </c>
      <c r="J28" s="14">
        <f t="shared" si="0"/>
        <v>4370</v>
      </c>
      <c r="K28" s="19">
        <f t="shared" ref="K28:N28" si="12">SUM(K3:K25)</f>
        <v>36750</v>
      </c>
      <c r="L28" s="19">
        <f t="shared" si="12"/>
        <v>23</v>
      </c>
      <c r="M28" s="19">
        <f t="shared" si="12"/>
        <v>23554</v>
      </c>
      <c r="N28" s="19">
        <f t="shared" si="12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 t="shared" ref="T28:Y28" si="13">SUM(T3:T27)</f>
        <v>13410</v>
      </c>
      <c r="U28">
        <f t="shared" si="13"/>
        <v>4470</v>
      </c>
      <c r="V28">
        <f t="shared" si="13"/>
        <v>26722</v>
      </c>
      <c r="W28">
        <f t="shared" si="13"/>
        <v>4671</v>
      </c>
      <c r="X28">
        <f t="shared" si="13"/>
        <v>2184</v>
      </c>
      <c r="Y28" s="19">
        <f t="shared" si="13"/>
        <v>25865</v>
      </c>
    </row>
    <row r="29" spans="1:30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  <c r="Y29" s="19"/>
    </row>
    <row r="30" spans="1:30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</row>
    <row r="31" spans="1:30" ht="12.75" x14ac:dyDescent="0.2">
      <c r="B31" s="20"/>
      <c r="C31" s="20"/>
      <c r="M31" s="13">
        <f>19683-M29-M30</f>
        <v>7173</v>
      </c>
    </row>
    <row r="32" spans="1:30" ht="12.75" x14ac:dyDescent="0.2">
      <c r="B32" s="20"/>
      <c r="C32" s="20"/>
    </row>
    <row r="33" spans="2:3" ht="12.75" x14ac:dyDescent="0.2">
      <c r="B33" s="20"/>
      <c r="C33" s="20"/>
    </row>
    <row r="34" spans="2:3" ht="12.75" x14ac:dyDescent="0.2">
      <c r="B34" s="20"/>
      <c r="C34" s="20"/>
    </row>
    <row r="35" spans="2:3" ht="12.75" x14ac:dyDescent="0.2">
      <c r="B35" s="20"/>
      <c r="C35" s="20"/>
    </row>
    <row r="36" spans="2:3" ht="12.75" x14ac:dyDescent="0.2">
      <c r="B36" s="20"/>
      <c r="C36" s="20"/>
    </row>
    <row r="37" spans="2:3" ht="12.75" x14ac:dyDescent="0.2">
      <c r="B37" s="20"/>
      <c r="C37" s="20"/>
    </row>
    <row r="38" spans="2:3" ht="12.75" x14ac:dyDescent="0.2">
      <c r="B38" s="20"/>
      <c r="C38" s="20"/>
    </row>
    <row r="39" spans="2:3" ht="12.75" x14ac:dyDescent="0.2">
      <c r="B39" s="20"/>
      <c r="C39" s="20"/>
    </row>
    <row r="40" spans="2:3" ht="12.75" x14ac:dyDescent="0.2">
      <c r="B40" s="20"/>
      <c r="C40" s="20"/>
    </row>
    <row r="41" spans="2:3" ht="12.75" x14ac:dyDescent="0.2">
      <c r="B41" s="20"/>
      <c r="C41" s="20"/>
    </row>
    <row r="42" spans="2:3" ht="12.75" x14ac:dyDescent="0.2">
      <c r="B42" s="20"/>
      <c r="C42" s="20"/>
    </row>
    <row r="43" spans="2:3" ht="12.75" x14ac:dyDescent="0.2">
      <c r="B43" s="20"/>
      <c r="C43" s="20"/>
    </row>
    <row r="44" spans="2:3" ht="12.75" x14ac:dyDescent="0.2">
      <c r="B44" s="20"/>
      <c r="C44" s="20"/>
    </row>
    <row r="45" spans="2:3" ht="12.75" x14ac:dyDescent="0.2">
      <c r="B45" s="20"/>
      <c r="C45" s="20"/>
    </row>
    <row r="46" spans="2:3" ht="12.75" x14ac:dyDescent="0.2">
      <c r="B46" s="20"/>
      <c r="C46" s="20"/>
    </row>
    <row r="47" spans="2:3" ht="12.75" x14ac:dyDescent="0.2">
      <c r="B47" s="20"/>
      <c r="C47" s="20"/>
    </row>
    <row r="48" spans="2:3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2024-10-13T17:41:23Z</dcterms:created>
  <dcterms:modified xsi:type="dcterms:W3CDTF">2025-04-22T08:39:05Z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