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eb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umisminds.sharepoint.com/sites/Acumisminds/Delade dokument/Tips/EM 2020/"/>
    </mc:Choice>
  </mc:AlternateContent>
  <xr:revisionPtr revIDLastSave="1358" documentId="8_{30453A9B-A60F-44CE-B1D8-45FE24F6333A}" xr6:coauthVersionLast="46" xr6:coauthVersionMax="46" xr10:uidLastSave="{FFC43265-866F-4BB6-AC2C-F5DEE6E54E31}"/>
  <workbookProtection workbookAlgorithmName="SHA-512" workbookHashValue="5n3qLzopghrisi1urioYAMbj7o1R78DDUvZH4VyqkM1oeWZoZpK2zpHTkGWQjPDkcVvb/pawh/8ChYA1Sg268w==" workbookSaltValue="yOExWpm4CLyv1FrkXnfIfA==" workbookSpinCount="100000" lockStructure="1"/>
  <bookViews>
    <workbookView xWindow="-38520" yWindow="-4470" windowWidth="38640" windowHeight="21240" xr2:uid="{00000000-000D-0000-FFFF-FFFF00000000}"/>
  </bookViews>
  <sheets>
    <sheet name="Gruppspel" sheetId="1" r:id="rId1"/>
    <sheet name="Slutspel" sheetId="10" r:id="rId2"/>
    <sheet name="Live" sheetId="4" state="hidden" r:id="rId3"/>
    <sheet name="Treor" sheetId="1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4" l="1"/>
  <c r="G31" i="4"/>
  <c r="H30" i="4"/>
  <c r="G30" i="4"/>
  <c r="H29" i="4"/>
  <c r="G29" i="4"/>
  <c r="H28" i="4"/>
  <c r="G28" i="4"/>
  <c r="O31" i="4"/>
  <c r="Q29" i="4"/>
  <c r="O30" i="4"/>
  <c r="P29" i="4"/>
  <c r="N31" i="4"/>
  <c r="Q28" i="4"/>
  <c r="N30" i="4"/>
  <c r="P28" i="4"/>
  <c r="E57" i="1"/>
  <c r="B31" i="4" s="1"/>
  <c r="C57" i="1"/>
  <c r="E61" i="1" s="1"/>
  <c r="E56" i="1"/>
  <c r="C58" i="1" s="1"/>
  <c r="C56" i="1"/>
  <c r="C59" i="1" s="1"/>
  <c r="H21" i="4"/>
  <c r="H20" i="4"/>
  <c r="H23" i="4"/>
  <c r="G23" i="4"/>
  <c r="H22" i="4"/>
  <c r="G22" i="4"/>
  <c r="G21" i="4"/>
  <c r="G20" i="4"/>
  <c r="N22" i="4"/>
  <c r="P20" i="4"/>
  <c r="O23" i="4"/>
  <c r="Q21" i="4"/>
  <c r="O22" i="4"/>
  <c r="P21" i="4"/>
  <c r="N23" i="4"/>
  <c r="Q20" i="4"/>
  <c r="C42" i="1"/>
  <c r="C44" i="1" s="1"/>
  <c r="E41" i="1"/>
  <c r="C46" i="1" s="1"/>
  <c r="H15" i="4"/>
  <c r="G15" i="4"/>
  <c r="H14" i="4"/>
  <c r="G14" i="4"/>
  <c r="H13" i="4"/>
  <c r="G13" i="4"/>
  <c r="H12" i="4"/>
  <c r="G12" i="4"/>
  <c r="P12" i="4"/>
  <c r="O15" i="4"/>
  <c r="Q13" i="4"/>
  <c r="N14" i="4"/>
  <c r="C27" i="1"/>
  <c r="E29" i="1" s="1"/>
  <c r="E26" i="1"/>
  <c r="C28" i="1" s="1"/>
  <c r="C26" i="1"/>
  <c r="C29" i="1" s="1"/>
  <c r="O6" i="4"/>
  <c r="P5" i="4"/>
  <c r="H7" i="4"/>
  <c r="G7" i="4"/>
  <c r="G6" i="4"/>
  <c r="H5" i="4"/>
  <c r="G5" i="4"/>
  <c r="H4" i="4"/>
  <c r="G4" i="4"/>
  <c r="Q6" i="4"/>
  <c r="Q5" i="4"/>
  <c r="N7" i="4"/>
  <c r="P4" i="4"/>
  <c r="Q4" i="4"/>
  <c r="O7" i="4"/>
  <c r="N6" i="4"/>
  <c r="E12" i="1"/>
  <c r="E14" i="1" s="1"/>
  <c r="C12" i="1"/>
  <c r="B6" i="4" s="1"/>
  <c r="E11" i="1"/>
  <c r="C13" i="1" s="1"/>
  <c r="C64" i="4"/>
  <c r="C65" i="4"/>
  <c r="C66" i="4"/>
  <c r="C63" i="4"/>
  <c r="C44" i="4"/>
  <c r="O4" i="4"/>
  <c r="N5" i="4"/>
  <c r="P7" i="4"/>
  <c r="H6" i="4"/>
  <c r="P44" i="4"/>
  <c r="O44" i="4"/>
  <c r="Q44" i="4"/>
  <c r="N46" i="4"/>
  <c r="O46" i="4"/>
  <c r="Q46" i="4"/>
  <c r="N45" i="4"/>
  <c r="P45" i="4"/>
  <c r="Q45" i="4"/>
  <c r="N47" i="4"/>
  <c r="O47" i="4"/>
  <c r="P47" i="4"/>
  <c r="H44" i="4"/>
  <c r="G44" i="4"/>
  <c r="G46" i="4"/>
  <c r="H46" i="4"/>
  <c r="H45" i="4"/>
  <c r="G45" i="4"/>
  <c r="G47" i="4"/>
  <c r="H47" i="4"/>
  <c r="O52" i="4"/>
  <c r="P52" i="4"/>
  <c r="Q52" i="4"/>
  <c r="N53" i="4"/>
  <c r="P53" i="4"/>
  <c r="Q53" i="4"/>
  <c r="N54" i="4"/>
  <c r="O54" i="4"/>
  <c r="Q54" i="4"/>
  <c r="N55" i="4"/>
  <c r="O55" i="4"/>
  <c r="P55" i="4"/>
  <c r="O20" i="4"/>
  <c r="N21" i="4"/>
  <c r="Q22" i="4"/>
  <c r="P23" i="4"/>
  <c r="C41" i="1"/>
  <c r="M20" i="4" s="1"/>
  <c r="E42" i="1"/>
  <c r="Q19" i="4" s="1"/>
  <c r="C22" i="4"/>
  <c r="O28" i="4"/>
  <c r="N29" i="4"/>
  <c r="Q30" i="4"/>
  <c r="D30" i="4" s="1"/>
  <c r="P31" i="4"/>
  <c r="C29" i="4"/>
  <c r="C11" i="1"/>
  <c r="B4" i="4" s="1"/>
  <c r="C4" i="4"/>
  <c r="O12" i="4"/>
  <c r="Q12" i="4"/>
  <c r="N13" i="4"/>
  <c r="P13" i="4"/>
  <c r="O14" i="4"/>
  <c r="Q14" i="4"/>
  <c r="N15" i="4"/>
  <c r="P15" i="4"/>
  <c r="E27" i="1"/>
  <c r="E28" i="1" s="1"/>
  <c r="C15" i="4"/>
  <c r="O36" i="4"/>
  <c r="P36" i="4"/>
  <c r="Q36" i="4"/>
  <c r="N37" i="4"/>
  <c r="P37" i="4"/>
  <c r="Q37" i="4"/>
  <c r="N38" i="4"/>
  <c r="O38" i="4"/>
  <c r="Q38" i="4"/>
  <c r="N39" i="4"/>
  <c r="O39" i="4"/>
  <c r="P39" i="4"/>
  <c r="G36" i="4"/>
  <c r="H36" i="4"/>
  <c r="G37" i="4"/>
  <c r="H37" i="4"/>
  <c r="G38" i="4"/>
  <c r="H38" i="4"/>
  <c r="G39" i="4"/>
  <c r="H39" i="4"/>
  <c r="C71" i="1"/>
  <c r="C73" i="1" s="1"/>
  <c r="E71" i="1"/>
  <c r="B37" i="4" s="1"/>
  <c r="C72" i="1"/>
  <c r="M38" i="4" s="1"/>
  <c r="E72" i="1"/>
  <c r="C74" i="1" s="1"/>
  <c r="C38" i="4"/>
  <c r="C86" i="1"/>
  <c r="E91" i="1" s="1"/>
  <c r="E86" i="1"/>
  <c r="C90" i="1" s="1"/>
  <c r="C87" i="1"/>
  <c r="E90" i="1" s="1"/>
  <c r="E87" i="1"/>
  <c r="C89" i="1" s="1"/>
  <c r="C47" i="4"/>
  <c r="C46" i="4"/>
  <c r="C30" i="4"/>
  <c r="C20" i="4"/>
  <c r="C14" i="4"/>
  <c r="C45" i="4"/>
  <c r="C37" i="4"/>
  <c r="R86" i="1"/>
  <c r="Q86" i="1"/>
  <c r="P86" i="1"/>
  <c r="O86" i="1"/>
  <c r="N86" i="1"/>
  <c r="M86" i="1"/>
  <c r="L86" i="1"/>
  <c r="K86" i="1"/>
  <c r="R71" i="1"/>
  <c r="Q71" i="1"/>
  <c r="P71" i="1"/>
  <c r="O71" i="1"/>
  <c r="N71" i="1"/>
  <c r="M71" i="1"/>
  <c r="L71" i="1"/>
  <c r="K71" i="1"/>
  <c r="R56" i="1"/>
  <c r="Q56" i="1"/>
  <c r="P56" i="1"/>
  <c r="O56" i="1"/>
  <c r="N56" i="1"/>
  <c r="M56" i="1"/>
  <c r="L56" i="1"/>
  <c r="K56" i="1"/>
  <c r="R41" i="1"/>
  <c r="Q41" i="1"/>
  <c r="P41" i="1"/>
  <c r="O41" i="1"/>
  <c r="N41" i="1"/>
  <c r="M41" i="1"/>
  <c r="L41" i="1"/>
  <c r="K41" i="1"/>
  <c r="AA43" i="4"/>
  <c r="J86" i="1" s="1"/>
  <c r="B43" i="4"/>
  <c r="C39" i="4"/>
  <c r="C36" i="4"/>
  <c r="AA35" i="4"/>
  <c r="J71" i="1" s="1"/>
  <c r="B35" i="4"/>
  <c r="C31" i="4"/>
  <c r="C28" i="4"/>
  <c r="AA27" i="4"/>
  <c r="J56" i="1" s="1"/>
  <c r="B27" i="4"/>
  <c r="C23" i="4"/>
  <c r="C21" i="4"/>
  <c r="AA19" i="4"/>
  <c r="J41" i="1" s="1"/>
  <c r="B19" i="4"/>
  <c r="R26" i="1"/>
  <c r="Q26" i="1"/>
  <c r="P26" i="1"/>
  <c r="O26" i="1"/>
  <c r="N26" i="1"/>
  <c r="M26" i="1"/>
  <c r="L26" i="1"/>
  <c r="K26" i="1"/>
  <c r="AA11" i="4"/>
  <c r="J26" i="1" s="1"/>
  <c r="C13" i="4"/>
  <c r="C12" i="4"/>
  <c r="B11" i="4"/>
  <c r="K11" i="1"/>
  <c r="C7" i="4"/>
  <c r="C6" i="4"/>
  <c r="C5" i="4"/>
  <c r="R11" i="1"/>
  <c r="L11" i="1"/>
  <c r="M11" i="1"/>
  <c r="N11" i="1"/>
  <c r="O11" i="1"/>
  <c r="P11" i="1"/>
  <c r="Q11" i="1"/>
  <c r="AA3" i="4"/>
  <c r="J11" i="1" s="1"/>
  <c r="B3" i="4"/>
  <c r="B14" i="4"/>
  <c r="Q51" i="4"/>
  <c r="N51" i="4"/>
  <c r="M52" i="4"/>
  <c r="P51" i="4"/>
  <c r="M54" i="4"/>
  <c r="M55" i="4"/>
  <c r="M53" i="4"/>
  <c r="O51" i="4"/>
  <c r="E88" i="1"/>
  <c r="O35" i="4"/>
  <c r="I30" i="4" l="1"/>
  <c r="I28" i="4"/>
  <c r="C75" i="1"/>
  <c r="M37" i="4"/>
  <c r="E74" i="1"/>
  <c r="E30" i="1"/>
  <c r="I29" i="4"/>
  <c r="I31" i="4"/>
  <c r="M4" i="4"/>
  <c r="B47" i="4"/>
  <c r="M46" i="4"/>
  <c r="M36" i="4"/>
  <c r="Q43" i="4"/>
  <c r="P43" i="4"/>
  <c r="M39" i="4"/>
  <c r="I14" i="4"/>
  <c r="B30" i="4"/>
  <c r="M21" i="4"/>
  <c r="E75" i="1"/>
  <c r="B20" i="4"/>
  <c r="E59" i="1"/>
  <c r="C88" i="1"/>
  <c r="E13" i="1"/>
  <c r="N27" i="4"/>
  <c r="P35" i="4"/>
  <c r="B13" i="4"/>
  <c r="E45" i="4"/>
  <c r="M28" i="4"/>
  <c r="B38" i="4"/>
  <c r="O11" i="4"/>
  <c r="E60" i="1"/>
  <c r="B44" i="4"/>
  <c r="M5" i="4"/>
  <c r="M13" i="4"/>
  <c r="D20" i="4"/>
  <c r="P27" i="4"/>
  <c r="C30" i="1"/>
  <c r="N3" i="4"/>
  <c r="M23" i="4"/>
  <c r="M14" i="4"/>
  <c r="Q11" i="4"/>
  <c r="M47" i="4"/>
  <c r="D13" i="4"/>
  <c r="B28" i="4"/>
  <c r="D28" i="4"/>
  <c r="E7" i="4"/>
  <c r="P3" i="4"/>
  <c r="O19" i="4"/>
  <c r="M45" i="4"/>
  <c r="E76" i="1"/>
  <c r="D23" i="4"/>
  <c r="M44" i="4"/>
  <c r="M22" i="4"/>
  <c r="E73" i="1"/>
  <c r="Q35" i="4"/>
  <c r="M6" i="4"/>
  <c r="O43" i="4"/>
  <c r="N35" i="4"/>
  <c r="B36" i="4"/>
  <c r="C76" i="1"/>
  <c r="D31" i="4"/>
  <c r="C14" i="1"/>
  <c r="I5" i="4"/>
  <c r="E43" i="1"/>
  <c r="I22" i="4"/>
  <c r="C91" i="1"/>
  <c r="E15" i="1"/>
  <c r="B21" i="4"/>
  <c r="B45" i="4"/>
  <c r="O3" i="4"/>
  <c r="Q27" i="4"/>
  <c r="M7" i="4"/>
  <c r="E89" i="1"/>
  <c r="M30" i="4"/>
  <c r="B39" i="4"/>
  <c r="E37" i="4"/>
  <c r="P11" i="4"/>
  <c r="E16" i="1"/>
  <c r="E4" i="4"/>
  <c r="I4" i="4"/>
  <c r="I6" i="4"/>
  <c r="E6" i="4"/>
  <c r="I23" i="4"/>
  <c r="E31" i="1"/>
  <c r="N11" i="4"/>
  <c r="B12" i="4"/>
  <c r="M12" i="4"/>
  <c r="E29" i="4"/>
  <c r="D12" i="4"/>
  <c r="I13" i="4"/>
  <c r="I15" i="4"/>
  <c r="E21" i="4"/>
  <c r="E30" i="4"/>
  <c r="F30" i="4" s="1"/>
  <c r="D15" i="4"/>
  <c r="E28" i="4"/>
  <c r="D45" i="4"/>
  <c r="I12" i="4"/>
  <c r="E15" i="4"/>
  <c r="E13" i="4"/>
  <c r="D7" i="4"/>
  <c r="E20" i="4"/>
  <c r="D29" i="4"/>
  <c r="E31" i="4"/>
  <c r="D37" i="4"/>
  <c r="I47" i="4"/>
  <c r="D21" i="4"/>
  <c r="D22" i="4"/>
  <c r="I21" i="4"/>
  <c r="B46" i="4"/>
  <c r="N43" i="4"/>
  <c r="C60" i="1"/>
  <c r="E58" i="1"/>
  <c r="M31" i="4"/>
  <c r="M29" i="4"/>
  <c r="C61" i="1"/>
  <c r="O27" i="4"/>
  <c r="B29" i="4"/>
  <c r="C43" i="1"/>
  <c r="B23" i="4"/>
  <c r="C45" i="1"/>
  <c r="B22" i="4"/>
  <c r="E46" i="1"/>
  <c r="P19" i="4"/>
  <c r="E45" i="1"/>
  <c r="E44" i="1"/>
  <c r="N19" i="4"/>
  <c r="M15" i="4"/>
  <c r="B15" i="4"/>
  <c r="C31" i="1"/>
  <c r="B5" i="4"/>
  <c r="C16" i="1"/>
  <c r="B7" i="4"/>
  <c r="Q3" i="4"/>
  <c r="C15" i="1"/>
  <c r="E23" i="4"/>
  <c r="E22" i="4"/>
  <c r="I20" i="4"/>
  <c r="E14" i="4"/>
  <c r="E12" i="4"/>
  <c r="D14" i="4"/>
  <c r="E5" i="4"/>
  <c r="D5" i="4"/>
  <c r="I7" i="4"/>
  <c r="D4" i="4"/>
  <c r="D6" i="4"/>
  <c r="D44" i="4"/>
  <c r="D46" i="4"/>
  <c r="I44" i="4"/>
  <c r="I45" i="4"/>
  <c r="E47" i="4"/>
  <c r="E46" i="4"/>
  <c r="E44" i="4"/>
  <c r="I46" i="4"/>
  <c r="D47" i="4"/>
  <c r="I39" i="4"/>
  <c r="I37" i="4"/>
  <c r="E36" i="4"/>
  <c r="D36" i="4"/>
  <c r="I36" i="4"/>
  <c r="E39" i="4"/>
  <c r="I38" i="4"/>
  <c r="E38" i="4"/>
  <c r="D39" i="4"/>
  <c r="D38" i="4"/>
  <c r="J30" i="4" l="1"/>
  <c r="F28" i="4"/>
  <c r="F21" i="4"/>
  <c r="J21" i="4"/>
  <c r="J22" i="4"/>
  <c r="J20" i="4"/>
  <c r="F45" i="4"/>
  <c r="F13" i="4"/>
  <c r="J13" i="4"/>
  <c r="F20" i="4"/>
  <c r="F31" i="4"/>
  <c r="J45" i="4"/>
  <c r="F4" i="4"/>
  <c r="F37" i="4"/>
  <c r="J7" i="4"/>
  <c r="J23" i="4"/>
  <c r="J12" i="4"/>
  <c r="F7" i="4"/>
  <c r="J15" i="4"/>
  <c r="J37" i="4"/>
  <c r="J28" i="4"/>
  <c r="F15" i="4"/>
  <c r="J6" i="4"/>
  <c r="J44" i="4"/>
  <c r="J31" i="4"/>
  <c r="J5" i="4"/>
  <c r="J29" i="4"/>
  <c r="F29" i="4"/>
  <c r="F36" i="4"/>
  <c r="F23" i="4"/>
  <c r="F22" i="4"/>
  <c r="F12" i="4"/>
  <c r="J14" i="4"/>
  <c r="F14" i="4"/>
  <c r="J4" i="4"/>
  <c r="F5" i="4"/>
  <c r="F6" i="4"/>
  <c r="F46" i="4"/>
  <c r="F44" i="4"/>
  <c r="J46" i="4"/>
  <c r="F47" i="4"/>
  <c r="J47" i="4"/>
  <c r="J36" i="4"/>
  <c r="J38" i="4"/>
  <c r="F38" i="4"/>
  <c r="J39" i="4"/>
  <c r="F39" i="4"/>
  <c r="S14" i="4" l="1"/>
  <c r="S21" i="4"/>
  <c r="S22" i="4"/>
  <c r="S23" i="4"/>
  <c r="S31" i="4"/>
  <c r="S12" i="4"/>
  <c r="S20" i="4"/>
  <c r="S7" i="4"/>
  <c r="S29" i="4"/>
  <c r="S5" i="4"/>
  <c r="S6" i="4"/>
  <c r="S28" i="4"/>
  <c r="S4" i="4"/>
  <c r="S30" i="4"/>
  <c r="S13" i="4"/>
  <c r="S15" i="4"/>
  <c r="S46" i="4"/>
  <c r="S47" i="4"/>
  <c r="S45" i="4"/>
  <c r="S44" i="4"/>
  <c r="S39" i="4"/>
  <c r="S38" i="4"/>
  <c r="S36" i="4"/>
  <c r="S37" i="4"/>
  <c r="T20" i="4" l="1"/>
  <c r="U20" i="4" s="1"/>
  <c r="T21" i="4"/>
  <c r="U21" i="4" s="1"/>
  <c r="T23" i="4"/>
  <c r="U23" i="4" s="1"/>
  <c r="T22" i="4"/>
  <c r="U22" i="4" s="1"/>
  <c r="T14" i="4"/>
  <c r="U14" i="4" s="1"/>
  <c r="T4" i="4"/>
  <c r="U4" i="4" s="1"/>
  <c r="T7" i="4"/>
  <c r="U7" i="4" s="1"/>
  <c r="T5" i="4"/>
  <c r="U5" i="4" s="1"/>
  <c r="T15" i="4"/>
  <c r="U15" i="4" s="1"/>
  <c r="T28" i="4"/>
  <c r="U28" i="4" s="1"/>
  <c r="T12" i="4"/>
  <c r="U12" i="4" s="1"/>
  <c r="T31" i="4"/>
  <c r="U31" i="4" s="1"/>
  <c r="T6" i="4"/>
  <c r="U6" i="4" s="1"/>
  <c r="T29" i="4"/>
  <c r="U29" i="4" s="1"/>
  <c r="T30" i="4"/>
  <c r="U30" i="4" s="1"/>
  <c r="T13" i="4"/>
  <c r="U13" i="4" s="1"/>
  <c r="T44" i="4"/>
  <c r="U44" i="4" s="1"/>
  <c r="T45" i="4"/>
  <c r="U45" i="4" s="1"/>
  <c r="T47" i="4"/>
  <c r="U47" i="4" s="1"/>
  <c r="T46" i="4"/>
  <c r="U46" i="4" s="1"/>
  <c r="T36" i="4"/>
  <c r="U36" i="4" s="1"/>
  <c r="T38" i="4"/>
  <c r="U38" i="4" s="1"/>
  <c r="T37" i="4"/>
  <c r="U37" i="4" s="1"/>
  <c r="T39" i="4"/>
  <c r="U39" i="4" s="1"/>
  <c r="V20" i="4" l="1"/>
  <c r="W20" i="4" s="1"/>
  <c r="V21" i="4"/>
  <c r="W21" i="4" s="1"/>
  <c r="V22" i="4"/>
  <c r="W22" i="4" s="1"/>
  <c r="V23" i="4"/>
  <c r="W23" i="4" s="1"/>
  <c r="V4" i="4"/>
  <c r="W4" i="4" s="1"/>
  <c r="V12" i="4"/>
  <c r="W12" i="4" s="1"/>
  <c r="V6" i="4"/>
  <c r="W6" i="4" s="1"/>
  <c r="V5" i="4"/>
  <c r="W5" i="4" s="1"/>
  <c r="V15" i="4"/>
  <c r="W15" i="4" s="1"/>
  <c r="V7" i="4"/>
  <c r="W7" i="4" s="1"/>
  <c r="V28" i="4"/>
  <c r="W28" i="4" s="1"/>
  <c r="V13" i="4"/>
  <c r="W13" i="4" s="1"/>
  <c r="V30" i="4"/>
  <c r="W30" i="4" s="1"/>
  <c r="V29" i="4"/>
  <c r="W29" i="4" s="1"/>
  <c r="V14" i="4"/>
  <c r="W14" i="4" s="1"/>
  <c r="V31" i="4"/>
  <c r="W31" i="4" s="1"/>
  <c r="V47" i="4"/>
  <c r="W47" i="4" s="1"/>
  <c r="V46" i="4"/>
  <c r="W46" i="4" s="1"/>
  <c r="V44" i="4"/>
  <c r="W44" i="4" s="1"/>
  <c r="V45" i="4"/>
  <c r="W45" i="4" s="1"/>
  <c r="V37" i="4"/>
  <c r="W37" i="4" s="1"/>
  <c r="V39" i="4"/>
  <c r="W39" i="4" s="1"/>
  <c r="V38" i="4"/>
  <c r="W38" i="4" s="1"/>
  <c r="V36" i="4"/>
  <c r="W36" i="4" s="1"/>
  <c r="X20" i="4" l="1"/>
  <c r="Y20" i="4" s="1"/>
  <c r="K20" i="4" s="1"/>
  <c r="X23" i="4"/>
  <c r="Y23" i="4" s="1"/>
  <c r="K23" i="4" s="1"/>
  <c r="X22" i="4"/>
  <c r="Y22" i="4" s="1"/>
  <c r="K22" i="4" s="1"/>
  <c r="X21" i="4"/>
  <c r="Y21" i="4" s="1"/>
  <c r="K21" i="4" s="1"/>
  <c r="X4" i="4"/>
  <c r="Y4" i="4" s="1"/>
  <c r="K4" i="4" s="1"/>
  <c r="X6" i="4"/>
  <c r="Y6" i="4" s="1"/>
  <c r="K6" i="4" s="1"/>
  <c r="X5" i="4"/>
  <c r="Y5" i="4" s="1"/>
  <c r="K5" i="4" s="1"/>
  <c r="X7" i="4"/>
  <c r="Y7" i="4" s="1"/>
  <c r="K7" i="4" s="1"/>
  <c r="X29" i="4"/>
  <c r="Y29" i="4" s="1"/>
  <c r="K29" i="4" s="1"/>
  <c r="X15" i="4"/>
  <c r="Y15" i="4" s="1"/>
  <c r="K15" i="4" s="1"/>
  <c r="X31" i="4"/>
  <c r="Y31" i="4" s="1"/>
  <c r="K31" i="4" s="1"/>
  <c r="X14" i="4"/>
  <c r="Y14" i="4" s="1"/>
  <c r="K14" i="4" s="1"/>
  <c r="X12" i="4"/>
  <c r="Y12" i="4" s="1"/>
  <c r="K12" i="4" s="1"/>
  <c r="X30" i="4"/>
  <c r="Y30" i="4" s="1"/>
  <c r="K30" i="4" s="1"/>
  <c r="X13" i="4"/>
  <c r="Y13" i="4" s="1"/>
  <c r="K13" i="4" s="1"/>
  <c r="X28" i="4"/>
  <c r="Y28" i="4" s="1"/>
  <c r="K28" i="4" s="1"/>
  <c r="AH30" i="4" s="1"/>
  <c r="Q59" i="1" s="1"/>
  <c r="I55" i="4" s="1"/>
  <c r="X45" i="4"/>
  <c r="Y45" i="4" s="1"/>
  <c r="K45" i="4" s="1"/>
  <c r="X47" i="4"/>
  <c r="Y47" i="4" s="1"/>
  <c r="K47" i="4" s="1"/>
  <c r="X44" i="4"/>
  <c r="Y44" i="4" s="1"/>
  <c r="K44" i="4" s="1"/>
  <c r="X46" i="4"/>
  <c r="Y46" i="4" s="1"/>
  <c r="K46" i="4" s="1"/>
  <c r="X36" i="4"/>
  <c r="Y36" i="4" s="1"/>
  <c r="K36" i="4" s="1"/>
  <c r="X38" i="4"/>
  <c r="Y38" i="4" s="1"/>
  <c r="K38" i="4" s="1"/>
  <c r="X39" i="4"/>
  <c r="Y39" i="4" s="1"/>
  <c r="K39" i="4" s="1"/>
  <c r="X37" i="4"/>
  <c r="Y37" i="4" s="1"/>
  <c r="K37" i="4" s="1"/>
  <c r="AD20" i="4" l="1"/>
  <c r="M42" i="1" s="1"/>
  <c r="AA13" i="4"/>
  <c r="J28" i="1" s="1"/>
  <c r="C34" i="10" s="1"/>
  <c r="AG20" i="4"/>
  <c r="P42" i="1" s="1"/>
  <c r="AI20" i="4"/>
  <c r="R42" i="1" s="1"/>
  <c r="AC20" i="4"/>
  <c r="L42" i="1" s="1"/>
  <c r="AE20" i="4"/>
  <c r="N42" i="1" s="1"/>
  <c r="AF20" i="4"/>
  <c r="O42" i="1" s="1"/>
  <c r="AA20" i="4"/>
  <c r="J42" i="1" s="1"/>
  <c r="C29" i="10" s="1"/>
  <c r="F31" i="10" s="1"/>
  <c r="AB20" i="4"/>
  <c r="K42" i="1" s="1"/>
  <c r="AF23" i="4"/>
  <c r="O45" i="1" s="1"/>
  <c r="AH20" i="4"/>
  <c r="Q42" i="1" s="1"/>
  <c r="AE23" i="4"/>
  <c r="N45" i="1" s="1"/>
  <c r="AI21" i="4"/>
  <c r="R43" i="1" s="1"/>
  <c r="AG21" i="4"/>
  <c r="P43" i="1" s="1"/>
  <c r="AB23" i="4"/>
  <c r="K45" i="1" s="1"/>
  <c r="AH23" i="4"/>
  <c r="Q45" i="1" s="1"/>
  <c r="AG22" i="4"/>
  <c r="P44" i="1" s="1"/>
  <c r="H54" i="4" s="1"/>
  <c r="AC22" i="4"/>
  <c r="L44" i="1" s="1"/>
  <c r="D54" i="4" s="1"/>
  <c r="AC23" i="4"/>
  <c r="L45" i="1" s="1"/>
  <c r="AF21" i="4"/>
  <c r="O43" i="1" s="1"/>
  <c r="AD22" i="4"/>
  <c r="M44" i="1" s="1"/>
  <c r="E54" i="4" s="1"/>
  <c r="AH21" i="4"/>
  <c r="Q43" i="1" s="1"/>
  <c r="AA23" i="4"/>
  <c r="J45" i="1" s="1"/>
  <c r="AA5" i="4"/>
  <c r="J13" i="1" s="1"/>
  <c r="C33" i="10" s="1"/>
  <c r="F32" i="10" s="1"/>
  <c r="I28" i="10" s="1"/>
  <c r="AF4" i="4"/>
  <c r="O12" i="1" s="1"/>
  <c r="AD4" i="4"/>
  <c r="M12" i="1" s="1"/>
  <c r="AG6" i="4"/>
  <c r="P14" i="1" s="1"/>
  <c r="H52" i="4" s="1"/>
  <c r="AD6" i="4"/>
  <c r="M14" i="1" s="1"/>
  <c r="E52" i="4" s="1"/>
  <c r="AB4" i="4"/>
  <c r="K12" i="1" s="1"/>
  <c r="AG4" i="4"/>
  <c r="P12" i="1" s="1"/>
  <c r="AH4" i="4"/>
  <c r="Q12" i="1" s="1"/>
  <c r="AE4" i="4"/>
  <c r="N12" i="1" s="1"/>
  <c r="AC21" i="4"/>
  <c r="L43" i="1" s="1"/>
  <c r="AI22" i="4"/>
  <c r="R44" i="1" s="1"/>
  <c r="J54" i="4" s="1"/>
  <c r="AB21" i="4"/>
  <c r="K43" i="1" s="1"/>
  <c r="AH22" i="4"/>
  <c r="Q44" i="1" s="1"/>
  <c r="I54" i="4" s="1"/>
  <c r="AE22" i="4"/>
  <c r="N44" i="1" s="1"/>
  <c r="F54" i="4" s="1"/>
  <c r="AD23" i="4"/>
  <c r="M45" i="1" s="1"/>
  <c r="AI23" i="4"/>
  <c r="R45" i="1" s="1"/>
  <c r="AH6" i="4"/>
  <c r="Q14" i="1" s="1"/>
  <c r="I52" i="4" s="1"/>
  <c r="AE6" i="4"/>
  <c r="N14" i="1" s="1"/>
  <c r="F52" i="4" s="1"/>
  <c r="AI4" i="4"/>
  <c r="R12" i="1" s="1"/>
  <c r="AA6" i="4"/>
  <c r="J14" i="1" s="1"/>
  <c r="P11" i="12" s="1"/>
  <c r="AA22" i="4"/>
  <c r="J44" i="1" s="1"/>
  <c r="Q21" i="12" s="1"/>
  <c r="AD21" i="4"/>
  <c r="M43" i="1" s="1"/>
  <c r="AB22" i="4"/>
  <c r="K44" i="1" s="1"/>
  <c r="C54" i="4" s="1"/>
  <c r="AF22" i="4"/>
  <c r="O44" i="1" s="1"/>
  <c r="G54" i="4" s="1"/>
  <c r="AA21" i="4"/>
  <c r="J43" i="1" s="1"/>
  <c r="C10" i="10" s="1"/>
  <c r="AE21" i="4"/>
  <c r="N43" i="1" s="1"/>
  <c r="AG23" i="4"/>
  <c r="P45" i="1" s="1"/>
  <c r="AG7" i="4"/>
  <c r="P15" i="1" s="1"/>
  <c r="AD12" i="4"/>
  <c r="M27" i="1" s="1"/>
  <c r="AF5" i="4"/>
  <c r="O13" i="1" s="1"/>
  <c r="AA15" i="4"/>
  <c r="J30" i="1" s="1"/>
  <c r="AG28" i="4"/>
  <c r="P57" i="1" s="1"/>
  <c r="AC5" i="4"/>
  <c r="L13" i="1" s="1"/>
  <c r="AB5" i="4"/>
  <c r="K13" i="1" s="1"/>
  <c r="AE5" i="4"/>
  <c r="N13" i="1" s="1"/>
  <c r="AC6" i="4"/>
  <c r="L14" i="1" s="1"/>
  <c r="D52" i="4" s="1"/>
  <c r="AB6" i="4"/>
  <c r="K14" i="1" s="1"/>
  <c r="C52" i="4" s="1"/>
  <c r="AD5" i="4"/>
  <c r="M13" i="1" s="1"/>
  <c r="AC7" i="4"/>
  <c r="L15" i="1" s="1"/>
  <c r="AH7" i="4"/>
  <c r="Q15" i="1" s="1"/>
  <c r="AF14" i="4"/>
  <c r="O29" i="1" s="1"/>
  <c r="G53" i="4" s="1"/>
  <c r="AI5" i="4"/>
  <c r="R13" i="1" s="1"/>
  <c r="AI6" i="4"/>
  <c r="R14" i="1" s="1"/>
  <c r="J52" i="4" s="1"/>
  <c r="AD7" i="4"/>
  <c r="M15" i="1" s="1"/>
  <c r="AH5" i="4"/>
  <c r="Q13" i="1" s="1"/>
  <c r="AA7" i="4"/>
  <c r="J15" i="1" s="1"/>
  <c r="AH12" i="4"/>
  <c r="Q27" i="1" s="1"/>
  <c r="AC4" i="4"/>
  <c r="L12" i="1" s="1"/>
  <c r="AA4" i="4"/>
  <c r="J12" i="1" s="1"/>
  <c r="C9" i="10" s="1"/>
  <c r="F8" i="10" s="1"/>
  <c r="AF7" i="4"/>
  <c r="O15" i="1" s="1"/>
  <c r="AF6" i="4"/>
  <c r="O14" i="1" s="1"/>
  <c r="G52" i="4" s="1"/>
  <c r="AI7" i="4"/>
  <c r="R15" i="1" s="1"/>
  <c r="AE7" i="4"/>
  <c r="N15" i="1" s="1"/>
  <c r="AG5" i="4"/>
  <c r="P13" i="1" s="1"/>
  <c r="AB7" i="4"/>
  <c r="K15" i="1" s="1"/>
  <c r="AC14" i="4"/>
  <c r="L29" i="1" s="1"/>
  <c r="D53" i="4" s="1"/>
  <c r="AG13" i="4"/>
  <c r="P28" i="1" s="1"/>
  <c r="AH14" i="4"/>
  <c r="Q29" i="1" s="1"/>
  <c r="I53" i="4" s="1"/>
  <c r="AF15" i="4"/>
  <c r="O30" i="1" s="1"/>
  <c r="AC13" i="4"/>
  <c r="L28" i="1" s="1"/>
  <c r="AE13" i="4"/>
  <c r="N28" i="1" s="1"/>
  <c r="AF13" i="4"/>
  <c r="O28" i="1" s="1"/>
  <c r="AI13" i="4"/>
  <c r="R28" i="1" s="1"/>
  <c r="AG14" i="4"/>
  <c r="P29" i="1" s="1"/>
  <c r="H53" i="4" s="1"/>
  <c r="AE14" i="4"/>
  <c r="N29" i="1" s="1"/>
  <c r="F53" i="4" s="1"/>
  <c r="AB14" i="4"/>
  <c r="K29" i="1" s="1"/>
  <c r="C53" i="4" s="1"/>
  <c r="AD13" i="4"/>
  <c r="M28" i="1" s="1"/>
  <c r="AD14" i="4"/>
  <c r="M29" i="1" s="1"/>
  <c r="E53" i="4" s="1"/>
  <c r="AH13" i="4"/>
  <c r="Q28" i="1" s="1"/>
  <c r="AI14" i="4"/>
  <c r="R29" i="1" s="1"/>
  <c r="J53" i="4" s="1"/>
  <c r="AA14" i="4"/>
  <c r="J29" i="1" s="1"/>
  <c r="Q20" i="12" s="1"/>
  <c r="AB13" i="4"/>
  <c r="K28" i="1" s="1"/>
  <c r="AB15" i="4"/>
  <c r="K30" i="1" s="1"/>
  <c r="AC15" i="4"/>
  <c r="L30" i="1" s="1"/>
  <c r="AI12" i="4"/>
  <c r="R27" i="1" s="1"/>
  <c r="AF12" i="4"/>
  <c r="O27" i="1" s="1"/>
  <c r="AE12" i="4"/>
  <c r="N27" i="1" s="1"/>
  <c r="AI15" i="4"/>
  <c r="R30" i="1" s="1"/>
  <c r="AA12" i="4"/>
  <c r="J27" i="1" s="1"/>
  <c r="C5" i="10" s="1"/>
  <c r="AG15" i="4"/>
  <c r="P30" i="1" s="1"/>
  <c r="AB30" i="4"/>
  <c r="K59" i="1" s="1"/>
  <c r="C55" i="4" s="1"/>
  <c r="AC12" i="4"/>
  <c r="L27" i="1" s="1"/>
  <c r="AH15" i="4"/>
  <c r="Q30" i="1" s="1"/>
  <c r="AE15" i="4"/>
  <c r="N30" i="1" s="1"/>
  <c r="AB12" i="4"/>
  <c r="K27" i="1" s="1"/>
  <c r="AG30" i="4"/>
  <c r="P59" i="1" s="1"/>
  <c r="H55" i="4" s="1"/>
  <c r="AI30" i="4"/>
  <c r="R59" i="1" s="1"/>
  <c r="J55" i="4" s="1"/>
  <c r="AB31" i="4"/>
  <c r="K60" i="1" s="1"/>
  <c r="AD15" i="4"/>
  <c r="M30" i="1" s="1"/>
  <c r="AG12" i="4"/>
  <c r="P27" i="1" s="1"/>
  <c r="AD30" i="4"/>
  <c r="M59" i="1" s="1"/>
  <c r="E55" i="4" s="1"/>
  <c r="AF30" i="4"/>
  <c r="O59" i="1" s="1"/>
  <c r="G55" i="4" s="1"/>
  <c r="AF31" i="4"/>
  <c r="O60" i="1" s="1"/>
  <c r="AD31" i="4"/>
  <c r="M60" i="1" s="1"/>
  <c r="AH29" i="4"/>
  <c r="Q58" i="1" s="1"/>
  <c r="AH31" i="4"/>
  <c r="Q60" i="1" s="1"/>
  <c r="AE30" i="4"/>
  <c r="N59" i="1" s="1"/>
  <c r="F55" i="4" s="1"/>
  <c r="AD29" i="4"/>
  <c r="M58" i="1" s="1"/>
  <c r="AG31" i="4"/>
  <c r="P60" i="1" s="1"/>
  <c r="AF29" i="4"/>
  <c r="O58" i="1" s="1"/>
  <c r="AA30" i="4"/>
  <c r="J59" i="1" s="1"/>
  <c r="B55" i="4" s="1"/>
  <c r="AE29" i="4"/>
  <c r="N58" i="1" s="1"/>
  <c r="AG29" i="4"/>
  <c r="P58" i="1" s="1"/>
  <c r="AC31" i="4"/>
  <c r="L60" i="1" s="1"/>
  <c r="AD28" i="4"/>
  <c r="M57" i="1" s="1"/>
  <c r="AH28" i="4"/>
  <c r="Q57" i="1" s="1"/>
  <c r="AA28" i="4"/>
  <c r="J57" i="1" s="1"/>
  <c r="C25" i="10" s="1"/>
  <c r="F24" i="10" s="1"/>
  <c r="I27" i="10" s="1"/>
  <c r="O12" i="10" s="1"/>
  <c r="AI29" i="4"/>
  <c r="R58" i="1" s="1"/>
  <c r="AA29" i="4"/>
  <c r="J58" i="1" s="1"/>
  <c r="C17" i="10" s="1"/>
  <c r="F16" i="10" s="1"/>
  <c r="AI31" i="4"/>
  <c r="R60" i="1" s="1"/>
  <c r="AA31" i="4"/>
  <c r="J60" i="1" s="1"/>
  <c r="AC29" i="4"/>
  <c r="L58" i="1" s="1"/>
  <c r="AC30" i="4"/>
  <c r="L59" i="1" s="1"/>
  <c r="D55" i="4" s="1"/>
  <c r="AE31" i="4"/>
  <c r="N60" i="1" s="1"/>
  <c r="AE28" i="4"/>
  <c r="N57" i="1" s="1"/>
  <c r="AB28" i="4"/>
  <c r="K57" i="1" s="1"/>
  <c r="AB29" i="4"/>
  <c r="K58" i="1" s="1"/>
  <c r="AC28" i="4"/>
  <c r="L57" i="1" s="1"/>
  <c r="AI28" i="4"/>
  <c r="R57" i="1" s="1"/>
  <c r="AF28" i="4"/>
  <c r="O57" i="1" s="1"/>
  <c r="O18" i="12"/>
  <c r="AH44" i="4"/>
  <c r="Q87" i="1" s="1"/>
  <c r="AH47" i="4"/>
  <c r="Q90" i="1" s="1"/>
  <c r="AF45" i="4"/>
  <c r="O88" i="1" s="1"/>
  <c r="AD47" i="4"/>
  <c r="M90" i="1" s="1"/>
  <c r="AG44" i="4"/>
  <c r="P87" i="1" s="1"/>
  <c r="AA46" i="4"/>
  <c r="J89" i="1" s="1"/>
  <c r="AB47" i="4"/>
  <c r="K90" i="1" s="1"/>
  <c r="AG47" i="4"/>
  <c r="P90" i="1" s="1"/>
  <c r="AD46" i="4"/>
  <c r="M89" i="1" s="1"/>
  <c r="E57" i="4" s="1"/>
  <c r="AI45" i="4"/>
  <c r="R88" i="1" s="1"/>
  <c r="AB46" i="4"/>
  <c r="K89" i="1" s="1"/>
  <c r="C57" i="4" s="1"/>
  <c r="AI47" i="4"/>
  <c r="R90" i="1" s="1"/>
  <c r="AD45" i="4"/>
  <c r="M88" i="1" s="1"/>
  <c r="AA47" i="4"/>
  <c r="J90" i="1" s="1"/>
  <c r="AF46" i="4"/>
  <c r="O89" i="1" s="1"/>
  <c r="G57" i="4" s="1"/>
  <c r="AD44" i="4"/>
  <c r="M87" i="1" s="1"/>
  <c r="AF44" i="4"/>
  <c r="O87" i="1" s="1"/>
  <c r="AE44" i="4"/>
  <c r="N87" i="1" s="1"/>
  <c r="AG45" i="4"/>
  <c r="P88" i="1" s="1"/>
  <c r="AE45" i="4"/>
  <c r="N88" i="1" s="1"/>
  <c r="AH46" i="4"/>
  <c r="Q89" i="1" s="1"/>
  <c r="I57" i="4" s="1"/>
  <c r="AI46" i="4"/>
  <c r="R89" i="1" s="1"/>
  <c r="J57" i="4" s="1"/>
  <c r="AB44" i="4"/>
  <c r="K87" i="1" s="1"/>
  <c r="AA45" i="4"/>
  <c r="J88" i="1" s="1"/>
  <c r="C26" i="10" s="1"/>
  <c r="AC47" i="4"/>
  <c r="L90" i="1" s="1"/>
  <c r="AE46" i="4"/>
  <c r="N89" i="1" s="1"/>
  <c r="F57" i="4" s="1"/>
  <c r="AC44" i="4"/>
  <c r="L87" i="1" s="1"/>
  <c r="AA44" i="4"/>
  <c r="J87" i="1" s="1"/>
  <c r="C13" i="10" s="1"/>
  <c r="F15" i="10" s="1"/>
  <c r="I12" i="10" s="1"/>
  <c r="AH45" i="4"/>
  <c r="Q88" i="1" s="1"/>
  <c r="AC45" i="4"/>
  <c r="L88" i="1" s="1"/>
  <c r="AC46" i="4"/>
  <c r="L89" i="1" s="1"/>
  <c r="D57" i="4" s="1"/>
  <c r="AG46" i="4"/>
  <c r="P89" i="1" s="1"/>
  <c r="H57" i="4" s="1"/>
  <c r="AE47" i="4"/>
  <c r="N90" i="1" s="1"/>
  <c r="AB45" i="4"/>
  <c r="K88" i="1" s="1"/>
  <c r="AF47" i="4"/>
  <c r="O90" i="1" s="1"/>
  <c r="AI44" i="4"/>
  <c r="R87" i="1" s="1"/>
  <c r="AF37" i="4"/>
  <c r="O73" i="1" s="1"/>
  <c r="AE36" i="4"/>
  <c r="N72" i="1" s="1"/>
  <c r="AD36" i="4"/>
  <c r="M72" i="1" s="1"/>
  <c r="AG36" i="4"/>
  <c r="P72" i="1" s="1"/>
  <c r="AE37" i="4"/>
  <c r="N73" i="1" s="1"/>
  <c r="AG39" i="4"/>
  <c r="P75" i="1" s="1"/>
  <c r="AH37" i="4"/>
  <c r="Q73" i="1" s="1"/>
  <c r="AA39" i="4"/>
  <c r="J75" i="1" s="1"/>
  <c r="AH39" i="4"/>
  <c r="Q75" i="1" s="1"/>
  <c r="AG37" i="4"/>
  <c r="P73" i="1" s="1"/>
  <c r="AD38" i="4"/>
  <c r="M74" i="1" s="1"/>
  <c r="E56" i="4" s="1"/>
  <c r="AG38" i="4"/>
  <c r="P74" i="1" s="1"/>
  <c r="H56" i="4" s="1"/>
  <c r="AH38" i="4"/>
  <c r="Q74" i="1" s="1"/>
  <c r="I56" i="4" s="1"/>
  <c r="AI37" i="4"/>
  <c r="R73" i="1" s="1"/>
  <c r="AC37" i="4"/>
  <c r="L73" i="1" s="1"/>
  <c r="AD37" i="4"/>
  <c r="M73" i="1" s="1"/>
  <c r="AA37" i="4"/>
  <c r="J73" i="1" s="1"/>
  <c r="C18" i="10" s="1"/>
  <c r="AI38" i="4"/>
  <c r="R74" i="1" s="1"/>
  <c r="J56" i="4" s="1"/>
  <c r="AE38" i="4"/>
  <c r="N74" i="1" s="1"/>
  <c r="F56" i="4" s="1"/>
  <c r="AB37" i="4"/>
  <c r="K73" i="1" s="1"/>
  <c r="AE39" i="4"/>
  <c r="N75" i="1" s="1"/>
  <c r="AF39" i="4"/>
  <c r="O75" i="1" s="1"/>
  <c r="AI39" i="4"/>
  <c r="R75" i="1" s="1"/>
  <c r="AF36" i="4"/>
  <c r="O72" i="1" s="1"/>
  <c r="AH36" i="4"/>
  <c r="Q72" i="1" s="1"/>
  <c r="AI36" i="4"/>
  <c r="R72" i="1" s="1"/>
  <c r="AA38" i="4"/>
  <c r="J74" i="1" s="1"/>
  <c r="AF38" i="4"/>
  <c r="O74" i="1" s="1"/>
  <c r="G56" i="4" s="1"/>
  <c r="AA36" i="4"/>
  <c r="J72" i="1" s="1"/>
  <c r="C21" i="10" s="1"/>
  <c r="F23" i="10" s="1"/>
  <c r="AC36" i="4"/>
  <c r="L72" i="1" s="1"/>
  <c r="AC38" i="4"/>
  <c r="L74" i="1" s="1"/>
  <c r="D56" i="4" s="1"/>
  <c r="AB39" i="4"/>
  <c r="K75" i="1" s="1"/>
  <c r="AD39" i="4"/>
  <c r="M75" i="1" s="1"/>
  <c r="AC39" i="4"/>
  <c r="L75" i="1" s="1"/>
  <c r="AB38" i="4"/>
  <c r="K74" i="1" s="1"/>
  <c r="C56" i="4" s="1"/>
  <c r="AB36" i="4"/>
  <c r="K72" i="1" s="1"/>
  <c r="P15" i="12" l="1"/>
  <c r="Q15" i="12"/>
  <c r="P7" i="12"/>
  <c r="P18" i="12"/>
  <c r="Q7" i="12"/>
  <c r="B52" i="4"/>
  <c r="N8" i="12"/>
  <c r="P8" i="12"/>
  <c r="P10" i="12"/>
  <c r="Q8" i="12"/>
  <c r="P13" i="12"/>
  <c r="B54" i="4"/>
  <c r="Q17" i="12"/>
  <c r="P19" i="12"/>
  <c r="Q9" i="12"/>
  <c r="P14" i="12"/>
  <c r="Q14" i="12"/>
  <c r="Q18" i="12"/>
  <c r="Q12" i="12"/>
  <c r="Q16" i="12"/>
  <c r="N9" i="12"/>
  <c r="N7" i="12"/>
  <c r="P17" i="12"/>
  <c r="Q13" i="12"/>
  <c r="P9" i="12"/>
  <c r="Q10" i="12"/>
  <c r="P12" i="12"/>
  <c r="Q11" i="12"/>
  <c r="B53" i="4"/>
  <c r="Q19" i="12"/>
  <c r="O14" i="12"/>
  <c r="P20" i="12"/>
  <c r="O7" i="12"/>
  <c r="O13" i="12"/>
  <c r="P21" i="12"/>
  <c r="O17" i="12"/>
  <c r="P16" i="12"/>
  <c r="N11" i="12"/>
  <c r="N10" i="12"/>
  <c r="N19" i="12"/>
  <c r="N14" i="12"/>
  <c r="N18" i="12"/>
  <c r="O12" i="12"/>
  <c r="N21" i="12"/>
  <c r="O16" i="12"/>
  <c r="O11" i="12"/>
  <c r="N20" i="12"/>
  <c r="O15" i="12"/>
  <c r="O9" i="12"/>
  <c r="B57" i="4"/>
  <c r="O19" i="12"/>
  <c r="N13" i="12"/>
  <c r="N17" i="12"/>
  <c r="N12" i="12"/>
  <c r="N15" i="12"/>
  <c r="O8" i="12"/>
  <c r="O21" i="12"/>
  <c r="N16" i="12"/>
  <c r="O10" i="12"/>
  <c r="O20" i="12"/>
  <c r="S57" i="4"/>
  <c r="S52" i="4"/>
  <c r="S54" i="4"/>
  <c r="S56" i="4"/>
  <c r="S53" i="4"/>
  <c r="S55" i="4"/>
  <c r="B56" i="4"/>
  <c r="T56" i="4" l="1"/>
  <c r="U56" i="4" s="1"/>
  <c r="T54" i="4"/>
  <c r="U54" i="4" s="1"/>
  <c r="T55" i="4"/>
  <c r="U55" i="4" s="1"/>
  <c r="T52" i="4"/>
  <c r="U52" i="4" s="1"/>
  <c r="T53" i="4"/>
  <c r="U53" i="4" s="1"/>
  <c r="T57" i="4"/>
  <c r="U57" i="4" s="1"/>
  <c r="V54" i="4" l="1"/>
  <c r="W54" i="4" s="1"/>
  <c r="V57" i="4"/>
  <c r="W57" i="4" s="1"/>
  <c r="V55" i="4"/>
  <c r="W55" i="4" s="1"/>
  <c r="V53" i="4"/>
  <c r="W53" i="4" s="1"/>
  <c r="V52" i="4"/>
  <c r="W52" i="4" s="1"/>
  <c r="V56" i="4"/>
  <c r="W56" i="4" s="1"/>
  <c r="X53" i="4" l="1"/>
  <c r="Y53" i="4" s="1"/>
  <c r="L53" i="4" s="1"/>
  <c r="X55" i="4"/>
  <c r="Y55" i="4" s="1"/>
  <c r="L55" i="4" s="1"/>
  <c r="X56" i="4"/>
  <c r="Y56" i="4" s="1"/>
  <c r="L56" i="4" s="1"/>
  <c r="X57" i="4"/>
  <c r="Y57" i="4" s="1"/>
  <c r="L57" i="4" s="1"/>
  <c r="X52" i="4"/>
  <c r="Y52" i="4" s="1"/>
  <c r="L52" i="4" s="1"/>
  <c r="X54" i="4"/>
  <c r="Y54" i="4" s="1"/>
  <c r="L54" i="4" s="1"/>
  <c r="AI56" i="4" l="1"/>
  <c r="AH52" i="4"/>
  <c r="AJ53" i="4"/>
  <c r="AF56" i="4"/>
  <c r="AH57" i="4"/>
  <c r="AJ57" i="4"/>
  <c r="AC52" i="4"/>
  <c r="AH54" i="4"/>
  <c r="AB56" i="4"/>
  <c r="AI55" i="4"/>
  <c r="AD57" i="4"/>
  <c r="AF57" i="4"/>
  <c r="AJ52" i="4"/>
  <c r="AG54" i="4"/>
  <c r="AC57" i="4"/>
  <c r="AI52" i="4"/>
  <c r="AI54" i="4"/>
  <c r="AA56" i="4"/>
  <c r="AF55" i="4"/>
  <c r="AC56" i="4"/>
  <c r="AI57" i="4"/>
  <c r="AH56" i="4"/>
  <c r="AE55" i="4"/>
  <c r="AA53" i="4"/>
  <c r="AF53" i="4"/>
  <c r="AD52" i="4"/>
  <c r="AG52" i="4"/>
  <c r="AI53" i="4"/>
  <c r="AC55" i="4"/>
  <c r="AC54" i="4"/>
  <c r="AJ54" i="4"/>
  <c r="AB53" i="4"/>
  <c r="AD53" i="4"/>
  <c r="AF54" i="4"/>
  <c r="AB57" i="4"/>
  <c r="AF52" i="4"/>
  <c r="AD55" i="4"/>
  <c r="AB54" i="4"/>
  <c r="AA57" i="4"/>
  <c r="AG53" i="4"/>
  <c r="AG56" i="4"/>
  <c r="AJ55" i="4"/>
  <c r="AA55" i="4"/>
  <c r="AA54" i="4"/>
  <c r="AG57" i="4"/>
  <c r="AE57" i="4"/>
  <c r="AE52" i="4"/>
  <c r="AB52" i="4"/>
  <c r="AC53" i="4"/>
  <c r="AH55" i="4"/>
  <c r="AG55" i="4"/>
  <c r="AE54" i="4"/>
  <c r="AH53" i="4"/>
  <c r="AD56" i="4"/>
  <c r="AD54" i="4"/>
  <c r="AE53" i="4"/>
  <c r="AB55" i="4"/>
  <c r="AE56" i="4"/>
  <c r="AA52" i="4"/>
  <c r="AJ56" i="4"/>
  <c r="AL54" i="4" l="1"/>
  <c r="D65" i="4" s="1"/>
  <c r="B65" i="4"/>
  <c r="AL53" i="4"/>
  <c r="D64" i="4" s="1"/>
  <c r="B64" i="4"/>
  <c r="B66" i="4"/>
  <c r="AL55" i="4"/>
  <c r="D66" i="4" s="1"/>
  <c r="B63" i="4"/>
  <c r="AL52" i="4"/>
  <c r="D63" i="4" s="1"/>
  <c r="AA65" i="4" l="1"/>
  <c r="AA66" i="4"/>
  <c r="AA63" i="4"/>
  <c r="AA64" i="4"/>
  <c r="F35" i="12" l="1"/>
  <c r="E35" i="12" s="1"/>
  <c r="L26" i="12"/>
  <c r="K26" i="12" s="1"/>
  <c r="L38" i="12"/>
  <c r="K38" i="12" s="1"/>
  <c r="J31" i="12"/>
  <c r="I31" i="12" s="1"/>
  <c r="H30" i="12"/>
  <c r="G30" i="12" s="1"/>
  <c r="J37" i="12"/>
  <c r="I37" i="12" s="1"/>
  <c r="F38" i="12"/>
  <c r="E38" i="12" s="1"/>
  <c r="J33" i="12"/>
  <c r="I33" i="12" s="1"/>
  <c r="F26" i="12"/>
  <c r="E26" i="12" s="1"/>
  <c r="H33" i="12"/>
  <c r="G33" i="12" s="1"/>
  <c r="J32" i="12"/>
  <c r="I32" i="12" s="1"/>
  <c r="H38" i="12"/>
  <c r="G38" i="12" s="1"/>
  <c r="J35" i="12"/>
  <c r="I35" i="12" s="1"/>
  <c r="J26" i="12"/>
  <c r="I26" i="12" s="1"/>
  <c r="H35" i="12"/>
  <c r="G35" i="12" s="1"/>
  <c r="F37" i="12"/>
  <c r="E37" i="12" s="1"/>
  <c r="L35" i="12"/>
  <c r="K35" i="12" s="1"/>
  <c r="J34" i="12"/>
  <c r="I34" i="12" s="1"/>
  <c r="L28" i="12"/>
  <c r="K28" i="12" s="1"/>
  <c r="J36" i="12"/>
  <c r="I36" i="12" s="1"/>
  <c r="L32" i="12"/>
  <c r="K32" i="12" s="1"/>
  <c r="H29" i="12"/>
  <c r="G29" i="12" s="1"/>
  <c r="H37" i="12"/>
  <c r="G37" i="12" s="1"/>
  <c r="F31" i="12"/>
  <c r="E31" i="12" s="1"/>
  <c r="L27" i="12"/>
  <c r="K27" i="12" s="1"/>
  <c r="L25" i="12"/>
  <c r="K25" i="12" s="1"/>
  <c r="L33" i="12"/>
  <c r="K33" i="12" s="1"/>
  <c r="L29" i="12"/>
  <c r="K29" i="12" s="1"/>
  <c r="H31" i="12"/>
  <c r="G31" i="12" s="1"/>
  <c r="F27" i="12"/>
  <c r="E27" i="12" s="1"/>
  <c r="L31" i="12"/>
  <c r="K31" i="12" s="1"/>
  <c r="L36" i="12"/>
  <c r="K36" i="12" s="1"/>
  <c r="H27" i="12"/>
  <c r="G27" i="12" s="1"/>
  <c r="H24" i="12"/>
  <c r="G24" i="12" s="1"/>
  <c r="H34" i="12"/>
  <c r="G34" i="12" s="1"/>
  <c r="H36" i="12"/>
  <c r="G36" i="12" s="1"/>
  <c r="F36" i="12"/>
  <c r="E36" i="12" s="1"/>
  <c r="L34" i="12"/>
  <c r="K34" i="12" s="1"/>
  <c r="J30" i="12"/>
  <c r="I30" i="12" s="1"/>
  <c r="F30" i="12"/>
  <c r="E30" i="12" s="1"/>
  <c r="H32" i="12"/>
  <c r="G32" i="12" s="1"/>
  <c r="L30" i="12"/>
  <c r="K30" i="12" s="1"/>
  <c r="F32" i="12"/>
  <c r="E32" i="12" s="1"/>
  <c r="J24" i="12"/>
  <c r="I24" i="12" s="1"/>
  <c r="H25" i="12"/>
  <c r="G25" i="12" s="1"/>
  <c r="J28" i="12"/>
  <c r="I28" i="12" s="1"/>
  <c r="J27" i="12"/>
  <c r="I27" i="12" s="1"/>
  <c r="H26" i="12"/>
  <c r="G26" i="12" s="1"/>
  <c r="J25" i="12"/>
  <c r="I25" i="12" s="1"/>
  <c r="J38" i="12"/>
  <c r="I38" i="12" s="1"/>
  <c r="F25" i="12"/>
  <c r="E25" i="12" s="1"/>
  <c r="H28" i="12"/>
  <c r="G28" i="12" s="1"/>
  <c r="F33" i="12"/>
  <c r="E33" i="12" s="1"/>
  <c r="L37" i="12"/>
  <c r="K37" i="12" s="1"/>
  <c r="L24" i="12"/>
  <c r="K24" i="12" s="1"/>
  <c r="F29" i="12"/>
  <c r="E29" i="12" s="1"/>
  <c r="F28" i="12"/>
  <c r="E28" i="12" s="1"/>
  <c r="J29" i="12"/>
  <c r="I29" i="12" s="1"/>
  <c r="F34" i="12"/>
  <c r="E34" i="12" s="1"/>
  <c r="F24" i="12"/>
  <c r="E24" i="12" s="1"/>
  <c r="F39" i="12" l="1"/>
  <c r="C6" i="10" s="1"/>
  <c r="F7" i="10" s="1"/>
  <c r="I11" i="10" s="1"/>
  <c r="O11" i="10" s="1"/>
  <c r="O18" i="10" s="1"/>
  <c r="J39" i="12"/>
  <c r="C22" i="10" s="1"/>
  <c r="L39" i="12"/>
  <c r="C14" i="10" s="1"/>
  <c r="H39" i="12"/>
  <c r="C30" i="10" s="1"/>
</calcChain>
</file>

<file path=xl/sharedStrings.xml><?xml version="1.0" encoding="utf-8"?>
<sst xmlns="http://schemas.openxmlformats.org/spreadsheetml/2006/main" count="486" uniqueCount="132">
  <si>
    <t>Vs</t>
  </si>
  <si>
    <t>-</t>
  </si>
  <si>
    <t>V</t>
  </si>
  <si>
    <t>O</t>
  </si>
  <si>
    <t>F</t>
  </si>
  <si>
    <t>Gm</t>
  </si>
  <si>
    <t>Im</t>
  </si>
  <si>
    <t>Ms</t>
  </si>
  <si>
    <t>P</t>
  </si>
  <si>
    <t>England</t>
  </si>
  <si>
    <t>Portugal</t>
  </si>
  <si>
    <t>Rang</t>
  </si>
  <si>
    <t>Just. Ms</t>
  </si>
  <si>
    <t>Just. Gm</t>
  </si>
  <si>
    <t>Plac.</t>
  </si>
  <si>
    <t>Pos</t>
  </si>
  <si>
    <t>Sm</t>
  </si>
  <si>
    <t>Just namn</t>
  </si>
  <si>
    <t>Final</t>
  </si>
  <si>
    <t>Grupper</t>
  </si>
  <si>
    <t>Wales</t>
  </si>
  <si>
    <t>A2</t>
  </si>
  <si>
    <t>B2</t>
  </si>
  <si>
    <t>C2</t>
  </si>
  <si>
    <t>B1</t>
  </si>
  <si>
    <t>D1</t>
  </si>
  <si>
    <t>A1</t>
  </si>
  <si>
    <t>C1</t>
  </si>
  <si>
    <t>F1</t>
  </si>
  <si>
    <t>E2</t>
  </si>
  <si>
    <t>E1</t>
  </si>
  <si>
    <t>D2</t>
  </si>
  <si>
    <t>F2</t>
  </si>
  <si>
    <t>Treor</t>
  </si>
  <si>
    <t>Grupp</t>
  </si>
  <si>
    <t>A</t>
  </si>
  <si>
    <t>B</t>
  </si>
  <si>
    <t>C</t>
  </si>
  <si>
    <t>D</t>
  </si>
  <si>
    <t>E</t>
  </si>
  <si>
    <t>Gr</t>
  </si>
  <si>
    <t>The four best-placed</t>
  </si>
  <si>
    <t>teams are:</t>
  </si>
  <si>
    <t>WB plays</t>
  </si>
  <si>
    <t>WC plays</t>
  </si>
  <si>
    <t>Treor vidare</t>
  </si>
  <si>
    <t>Bästa treor</t>
  </si>
  <si>
    <t>Finland</t>
  </si>
  <si>
    <t>A3/D3/E3/F3</t>
  </si>
  <si>
    <t>A3/B3/C3</t>
  </si>
  <si>
    <t>A3/B3/C3/D3</t>
  </si>
  <si>
    <t>D3/E3/F3</t>
  </si>
  <si>
    <t>WE plays</t>
  </si>
  <si>
    <t>WF plays</t>
  </si>
  <si>
    <t>Italy</t>
  </si>
  <si>
    <t xml:space="preserve">Switzerland </t>
  </si>
  <si>
    <t>Turkey</t>
  </si>
  <si>
    <t xml:space="preserve">Belgium </t>
  </si>
  <si>
    <t>Russia</t>
  </si>
  <si>
    <t>Austria</t>
  </si>
  <si>
    <t>Netherlands</t>
  </si>
  <si>
    <t>North Macedonia</t>
  </si>
  <si>
    <t>Ukraine</t>
  </si>
  <si>
    <t>Croatia</t>
  </si>
  <si>
    <t>Czech Republic</t>
  </si>
  <si>
    <t>Scotland</t>
  </si>
  <si>
    <t>Poland</t>
  </si>
  <si>
    <t>Slovakia</t>
  </si>
  <si>
    <t>Spain</t>
  </si>
  <si>
    <t>Sweden</t>
  </si>
  <si>
    <t>France</t>
  </si>
  <si>
    <t>Germany</t>
  </si>
  <si>
    <t>Hungary</t>
  </si>
  <si>
    <t>Denmark</t>
  </si>
  <si>
    <t>Group A</t>
  </si>
  <si>
    <t>Group B</t>
  </si>
  <si>
    <t>Group C</t>
  </si>
  <si>
    <t>Group D</t>
  </si>
  <si>
    <t>Group E</t>
  </si>
  <si>
    <t>Group F</t>
  </si>
  <si>
    <t>Euro 2020 - Tipset</t>
  </si>
  <si>
    <t>Round of 16</t>
  </si>
  <si>
    <t>Quarter-finals</t>
  </si>
  <si>
    <t>Semi-finals</t>
  </si>
  <si>
    <t>27 June 21.00</t>
  </si>
  <si>
    <t>26 June 21.00</t>
  </si>
  <si>
    <t>28 June 21.00</t>
  </si>
  <si>
    <t>28 June 18.00</t>
  </si>
  <si>
    <t>29 June 21.00</t>
  </si>
  <si>
    <t>29 June 18.00</t>
  </si>
  <si>
    <t>27 June 18.00</t>
  </si>
  <si>
    <t>26 June 18.00</t>
  </si>
  <si>
    <t>2 July 21.00</t>
  </si>
  <si>
    <t>6 July 21.00</t>
  </si>
  <si>
    <t>11 July 21.00</t>
  </si>
  <si>
    <t>2 July 18.00</t>
  </si>
  <si>
    <t>3 July 21.00</t>
  </si>
  <si>
    <t>7 July 21.00</t>
  </si>
  <si>
    <t>3 July 18.00</t>
  </si>
  <si>
    <t>Champions</t>
  </si>
  <si>
    <t>11 June 21.00</t>
  </si>
  <si>
    <t>12 June 15.00</t>
  </si>
  <si>
    <t>16 June 18.00</t>
  </si>
  <si>
    <t>16 June 21.00</t>
  </si>
  <si>
    <t>20 June 18.00</t>
  </si>
  <si>
    <t>12 June 18.00</t>
  </si>
  <si>
    <t>12 June 21.00</t>
  </si>
  <si>
    <t>16 June 15.00</t>
  </si>
  <si>
    <t>17 June 18.00</t>
  </si>
  <si>
    <t>21 June 21.00</t>
  </si>
  <si>
    <t>13 June 18.00</t>
  </si>
  <si>
    <t>13 June 21.00</t>
  </si>
  <si>
    <t>17 June 15.00</t>
  </si>
  <si>
    <t>17 June 21.00</t>
  </si>
  <si>
    <t>21 June 18.00</t>
  </si>
  <si>
    <t>13 June 15.00</t>
  </si>
  <si>
    <t>14 June 15.00</t>
  </si>
  <si>
    <t>18 June 18.00</t>
  </si>
  <si>
    <t>18 June 21.00</t>
  </si>
  <si>
    <t>22 June 21.00</t>
  </si>
  <si>
    <t>14 June 18.00</t>
  </si>
  <si>
    <t>14 June 21.00</t>
  </si>
  <si>
    <t>19 June 21.00</t>
  </si>
  <si>
    <t>18 June 15.00</t>
  </si>
  <si>
    <t>23 June 18.00</t>
  </si>
  <si>
    <t>15 June 21.00</t>
  </si>
  <si>
    <t>15 June 18.00</t>
  </si>
  <si>
    <t>19 June 15.00</t>
  </si>
  <si>
    <t>19 June 18.00</t>
  </si>
  <si>
    <t>23 June 21.00</t>
  </si>
  <si>
    <t>Top Goal Scorer</t>
  </si>
  <si>
    <t>Number of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</si>
</sst>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i/>
      <sz val="55"/>
      <color indexed="8"/>
      <name val="Calibri"/>
      <family val="2"/>
    </font>
    <font>
      <i/>
      <u/>
      <sz val="55"/>
      <color indexed="8"/>
      <name val="Calibri"/>
      <family val="2"/>
    </font>
    <font>
      <sz val="11"/>
      <color indexed="8"/>
      <name val="Britannic Bold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mbria"/>
      <family val="1"/>
    </font>
    <font>
      <b/>
      <sz val="11"/>
      <color indexed="8"/>
      <name val="Cambria"/>
      <family val="1"/>
    </font>
    <font>
      <b/>
      <sz val="16"/>
      <color theme="1"/>
      <name val="Cambria"/>
      <family val="1"/>
    </font>
    <font>
      <sz val="11"/>
      <color indexed="8"/>
      <name val="Cambria"/>
      <family val="1"/>
    </font>
    <font>
      <b/>
      <i/>
      <sz val="35"/>
      <color indexed="8"/>
      <name val="Cambria"/>
      <family val="1"/>
    </font>
    <font>
      <b/>
      <sz val="16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sz val="16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10" borderId="0" xfId="0" applyFill="1"/>
    <xf numFmtId="0" fontId="7" fillId="0" borderId="0" xfId="0" applyFont="1"/>
    <xf numFmtId="0" fontId="6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10" borderId="0" xfId="0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0" xfId="0" applyFont="1" applyFill="1"/>
    <xf numFmtId="0" fontId="1" fillId="10" borderId="0" xfId="0" applyFont="1" applyFill="1" applyAlignment="1">
      <alignment horizontal="center"/>
    </xf>
    <xf numFmtId="0" fontId="1" fillId="10" borderId="0" xfId="0" applyFont="1" applyFill="1"/>
    <xf numFmtId="0" fontId="3" fillId="10" borderId="0" xfId="0" applyFont="1" applyFill="1"/>
    <xf numFmtId="0" fontId="8" fillId="10" borderId="0" xfId="0" applyFont="1" applyFill="1"/>
    <xf numFmtId="0" fontId="8" fillId="10" borderId="0" xfId="0" applyFont="1" applyFill="1" applyAlignment="1">
      <alignment horizontal="right"/>
    </xf>
    <xf numFmtId="0" fontId="8" fillId="10" borderId="0" xfId="0" applyFont="1" applyFill="1" applyAlignment="1">
      <alignment horizontal="center"/>
    </xf>
    <xf numFmtId="0" fontId="8" fillId="10" borderId="0" xfId="0" applyFont="1" applyFill="1" applyAlignment="1">
      <alignment horizontal="left"/>
    </xf>
    <xf numFmtId="0" fontId="8" fillId="9" borderId="7" xfId="0" applyFont="1" applyFill="1" applyBorder="1" applyAlignment="1" applyProtection="1">
      <alignment horizontal="center"/>
      <protection locked="0"/>
    </xf>
    <xf numFmtId="0" fontId="8" fillId="10" borderId="0" xfId="0" applyFont="1" applyFill="1" applyAlignment="1">
      <alignment horizontal="center" vertical="center"/>
    </xf>
    <xf numFmtId="0" fontId="9" fillId="4" borderId="0" xfId="0" applyFont="1" applyFill="1"/>
    <xf numFmtId="0" fontId="9" fillId="4" borderId="0" xfId="0" applyFont="1" applyFill="1" applyAlignment="1">
      <alignment horizontal="right"/>
    </xf>
    <xf numFmtId="0" fontId="8" fillId="2" borderId="6" xfId="0" applyFont="1" applyFill="1" applyBorder="1"/>
    <xf numFmtId="0" fontId="8" fillId="2" borderId="0" xfId="0" applyFont="1" applyFill="1"/>
    <xf numFmtId="0" fontId="8" fillId="8" borderId="6" xfId="0" applyFont="1" applyFill="1" applyBorder="1"/>
    <xf numFmtId="0" fontId="8" fillId="8" borderId="1" xfId="0" applyFont="1" applyFill="1" applyBorder="1"/>
    <xf numFmtId="0" fontId="10" fillId="10" borderId="0" xfId="0" applyFont="1" applyFill="1"/>
    <xf numFmtId="0" fontId="11" fillId="10" borderId="0" xfId="0" applyFont="1" applyFill="1"/>
    <xf numFmtId="0" fontId="8" fillId="5" borderId="6" xfId="0" applyFont="1" applyFill="1" applyBorder="1"/>
    <xf numFmtId="0" fontId="8" fillId="5" borderId="0" xfId="0" applyFont="1" applyFill="1"/>
    <xf numFmtId="0" fontId="8" fillId="6" borderId="6" xfId="0" applyFont="1" applyFill="1" applyBorder="1"/>
    <xf numFmtId="0" fontId="8" fillId="7" borderId="6" xfId="0" applyFont="1" applyFill="1" applyBorder="1"/>
    <xf numFmtId="0" fontId="8" fillId="7" borderId="1" xfId="0" applyFont="1" applyFill="1" applyBorder="1"/>
    <xf numFmtId="0" fontId="8" fillId="7" borderId="5" xfId="0" applyFont="1" applyFill="1" applyBorder="1"/>
    <xf numFmtId="0" fontId="8" fillId="5" borderId="5" xfId="0" applyFont="1" applyFill="1" applyBorder="1"/>
    <xf numFmtId="0" fontId="8" fillId="6" borderId="1" xfId="0" applyFont="1" applyFill="1" applyBorder="1"/>
    <xf numFmtId="0" fontId="12" fillId="10" borderId="0" xfId="0" applyFont="1" applyFill="1"/>
    <xf numFmtId="0" fontId="15" fillId="6" borderId="7" xfId="0" applyFont="1" applyFill="1" applyBorder="1"/>
    <xf numFmtId="0" fontId="15" fillId="2" borderId="7" xfId="0" applyFont="1" applyFill="1" applyBorder="1"/>
    <xf numFmtId="0" fontId="15" fillId="10" borderId="0" xfId="0" applyFont="1" applyFill="1"/>
    <xf numFmtId="0" fontId="15" fillId="0" borderId="0" xfId="0" applyFont="1"/>
    <xf numFmtId="0" fontId="15" fillId="0" borderId="1" xfId="0" applyFont="1" applyBorder="1"/>
    <xf numFmtId="0" fontId="15" fillId="0" borderId="2" xfId="0" applyFont="1" applyBorder="1"/>
    <xf numFmtId="0" fontId="14" fillId="10" borderId="0" xfId="0" applyFont="1" applyFill="1"/>
    <xf numFmtId="0" fontId="15" fillId="10" borderId="4" xfId="0" applyFont="1" applyFill="1" applyBorder="1"/>
    <xf numFmtId="0" fontId="15" fillId="10" borderId="2" xfId="0" applyFont="1" applyFill="1" applyBorder="1"/>
    <xf numFmtId="0" fontId="15" fillId="10" borderId="0" xfId="0" applyFont="1" applyFill="1" applyBorder="1"/>
    <xf numFmtId="0" fontId="15" fillId="10" borderId="3" xfId="0" applyFont="1" applyFill="1" applyBorder="1"/>
    <xf numFmtId="0" fontId="15" fillId="10" borderId="1" xfId="0" applyFont="1" applyFill="1" applyBorder="1"/>
    <xf numFmtId="0" fontId="15" fillId="7" borderId="7" xfId="0" applyFont="1" applyFill="1" applyBorder="1" applyAlignment="1" applyProtection="1">
      <alignment horizontal="center"/>
      <protection locked="0"/>
    </xf>
    <xf numFmtId="0" fontId="15" fillId="10" borderId="3" xfId="0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15" fillId="10" borderId="4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ebp"/><Relationship Id="rId13" Type="http://schemas.openxmlformats.org/officeDocument/2006/relationships/image" Target="../media/image13.webp"/><Relationship Id="rId18" Type="http://schemas.openxmlformats.org/officeDocument/2006/relationships/image" Target="../media/image18.webp"/><Relationship Id="rId26" Type="http://schemas.openxmlformats.org/officeDocument/2006/relationships/image" Target="../media/image26.png"/><Relationship Id="rId3" Type="http://schemas.openxmlformats.org/officeDocument/2006/relationships/image" Target="../media/image3.webp"/><Relationship Id="rId21" Type="http://schemas.openxmlformats.org/officeDocument/2006/relationships/image" Target="../media/image21.webp"/><Relationship Id="rId7" Type="http://schemas.openxmlformats.org/officeDocument/2006/relationships/image" Target="../media/image7.webp"/><Relationship Id="rId12" Type="http://schemas.openxmlformats.org/officeDocument/2006/relationships/image" Target="../media/image12.webp"/><Relationship Id="rId17" Type="http://schemas.openxmlformats.org/officeDocument/2006/relationships/image" Target="../media/image17.webp"/><Relationship Id="rId25" Type="http://schemas.openxmlformats.org/officeDocument/2006/relationships/image" Target="../media/image25.png"/><Relationship Id="rId2" Type="http://schemas.openxmlformats.org/officeDocument/2006/relationships/image" Target="../media/image2.webp"/><Relationship Id="rId16" Type="http://schemas.openxmlformats.org/officeDocument/2006/relationships/image" Target="../media/image16.webp"/><Relationship Id="rId20" Type="http://schemas.openxmlformats.org/officeDocument/2006/relationships/image" Target="../media/image20.webp"/><Relationship Id="rId1" Type="http://schemas.openxmlformats.org/officeDocument/2006/relationships/image" Target="../media/image1.webp"/><Relationship Id="rId6" Type="http://schemas.openxmlformats.org/officeDocument/2006/relationships/image" Target="../media/image6.webp"/><Relationship Id="rId11" Type="http://schemas.openxmlformats.org/officeDocument/2006/relationships/image" Target="../media/image11.webp"/><Relationship Id="rId24" Type="http://schemas.openxmlformats.org/officeDocument/2006/relationships/image" Target="../media/image24.webp"/><Relationship Id="rId5" Type="http://schemas.openxmlformats.org/officeDocument/2006/relationships/image" Target="../media/image5.webp"/><Relationship Id="rId15" Type="http://schemas.openxmlformats.org/officeDocument/2006/relationships/image" Target="../media/image15.webp"/><Relationship Id="rId23" Type="http://schemas.openxmlformats.org/officeDocument/2006/relationships/image" Target="../media/image23.webp"/><Relationship Id="rId10" Type="http://schemas.openxmlformats.org/officeDocument/2006/relationships/image" Target="../media/image10.webp"/><Relationship Id="rId19" Type="http://schemas.openxmlformats.org/officeDocument/2006/relationships/image" Target="../media/image19.webp"/><Relationship Id="rId4" Type="http://schemas.openxmlformats.org/officeDocument/2006/relationships/image" Target="../media/image4.webp"/><Relationship Id="rId9" Type="http://schemas.openxmlformats.org/officeDocument/2006/relationships/image" Target="../media/image9.webp"/><Relationship Id="rId14" Type="http://schemas.openxmlformats.org/officeDocument/2006/relationships/image" Target="../media/image14.webp"/><Relationship Id="rId22" Type="http://schemas.openxmlformats.org/officeDocument/2006/relationships/image" Target="../media/image22.web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6.png"/><Relationship Id="rId1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47976</xdr:colOff>
      <xdr:row>81</xdr:row>
      <xdr:rowOff>70321</xdr:rowOff>
    </xdr:from>
    <xdr:to>
      <xdr:col>4</xdr:col>
      <xdr:colOff>1211051</xdr:colOff>
      <xdr:row>84</xdr:row>
      <xdr:rowOff>32003</xdr:rowOff>
    </xdr:to>
    <xdr:grpSp>
      <xdr:nvGrpSpPr>
        <xdr:cNvPr id="141" name="Grupp 140">
          <a:extLst>
            <a:ext uri="{FF2B5EF4-FFF2-40B4-BE49-F238E27FC236}">
              <a16:creationId xmlns:a16="http://schemas.microsoft.com/office/drawing/2014/main" id="{E5A58D51-FE7C-4CED-9E19-941B87DA23FE}"/>
            </a:ext>
          </a:extLst>
        </xdr:cNvPr>
        <xdr:cNvGrpSpPr/>
      </xdr:nvGrpSpPr>
      <xdr:grpSpPr>
        <a:xfrm>
          <a:off x="2013590" y="16288798"/>
          <a:ext cx="2626461" cy="533182"/>
          <a:chOff x="1537433" y="9824454"/>
          <a:chExt cx="2627591" cy="533182"/>
        </a:xfrm>
      </xdr:grpSpPr>
      <xdr:pic>
        <xdr:nvPicPr>
          <xdr:cNvPr id="85" name="Bildobjekt 84">
            <a:extLst>
              <a:ext uri="{FF2B5EF4-FFF2-40B4-BE49-F238E27FC236}">
                <a16:creationId xmlns:a16="http://schemas.microsoft.com/office/drawing/2014/main" id="{CA763A17-EFB0-4103-8F79-10D7067A58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37433" y="9824454"/>
            <a:ext cx="533182" cy="533182"/>
          </a:xfrm>
          <a:prstGeom prst="rect">
            <a:avLst/>
          </a:prstGeom>
        </xdr:spPr>
      </xdr:pic>
      <xdr:pic>
        <xdr:nvPicPr>
          <xdr:cNvPr id="87" name="Bildobjekt 86">
            <a:extLst>
              <a:ext uri="{FF2B5EF4-FFF2-40B4-BE49-F238E27FC236}">
                <a16:creationId xmlns:a16="http://schemas.microsoft.com/office/drawing/2014/main" id="{59940FF4-F982-43F9-ABA0-268D1528D3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35569" y="9824454"/>
            <a:ext cx="533182" cy="533182"/>
          </a:xfrm>
          <a:prstGeom prst="rect">
            <a:avLst/>
          </a:prstGeom>
        </xdr:spPr>
      </xdr:pic>
      <xdr:pic>
        <xdr:nvPicPr>
          <xdr:cNvPr id="89" name="Bildobjekt 88">
            <a:extLst>
              <a:ext uri="{FF2B5EF4-FFF2-40B4-BE49-F238E27FC236}">
                <a16:creationId xmlns:a16="http://schemas.microsoft.com/office/drawing/2014/main" id="{C0C50F94-2612-4E22-8BBC-435A9AB45E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33705" y="9824454"/>
            <a:ext cx="533182" cy="533182"/>
          </a:xfrm>
          <a:prstGeom prst="rect">
            <a:avLst/>
          </a:prstGeom>
        </xdr:spPr>
      </xdr:pic>
      <xdr:pic>
        <xdr:nvPicPr>
          <xdr:cNvPr id="99" name="Bildobjekt 98">
            <a:extLst>
              <a:ext uri="{FF2B5EF4-FFF2-40B4-BE49-F238E27FC236}">
                <a16:creationId xmlns:a16="http://schemas.microsoft.com/office/drawing/2014/main" id="{8B02DFC8-76A7-46C8-B123-677180CAF4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31842" y="9824454"/>
            <a:ext cx="533182" cy="533182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47976</xdr:colOff>
      <xdr:row>21</xdr:row>
      <xdr:rowOff>93777</xdr:rowOff>
    </xdr:from>
    <xdr:to>
      <xdr:col>4</xdr:col>
      <xdr:colOff>1211051</xdr:colOff>
      <xdr:row>24</xdr:row>
      <xdr:rowOff>55459</xdr:rowOff>
    </xdr:to>
    <xdr:grpSp>
      <xdr:nvGrpSpPr>
        <xdr:cNvPr id="137" name="Grupp 136">
          <a:extLst>
            <a:ext uri="{FF2B5EF4-FFF2-40B4-BE49-F238E27FC236}">
              <a16:creationId xmlns:a16="http://schemas.microsoft.com/office/drawing/2014/main" id="{E9628C86-CD8C-4A96-9224-31D29378BB38}"/>
            </a:ext>
          </a:extLst>
        </xdr:cNvPr>
        <xdr:cNvGrpSpPr/>
      </xdr:nvGrpSpPr>
      <xdr:grpSpPr>
        <a:xfrm>
          <a:off x="2013590" y="4605163"/>
          <a:ext cx="2626461" cy="533182"/>
          <a:chOff x="1537433" y="5371159"/>
          <a:chExt cx="2627591" cy="533182"/>
        </a:xfrm>
      </xdr:grpSpPr>
      <xdr:pic>
        <xdr:nvPicPr>
          <xdr:cNvPr id="71" name="Bildobjekt 70">
            <a:extLst>
              <a:ext uri="{FF2B5EF4-FFF2-40B4-BE49-F238E27FC236}">
                <a16:creationId xmlns:a16="http://schemas.microsoft.com/office/drawing/2014/main" id="{3C660949-8F58-4876-BB86-F0FCA55DA0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37433" y="5371159"/>
            <a:ext cx="533182" cy="533182"/>
          </a:xfrm>
          <a:prstGeom prst="rect">
            <a:avLst/>
          </a:prstGeom>
        </xdr:spPr>
      </xdr:pic>
      <xdr:pic>
        <xdr:nvPicPr>
          <xdr:cNvPr id="77" name="Bildobjekt 76">
            <a:extLst>
              <a:ext uri="{FF2B5EF4-FFF2-40B4-BE49-F238E27FC236}">
                <a16:creationId xmlns:a16="http://schemas.microsoft.com/office/drawing/2014/main" id="{8B2B3622-2E6D-4DB9-81A2-27C0EC930B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35569" y="5371159"/>
            <a:ext cx="533182" cy="533182"/>
          </a:xfrm>
          <a:prstGeom prst="rect">
            <a:avLst/>
          </a:prstGeom>
        </xdr:spPr>
      </xdr:pic>
      <xdr:pic>
        <xdr:nvPicPr>
          <xdr:cNvPr id="83" name="Bildobjekt 82">
            <a:extLst>
              <a:ext uri="{FF2B5EF4-FFF2-40B4-BE49-F238E27FC236}">
                <a16:creationId xmlns:a16="http://schemas.microsoft.com/office/drawing/2014/main" id="{DE009F90-BF40-4252-95FA-F67D5F7FDB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33705" y="5371159"/>
            <a:ext cx="533182" cy="533182"/>
          </a:xfrm>
          <a:prstGeom prst="rect">
            <a:avLst/>
          </a:prstGeom>
        </xdr:spPr>
      </xdr:pic>
      <xdr:pic>
        <xdr:nvPicPr>
          <xdr:cNvPr id="101" name="Bildobjekt 100">
            <a:extLst>
              <a:ext uri="{FF2B5EF4-FFF2-40B4-BE49-F238E27FC236}">
                <a16:creationId xmlns:a16="http://schemas.microsoft.com/office/drawing/2014/main" id="{D4B4C1C3-E673-4D21-90DD-7BAFE3FD35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31842" y="5371159"/>
            <a:ext cx="533182" cy="533182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47976</xdr:colOff>
      <xdr:row>51</xdr:row>
      <xdr:rowOff>83250</xdr:rowOff>
    </xdr:from>
    <xdr:to>
      <xdr:col>4</xdr:col>
      <xdr:colOff>1211051</xdr:colOff>
      <xdr:row>54</xdr:row>
      <xdr:rowOff>44932</xdr:rowOff>
    </xdr:to>
    <xdr:grpSp>
      <xdr:nvGrpSpPr>
        <xdr:cNvPr id="139" name="Grupp 138">
          <a:extLst>
            <a:ext uri="{FF2B5EF4-FFF2-40B4-BE49-F238E27FC236}">
              <a16:creationId xmlns:a16="http://schemas.microsoft.com/office/drawing/2014/main" id="{192856C5-E1B5-4019-A546-2A5DB250A3A2}"/>
            </a:ext>
          </a:extLst>
        </xdr:cNvPr>
        <xdr:cNvGrpSpPr/>
      </xdr:nvGrpSpPr>
      <xdr:grpSpPr>
        <a:xfrm>
          <a:off x="2013590" y="10448182"/>
          <a:ext cx="2626461" cy="533182"/>
          <a:chOff x="1537433" y="7659954"/>
          <a:chExt cx="2627591" cy="533182"/>
        </a:xfrm>
      </xdr:grpSpPr>
      <xdr:pic>
        <xdr:nvPicPr>
          <xdr:cNvPr id="73" name="Bildobjekt 72">
            <a:extLst>
              <a:ext uri="{FF2B5EF4-FFF2-40B4-BE49-F238E27FC236}">
                <a16:creationId xmlns:a16="http://schemas.microsoft.com/office/drawing/2014/main" id="{46D1C645-6368-4F77-B5C7-194CFB34CF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37433" y="7659954"/>
            <a:ext cx="533182" cy="533182"/>
          </a:xfrm>
          <a:prstGeom prst="rect">
            <a:avLst/>
          </a:prstGeom>
        </xdr:spPr>
      </xdr:pic>
      <xdr:pic>
        <xdr:nvPicPr>
          <xdr:cNvPr id="75" name="Bildobjekt 74">
            <a:extLst>
              <a:ext uri="{FF2B5EF4-FFF2-40B4-BE49-F238E27FC236}">
                <a16:creationId xmlns:a16="http://schemas.microsoft.com/office/drawing/2014/main" id="{8B1FA9F7-2594-4ABC-99E7-586107C66A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35569" y="7659954"/>
            <a:ext cx="533182" cy="533182"/>
          </a:xfrm>
          <a:prstGeom prst="rect">
            <a:avLst/>
          </a:prstGeom>
        </xdr:spPr>
      </xdr:pic>
      <xdr:pic>
        <xdr:nvPicPr>
          <xdr:cNvPr id="79" name="Bildobjekt 78">
            <a:extLst>
              <a:ext uri="{FF2B5EF4-FFF2-40B4-BE49-F238E27FC236}">
                <a16:creationId xmlns:a16="http://schemas.microsoft.com/office/drawing/2014/main" id="{6C29411D-9DC1-4407-8B1E-AEF7AF9FC6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33705" y="7659954"/>
            <a:ext cx="533182" cy="533182"/>
          </a:xfrm>
          <a:prstGeom prst="rect">
            <a:avLst/>
          </a:prstGeom>
        </xdr:spPr>
      </xdr:pic>
      <xdr:pic>
        <xdr:nvPicPr>
          <xdr:cNvPr id="103" name="Bildobjekt 102">
            <a:extLst>
              <a:ext uri="{FF2B5EF4-FFF2-40B4-BE49-F238E27FC236}">
                <a16:creationId xmlns:a16="http://schemas.microsoft.com/office/drawing/2014/main" id="{C1095635-7BA8-46C1-988B-464F9EB569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31842" y="7659954"/>
            <a:ext cx="533182" cy="533182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47976</xdr:colOff>
      <xdr:row>66</xdr:row>
      <xdr:rowOff>83764</xdr:rowOff>
    </xdr:from>
    <xdr:to>
      <xdr:col>4</xdr:col>
      <xdr:colOff>1211051</xdr:colOff>
      <xdr:row>69</xdr:row>
      <xdr:rowOff>45446</xdr:rowOff>
    </xdr:to>
    <xdr:grpSp>
      <xdr:nvGrpSpPr>
        <xdr:cNvPr id="140" name="Grupp 139">
          <a:extLst>
            <a:ext uri="{FF2B5EF4-FFF2-40B4-BE49-F238E27FC236}">
              <a16:creationId xmlns:a16="http://schemas.microsoft.com/office/drawing/2014/main" id="{FEB444EA-88FC-42FE-A2B3-294344B718B9}"/>
            </a:ext>
          </a:extLst>
        </xdr:cNvPr>
        <xdr:cNvGrpSpPr/>
      </xdr:nvGrpSpPr>
      <xdr:grpSpPr>
        <a:xfrm>
          <a:off x="2013590" y="13375469"/>
          <a:ext cx="2626461" cy="533182"/>
          <a:chOff x="1537433" y="8706886"/>
          <a:chExt cx="2627591" cy="533182"/>
        </a:xfrm>
      </xdr:grpSpPr>
      <xdr:pic>
        <xdr:nvPicPr>
          <xdr:cNvPr id="81" name="Bildobjekt 80">
            <a:extLst>
              <a:ext uri="{FF2B5EF4-FFF2-40B4-BE49-F238E27FC236}">
                <a16:creationId xmlns:a16="http://schemas.microsoft.com/office/drawing/2014/main" id="{815C5117-93FA-4C34-AD04-DFBEF41BD8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33705" y="8706886"/>
            <a:ext cx="533182" cy="533182"/>
          </a:xfrm>
          <a:prstGeom prst="rect">
            <a:avLst/>
          </a:prstGeom>
        </xdr:spPr>
      </xdr:pic>
      <xdr:pic>
        <xdr:nvPicPr>
          <xdr:cNvPr id="97" name="Bildobjekt 96">
            <a:extLst>
              <a:ext uri="{FF2B5EF4-FFF2-40B4-BE49-F238E27FC236}">
                <a16:creationId xmlns:a16="http://schemas.microsoft.com/office/drawing/2014/main" id="{65ADBA20-FB5D-469A-A499-93B09E0ACE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37433" y="8706886"/>
            <a:ext cx="533182" cy="533182"/>
          </a:xfrm>
          <a:prstGeom prst="rect">
            <a:avLst/>
          </a:prstGeom>
        </xdr:spPr>
      </xdr:pic>
      <xdr:pic>
        <xdr:nvPicPr>
          <xdr:cNvPr id="107" name="Bildobjekt 106">
            <a:extLst>
              <a:ext uri="{FF2B5EF4-FFF2-40B4-BE49-F238E27FC236}">
                <a16:creationId xmlns:a16="http://schemas.microsoft.com/office/drawing/2014/main" id="{589241A4-7EFE-47C0-B379-DAF612CAD1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35569" y="8706886"/>
            <a:ext cx="533182" cy="533182"/>
          </a:xfrm>
          <a:prstGeom prst="rect">
            <a:avLst/>
          </a:prstGeom>
        </xdr:spPr>
      </xdr:pic>
      <xdr:pic>
        <xdr:nvPicPr>
          <xdr:cNvPr id="109" name="Bildobjekt 108">
            <a:extLst>
              <a:ext uri="{FF2B5EF4-FFF2-40B4-BE49-F238E27FC236}">
                <a16:creationId xmlns:a16="http://schemas.microsoft.com/office/drawing/2014/main" id="{1F344D39-A20D-4F15-ABB2-2BBC16171A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31842" y="8706886"/>
            <a:ext cx="533182" cy="533182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47976</xdr:colOff>
      <xdr:row>36</xdr:row>
      <xdr:rowOff>70607</xdr:rowOff>
    </xdr:from>
    <xdr:to>
      <xdr:col>4</xdr:col>
      <xdr:colOff>1211051</xdr:colOff>
      <xdr:row>39</xdr:row>
      <xdr:rowOff>32289</xdr:rowOff>
    </xdr:to>
    <xdr:grpSp>
      <xdr:nvGrpSpPr>
        <xdr:cNvPr id="138" name="Grupp 137">
          <a:extLst>
            <a:ext uri="{FF2B5EF4-FFF2-40B4-BE49-F238E27FC236}">
              <a16:creationId xmlns:a16="http://schemas.microsoft.com/office/drawing/2014/main" id="{C03FD4C5-AEEE-4065-8550-DBA05B1D93E7}"/>
            </a:ext>
          </a:extLst>
        </xdr:cNvPr>
        <xdr:cNvGrpSpPr/>
      </xdr:nvGrpSpPr>
      <xdr:grpSpPr>
        <a:xfrm>
          <a:off x="2013590" y="7508766"/>
          <a:ext cx="2626461" cy="533182"/>
          <a:chOff x="1537433" y="6511637"/>
          <a:chExt cx="2627591" cy="533182"/>
        </a:xfrm>
      </xdr:grpSpPr>
      <xdr:pic>
        <xdr:nvPicPr>
          <xdr:cNvPr id="69" name="Bildobjekt 68">
            <a:extLst>
              <a:ext uri="{FF2B5EF4-FFF2-40B4-BE49-F238E27FC236}">
                <a16:creationId xmlns:a16="http://schemas.microsoft.com/office/drawing/2014/main" id="{2AF58F0C-ABB1-441F-9105-17E8D0C00B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37433" y="6511637"/>
            <a:ext cx="533182" cy="533182"/>
          </a:xfrm>
          <a:prstGeom prst="rect">
            <a:avLst/>
          </a:prstGeom>
        </xdr:spPr>
      </xdr:pic>
      <xdr:pic>
        <xdr:nvPicPr>
          <xdr:cNvPr id="93" name="Bildobjekt 92">
            <a:extLst>
              <a:ext uri="{FF2B5EF4-FFF2-40B4-BE49-F238E27FC236}">
                <a16:creationId xmlns:a16="http://schemas.microsoft.com/office/drawing/2014/main" id="{A6A6AC5F-FACE-4DAD-B008-7C0DCD5580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33705" y="6511637"/>
            <a:ext cx="533182" cy="533182"/>
          </a:xfrm>
          <a:prstGeom prst="rect">
            <a:avLst/>
          </a:prstGeom>
        </xdr:spPr>
      </xdr:pic>
      <xdr:pic>
        <xdr:nvPicPr>
          <xdr:cNvPr id="95" name="Bildobjekt 94">
            <a:extLst>
              <a:ext uri="{FF2B5EF4-FFF2-40B4-BE49-F238E27FC236}">
                <a16:creationId xmlns:a16="http://schemas.microsoft.com/office/drawing/2014/main" id="{F439D301-AE23-4AE7-91B2-F495984C2B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35569" y="6511637"/>
            <a:ext cx="533182" cy="533182"/>
          </a:xfrm>
          <a:prstGeom prst="rect">
            <a:avLst/>
          </a:prstGeom>
        </xdr:spPr>
      </xdr:pic>
      <xdr:pic>
        <xdr:nvPicPr>
          <xdr:cNvPr id="113" name="Bildobjekt 112">
            <a:extLst>
              <a:ext uri="{FF2B5EF4-FFF2-40B4-BE49-F238E27FC236}">
                <a16:creationId xmlns:a16="http://schemas.microsoft.com/office/drawing/2014/main" id="{589424C5-9E03-4FAD-BCEB-234FD2E96F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31842" y="6511637"/>
            <a:ext cx="533182" cy="533182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47976</xdr:colOff>
      <xdr:row>6</xdr:row>
      <xdr:rowOff>81375</xdr:rowOff>
    </xdr:from>
    <xdr:to>
      <xdr:col>4</xdr:col>
      <xdr:colOff>1211051</xdr:colOff>
      <xdr:row>9</xdr:row>
      <xdr:rowOff>43057</xdr:rowOff>
    </xdr:to>
    <xdr:grpSp>
      <xdr:nvGrpSpPr>
        <xdr:cNvPr id="136" name="Grupp 135">
          <a:extLst>
            <a:ext uri="{FF2B5EF4-FFF2-40B4-BE49-F238E27FC236}">
              <a16:creationId xmlns:a16="http://schemas.microsoft.com/office/drawing/2014/main" id="{08B237FB-6F3E-4238-A528-6A82679A8F1E}"/>
            </a:ext>
          </a:extLst>
        </xdr:cNvPr>
        <xdr:cNvGrpSpPr/>
      </xdr:nvGrpSpPr>
      <xdr:grpSpPr>
        <a:xfrm>
          <a:off x="2013590" y="1665989"/>
          <a:ext cx="2626461" cy="533182"/>
          <a:chOff x="1537433" y="4213092"/>
          <a:chExt cx="2627591" cy="533182"/>
        </a:xfrm>
      </xdr:grpSpPr>
      <xdr:pic>
        <xdr:nvPicPr>
          <xdr:cNvPr id="91" name="Bildobjekt 90">
            <a:extLst>
              <a:ext uri="{FF2B5EF4-FFF2-40B4-BE49-F238E27FC236}">
                <a16:creationId xmlns:a16="http://schemas.microsoft.com/office/drawing/2014/main" id="{4F2159F2-5E64-4821-B970-E00541FE8C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37433" y="4213092"/>
            <a:ext cx="533182" cy="533182"/>
          </a:xfrm>
          <a:prstGeom prst="rect">
            <a:avLst/>
          </a:prstGeom>
        </xdr:spPr>
      </xdr:pic>
      <xdr:pic>
        <xdr:nvPicPr>
          <xdr:cNvPr id="105" name="Bildobjekt 104">
            <a:extLst>
              <a:ext uri="{FF2B5EF4-FFF2-40B4-BE49-F238E27FC236}">
                <a16:creationId xmlns:a16="http://schemas.microsoft.com/office/drawing/2014/main" id="{1306F5BD-6E51-49BD-AD95-D8C42C9F32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35569" y="4213092"/>
            <a:ext cx="533182" cy="533182"/>
          </a:xfrm>
          <a:prstGeom prst="rect">
            <a:avLst/>
          </a:prstGeom>
        </xdr:spPr>
      </xdr:pic>
      <xdr:pic>
        <xdr:nvPicPr>
          <xdr:cNvPr id="111" name="Bildobjekt 110">
            <a:extLst>
              <a:ext uri="{FF2B5EF4-FFF2-40B4-BE49-F238E27FC236}">
                <a16:creationId xmlns:a16="http://schemas.microsoft.com/office/drawing/2014/main" id="{144E2672-84B5-47B1-B427-5F2B0C9FF6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33705" y="4213092"/>
            <a:ext cx="533182" cy="533182"/>
          </a:xfrm>
          <a:prstGeom prst="rect">
            <a:avLst/>
          </a:prstGeom>
        </xdr:spPr>
      </xdr:pic>
      <xdr:pic>
        <xdr:nvPicPr>
          <xdr:cNvPr id="115" name="Bildobjekt 114">
            <a:extLst>
              <a:ext uri="{FF2B5EF4-FFF2-40B4-BE49-F238E27FC236}">
                <a16:creationId xmlns:a16="http://schemas.microsoft.com/office/drawing/2014/main" id="{E7353321-71EF-4D4A-868B-D5C8C0FBAE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31842" y="4213092"/>
            <a:ext cx="533182" cy="533182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502227</xdr:colOff>
      <xdr:row>0</xdr:row>
      <xdr:rowOff>77933</xdr:rowOff>
    </xdr:from>
    <xdr:to>
      <xdr:col>1</xdr:col>
      <xdr:colOff>1148632</xdr:colOff>
      <xdr:row>5</xdr:row>
      <xdr:rowOff>8660</xdr:rowOff>
    </xdr:to>
    <xdr:pic>
      <xdr:nvPicPr>
        <xdr:cNvPr id="142" name="Bildobjekt 141" descr="UEFA Euro 2020 logo svg | Vector logo, Vector images, Sports svg">
          <a:extLst>
            <a:ext uri="{FF2B5EF4-FFF2-40B4-BE49-F238E27FC236}">
              <a16:creationId xmlns:a16="http://schemas.microsoft.com/office/drawing/2014/main" id="{35669E34-26BE-4806-A253-22CCE2A4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227" y="77933"/>
          <a:ext cx="1252541" cy="1255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372341</xdr:colOff>
      <xdr:row>0</xdr:row>
      <xdr:rowOff>103910</xdr:rowOff>
    </xdr:from>
    <xdr:to>
      <xdr:col>18</xdr:col>
      <xdr:colOff>121228</xdr:colOff>
      <xdr:row>2</xdr:row>
      <xdr:rowOff>534331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9B906C1-C5EC-44DF-9E32-D3B116AA4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8455" y="103910"/>
          <a:ext cx="2779568" cy="8373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180975</xdr:colOff>
      <xdr:row>19</xdr:row>
      <xdr:rowOff>19050</xdr:rowOff>
    </xdr:from>
    <xdr:to>
      <xdr:col>22</xdr:col>
      <xdr:colOff>180975</xdr:colOff>
      <xdr:row>41</xdr:row>
      <xdr:rowOff>114300</xdr:rowOff>
    </xdr:to>
    <xdr:pic>
      <xdr:nvPicPr>
        <xdr:cNvPr id="3" name="Bildobjekt 2" descr="Portugal name squad for Rio Olympics without Euro 2016 champions - myKhel">
          <a:extLst>
            <a:ext uri="{FF2B5EF4-FFF2-40B4-BE49-F238E27FC236}">
              <a16:creationId xmlns:a16="http://schemas.microsoft.com/office/drawing/2014/main" id="{566DEC96-9919-44D4-9455-E6E70E0D2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3724275"/>
          <a:ext cx="5715000" cy="4286250"/>
        </a:xfrm>
        <a:prstGeom prst="rect">
          <a:avLst/>
        </a:prstGeom>
        <a:noFill/>
        <a:effectLst>
          <a:softEdge rad="2921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114300</xdr:colOff>
      <xdr:row>0</xdr:row>
      <xdr:rowOff>0</xdr:rowOff>
    </xdr:from>
    <xdr:to>
      <xdr:col>21</xdr:col>
      <xdr:colOff>455468</xdr:colOff>
      <xdr:row>4</xdr:row>
      <xdr:rowOff>75398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A13B6574-8229-47FA-909C-865F828F6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1150" y="0"/>
          <a:ext cx="2779568" cy="837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738"/>
  <sheetViews>
    <sheetView tabSelected="1" zoomScale="110" zoomScaleNormal="110" workbookViewId="0">
      <selection activeCell="F11" sqref="F11"/>
    </sheetView>
  </sheetViews>
  <sheetFormatPr defaultRowHeight="15" x14ac:dyDescent="0.25"/>
  <cols>
    <col min="2" max="2" width="20.42578125" customWidth="1"/>
    <col min="3" max="3" width="18.140625" customWidth="1"/>
    <col min="4" max="4" width="3.7109375" style="2" customWidth="1"/>
    <col min="5" max="5" width="26.140625" customWidth="1"/>
    <col min="6" max="6" width="4.5703125" style="2" customWidth="1"/>
    <col min="7" max="7" width="2.7109375" style="2" customWidth="1"/>
    <col min="8" max="8" width="4.5703125" style="2" customWidth="1"/>
    <col min="10" max="10" width="20.85546875" customWidth="1"/>
  </cols>
  <sheetData>
    <row r="1" spans="1:78" x14ac:dyDescent="0.25">
      <c r="A1" s="4"/>
      <c r="B1" s="4"/>
      <c r="C1" s="4"/>
      <c r="D1" s="10"/>
      <c r="E1" s="4"/>
      <c r="F1" s="10"/>
      <c r="G1" s="10"/>
      <c r="H1" s="1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78" ht="17.25" customHeight="1" x14ac:dyDescent="0.25">
      <c r="A2" s="4"/>
      <c r="B2" s="4"/>
      <c r="C2" s="4"/>
      <c r="D2" s="10"/>
      <c r="E2" s="4"/>
      <c r="F2" s="10"/>
      <c r="G2" s="10"/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ht="42" customHeight="1" x14ac:dyDescent="1.05">
      <c r="A3" s="4"/>
      <c r="B3" s="4"/>
      <c r="C3" s="38" t="s">
        <v>80</v>
      </c>
      <c r="D3" s="11"/>
      <c r="E3" s="12"/>
      <c r="F3" s="13"/>
      <c r="G3"/>
      <c r="H3" s="13"/>
      <c r="I3" s="14"/>
      <c r="J3" s="14"/>
      <c r="K3" s="1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78" x14ac:dyDescent="0.25">
      <c r="A4" s="4"/>
      <c r="B4" s="4"/>
      <c r="C4" s="4"/>
      <c r="D4" s="10"/>
      <c r="E4" s="4"/>
      <c r="F4" s="10"/>
      <c r="G4" s="10"/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x14ac:dyDescent="0.25">
      <c r="A5" s="4"/>
      <c r="B5" s="4"/>
      <c r="C5" s="4"/>
      <c r="D5"/>
      <c r="E5" s="4"/>
      <c r="F5" s="10"/>
      <c r="G5" s="10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20.25" x14ac:dyDescent="0.3">
      <c r="A6" s="4"/>
      <c r="B6" s="4"/>
      <c r="C6" s="28" t="s">
        <v>74</v>
      </c>
      <c r="D6" s="10"/>
      <c r="E6" s="4"/>
      <c r="F6" s="10"/>
      <c r="G6" s="10"/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x14ac:dyDescent="0.25">
      <c r="A7" s="4"/>
      <c r="B7" s="4"/>
      <c r="C7" s="15"/>
      <c r="D7" s="10"/>
      <c r="E7" s="4"/>
      <c r="F7" s="10"/>
      <c r="G7" s="10"/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78" x14ac:dyDescent="0.25">
      <c r="A8" s="4"/>
      <c r="C8" s="15"/>
      <c r="D8" s="10"/>
      <c r="E8" s="4"/>
      <c r="F8" s="10"/>
      <c r="G8" s="10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x14ac:dyDescent="0.25">
      <c r="A9" s="4"/>
      <c r="B9" s="4"/>
      <c r="C9" s="15"/>
      <c r="D9" s="10"/>
      <c r="E9" s="4"/>
      <c r="F9" s="10"/>
      <c r="G9" s="10"/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78" x14ac:dyDescent="0.25">
      <c r="A10" s="4"/>
      <c r="B10" s="4"/>
      <c r="C10" s="15"/>
      <c r="D10" s="10"/>
      <c r="E10" s="4"/>
      <c r="F10" s="10"/>
      <c r="G10" s="10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</row>
    <row r="11" spans="1:78" x14ac:dyDescent="0.25">
      <c r="A11" s="4"/>
      <c r="B11" s="16" t="s">
        <v>100</v>
      </c>
      <c r="C11" s="17" t="str">
        <f>Live!AL4</f>
        <v>Italy</v>
      </c>
      <c r="D11" s="18" t="s">
        <v>0</v>
      </c>
      <c r="E11" s="19" t="str">
        <f>Live!AL6</f>
        <v>Turkey</v>
      </c>
      <c r="F11" s="20"/>
      <c r="G11" s="21" t="s">
        <v>1</v>
      </c>
      <c r="H11" s="20"/>
      <c r="I11" s="16"/>
      <c r="J11" s="22" t="str">
        <f>Live!AA3</f>
        <v>Group A</v>
      </c>
      <c r="K11" s="23" t="str">
        <f>Live!AB3</f>
        <v>Sm</v>
      </c>
      <c r="L11" s="23" t="str">
        <f>Live!AC3</f>
        <v>V</v>
      </c>
      <c r="M11" s="23" t="str">
        <f>Live!AD3</f>
        <v>O</v>
      </c>
      <c r="N11" s="23" t="str">
        <f>Live!AE3</f>
        <v>F</v>
      </c>
      <c r="O11" s="23" t="str">
        <f>Live!AF3</f>
        <v>Gm</v>
      </c>
      <c r="P11" s="23" t="str">
        <f>Live!AG3</f>
        <v>Im</v>
      </c>
      <c r="Q11" s="23" t="str">
        <f>Live!AH3</f>
        <v>Ms</v>
      </c>
      <c r="R11" s="23" t="str">
        <f>Live!AI3</f>
        <v>P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</row>
    <row r="12" spans="1:78" x14ac:dyDescent="0.25">
      <c r="A12" s="4"/>
      <c r="B12" s="16" t="s">
        <v>101</v>
      </c>
      <c r="C12" s="17" t="str">
        <f>Live!AL7</f>
        <v>Wales</v>
      </c>
      <c r="D12" s="18" t="s">
        <v>0</v>
      </c>
      <c r="E12" s="19" t="str">
        <f>Live!AL5</f>
        <v xml:space="preserve">Switzerland </v>
      </c>
      <c r="F12" s="20"/>
      <c r="G12" s="21" t="s">
        <v>1</v>
      </c>
      <c r="H12" s="20"/>
      <c r="I12" s="16"/>
      <c r="J12" s="24" t="str">
        <f>Live!AA4</f>
        <v>Italy</v>
      </c>
      <c r="K12" s="24">
        <f>Live!AB4</f>
        <v>0</v>
      </c>
      <c r="L12" s="24">
        <f>Live!AC4</f>
        <v>0</v>
      </c>
      <c r="M12" s="24">
        <f>Live!AD4</f>
        <v>0</v>
      </c>
      <c r="N12" s="24">
        <f>Live!AE4</f>
        <v>0</v>
      </c>
      <c r="O12" s="24">
        <f>Live!AF4</f>
        <v>0</v>
      </c>
      <c r="P12" s="24">
        <f>Live!AG4</f>
        <v>0</v>
      </c>
      <c r="Q12" s="24">
        <f>Live!AH4</f>
        <v>0</v>
      </c>
      <c r="R12" s="24">
        <f>Live!AI4</f>
        <v>0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</row>
    <row r="13" spans="1:78" x14ac:dyDescent="0.25">
      <c r="A13" s="4"/>
      <c r="B13" s="16" t="s">
        <v>102</v>
      </c>
      <c r="C13" s="17" t="str">
        <f>E11</f>
        <v>Turkey</v>
      </c>
      <c r="D13" s="18" t="s">
        <v>0</v>
      </c>
      <c r="E13" s="19" t="str">
        <f>C12</f>
        <v>Wales</v>
      </c>
      <c r="F13" s="20"/>
      <c r="G13" s="21" t="s">
        <v>1</v>
      </c>
      <c r="H13" s="20"/>
      <c r="I13" s="16"/>
      <c r="J13" s="25" t="str">
        <f>Live!AA5</f>
        <v xml:space="preserve">Switzerland </v>
      </c>
      <c r="K13" s="25">
        <f>Live!AB5</f>
        <v>0</v>
      </c>
      <c r="L13" s="25">
        <f>Live!AC5</f>
        <v>0</v>
      </c>
      <c r="M13" s="25">
        <f>Live!AD5</f>
        <v>0</v>
      </c>
      <c r="N13" s="25">
        <f>Live!AE5</f>
        <v>0</v>
      </c>
      <c r="O13" s="25">
        <f>Live!AF5</f>
        <v>0</v>
      </c>
      <c r="P13" s="25">
        <f>Live!AG5</f>
        <v>0</v>
      </c>
      <c r="Q13" s="25">
        <f>Live!AH5</f>
        <v>0</v>
      </c>
      <c r="R13" s="25">
        <f>Live!AI5</f>
        <v>0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</row>
    <row r="14" spans="1:78" x14ac:dyDescent="0.25">
      <c r="A14" s="4"/>
      <c r="B14" s="16" t="s">
        <v>103</v>
      </c>
      <c r="C14" s="17" t="str">
        <f>C11</f>
        <v>Italy</v>
      </c>
      <c r="D14" s="18" t="s">
        <v>0</v>
      </c>
      <c r="E14" s="19" t="str">
        <f>E12</f>
        <v xml:space="preserve">Switzerland </v>
      </c>
      <c r="F14" s="20"/>
      <c r="G14" s="21" t="s">
        <v>1</v>
      </c>
      <c r="H14" s="20"/>
      <c r="I14" s="16"/>
      <c r="J14" s="26" t="str">
        <f>Live!AA6</f>
        <v>Turkey</v>
      </c>
      <c r="K14" s="26">
        <f>Live!AB6</f>
        <v>0</v>
      </c>
      <c r="L14" s="26">
        <f>Live!AC6</f>
        <v>0</v>
      </c>
      <c r="M14" s="26">
        <f>Live!AD6</f>
        <v>0</v>
      </c>
      <c r="N14" s="26">
        <f>Live!AE6</f>
        <v>0</v>
      </c>
      <c r="O14" s="26">
        <f>Live!AF6</f>
        <v>0</v>
      </c>
      <c r="P14" s="26">
        <f>Live!AG6</f>
        <v>0</v>
      </c>
      <c r="Q14" s="26">
        <f>Live!AH6</f>
        <v>0</v>
      </c>
      <c r="R14" s="26">
        <f>Live!AI6</f>
        <v>0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</row>
    <row r="15" spans="1:78" x14ac:dyDescent="0.25">
      <c r="A15" s="4"/>
      <c r="B15" s="16" t="s">
        <v>104</v>
      </c>
      <c r="C15" s="17" t="str">
        <f>C11</f>
        <v>Italy</v>
      </c>
      <c r="D15" s="18" t="s">
        <v>0</v>
      </c>
      <c r="E15" s="19" t="str">
        <f>C12</f>
        <v>Wales</v>
      </c>
      <c r="F15" s="20"/>
      <c r="G15" s="21" t="s">
        <v>1</v>
      </c>
      <c r="H15" s="20"/>
      <c r="I15" s="16"/>
      <c r="J15" s="27" t="str">
        <f>Live!AA7</f>
        <v>Wales</v>
      </c>
      <c r="K15" s="27">
        <f>Live!AB7</f>
        <v>0</v>
      </c>
      <c r="L15" s="27">
        <f>Live!AC7</f>
        <v>0</v>
      </c>
      <c r="M15" s="27">
        <f>Live!AD7</f>
        <v>0</v>
      </c>
      <c r="N15" s="27">
        <f>Live!AE7</f>
        <v>0</v>
      </c>
      <c r="O15" s="27">
        <f>Live!AF7</f>
        <v>0</v>
      </c>
      <c r="P15" s="27">
        <f>Live!AG7</f>
        <v>0</v>
      </c>
      <c r="Q15" s="27">
        <f>Live!AH7</f>
        <v>0</v>
      </c>
      <c r="R15" s="27">
        <f>Live!AI7</f>
        <v>0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</row>
    <row r="16" spans="1:78" x14ac:dyDescent="0.25">
      <c r="A16" s="4"/>
      <c r="B16" s="16" t="s">
        <v>104</v>
      </c>
      <c r="C16" s="17" t="str">
        <f>E12</f>
        <v xml:space="preserve">Switzerland </v>
      </c>
      <c r="D16" s="18" t="s">
        <v>0</v>
      </c>
      <c r="E16" s="19" t="str">
        <f>E11</f>
        <v>Turkey</v>
      </c>
      <c r="F16" s="20"/>
      <c r="G16" s="21" t="s">
        <v>1</v>
      </c>
      <c r="H16" s="20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</row>
    <row r="17" spans="1:78" x14ac:dyDescent="0.25">
      <c r="A17" s="4"/>
      <c r="B17" s="16"/>
      <c r="C17" s="16"/>
      <c r="D17" s="18"/>
      <c r="E17" s="19"/>
      <c r="F17" s="18"/>
      <c r="G17" s="18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</row>
    <row r="18" spans="1:78" x14ac:dyDescent="0.25">
      <c r="A18" s="4"/>
      <c r="B18" s="16"/>
      <c r="C18" s="16"/>
      <c r="D18" s="18"/>
      <c r="E18" s="19"/>
      <c r="F18" s="18"/>
      <c r="G18" s="18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</row>
    <row r="19" spans="1:78" x14ac:dyDescent="0.25">
      <c r="A19" s="4"/>
      <c r="B19" s="16"/>
      <c r="C19" s="16"/>
      <c r="D19" s="18"/>
      <c r="E19" s="19"/>
      <c r="F19" s="18"/>
      <c r="G19" s="18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</row>
    <row r="20" spans="1:78" x14ac:dyDescent="0.25">
      <c r="A20" s="4"/>
      <c r="B20" s="16"/>
      <c r="C20" s="16"/>
      <c r="D20" s="18"/>
      <c r="E20" s="19"/>
      <c r="F20" s="18"/>
      <c r="G20" s="18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78" ht="20.25" x14ac:dyDescent="0.3">
      <c r="A21" s="4"/>
      <c r="B21" s="16"/>
      <c r="C21" s="28" t="s">
        <v>75</v>
      </c>
      <c r="D21" s="18"/>
      <c r="E21" s="19"/>
      <c r="F21" s="18"/>
      <c r="G21" s="18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78" x14ac:dyDescent="0.25">
      <c r="A22" s="4"/>
      <c r="B22" s="16"/>
      <c r="C22" s="29"/>
      <c r="D22" s="18"/>
      <c r="E22" s="19"/>
      <c r="F22" s="18"/>
      <c r="G22" s="18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78" x14ac:dyDescent="0.25">
      <c r="A23" s="4"/>
      <c r="B23" s="16"/>
      <c r="C23" s="29"/>
      <c r="D23" s="18"/>
      <c r="E23" s="19"/>
      <c r="F23" s="18"/>
      <c r="G23" s="18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78" x14ac:dyDescent="0.25">
      <c r="A24" s="4"/>
      <c r="B24" s="16"/>
      <c r="C24" s="29"/>
      <c r="D24" s="18"/>
      <c r="E24" s="19"/>
      <c r="F24" s="18"/>
      <c r="G24" s="18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78" x14ac:dyDescent="0.25">
      <c r="A25" s="4"/>
      <c r="B25" s="16"/>
      <c r="C25" s="29"/>
      <c r="D25" s="18"/>
      <c r="E25" s="19"/>
      <c r="F25" s="18"/>
      <c r="G25" s="18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78" x14ac:dyDescent="0.25">
      <c r="A26" s="4"/>
      <c r="B26" s="16" t="s">
        <v>105</v>
      </c>
      <c r="C26" s="17" t="str">
        <f>Live!AL13</f>
        <v>Denmark</v>
      </c>
      <c r="D26" s="18" t="s">
        <v>0</v>
      </c>
      <c r="E26" s="19" t="str">
        <f>Live!AL14</f>
        <v>Finland</v>
      </c>
      <c r="F26" s="20"/>
      <c r="G26" s="21" t="s">
        <v>1</v>
      </c>
      <c r="H26" s="20"/>
      <c r="I26" s="16"/>
      <c r="J26" s="22" t="str">
        <f>Live!AA11</f>
        <v>Group B</v>
      </c>
      <c r="K26" s="23" t="str">
        <f>Live!AB11</f>
        <v>Sm</v>
      </c>
      <c r="L26" s="23" t="str">
        <f>Live!AC11</f>
        <v>V</v>
      </c>
      <c r="M26" s="23" t="str">
        <f>Live!AD11</f>
        <v>O</v>
      </c>
      <c r="N26" s="23" t="str">
        <f>Live!AE11</f>
        <v>F</v>
      </c>
      <c r="O26" s="23" t="str">
        <f>Live!AF11</f>
        <v>Gm</v>
      </c>
      <c r="P26" s="23" t="str">
        <f>Live!AG11</f>
        <v>Im</v>
      </c>
      <c r="Q26" s="23" t="str">
        <f>Live!AH11</f>
        <v>Ms</v>
      </c>
      <c r="R26" s="23" t="str">
        <f>Live!AI11</f>
        <v>P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78" x14ac:dyDescent="0.25">
      <c r="A27" s="4"/>
      <c r="B27" s="16" t="s">
        <v>106</v>
      </c>
      <c r="C27" s="17" t="str">
        <f>Live!AL12</f>
        <v xml:space="preserve">Belgium </v>
      </c>
      <c r="D27" s="18" t="s">
        <v>0</v>
      </c>
      <c r="E27" s="19" t="str">
        <f>Live!AL15</f>
        <v>Russia</v>
      </c>
      <c r="F27" s="20"/>
      <c r="G27" s="21" t="s">
        <v>1</v>
      </c>
      <c r="H27" s="20"/>
      <c r="I27" s="16"/>
      <c r="J27" s="30" t="str">
        <f>Live!AA12</f>
        <v xml:space="preserve">Belgium </v>
      </c>
      <c r="K27" s="30">
        <f>Live!AB12</f>
        <v>0</v>
      </c>
      <c r="L27" s="30">
        <f>Live!AC12</f>
        <v>0</v>
      </c>
      <c r="M27" s="30">
        <f>Live!AD12</f>
        <v>0</v>
      </c>
      <c r="N27" s="30">
        <f>Live!AE12</f>
        <v>0</v>
      </c>
      <c r="O27" s="30">
        <f>Live!AF12</f>
        <v>0</v>
      </c>
      <c r="P27" s="30">
        <f>Live!AG12</f>
        <v>0</v>
      </c>
      <c r="Q27" s="30">
        <f>Live!AH12</f>
        <v>0</v>
      </c>
      <c r="R27" s="30">
        <f>Live!AI12</f>
        <v>0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78" x14ac:dyDescent="0.25">
      <c r="A28" s="4"/>
      <c r="B28" s="16" t="s">
        <v>107</v>
      </c>
      <c r="C28" s="17" t="str">
        <f>E26</f>
        <v>Finland</v>
      </c>
      <c r="D28" s="18" t="s">
        <v>0</v>
      </c>
      <c r="E28" s="19" t="str">
        <f>E27</f>
        <v>Russia</v>
      </c>
      <c r="F28" s="20"/>
      <c r="G28" s="21" t="s">
        <v>1</v>
      </c>
      <c r="H28" s="20"/>
      <c r="I28" s="16"/>
      <c r="J28" s="31" t="str">
        <f>Live!AA13</f>
        <v>Denmark</v>
      </c>
      <c r="K28" s="31">
        <f>Live!AB13</f>
        <v>0</v>
      </c>
      <c r="L28" s="31">
        <f>Live!AC13</f>
        <v>0</v>
      </c>
      <c r="M28" s="31">
        <f>Live!AD13</f>
        <v>0</v>
      </c>
      <c r="N28" s="31">
        <f>Live!AE13</f>
        <v>0</v>
      </c>
      <c r="O28" s="31">
        <f>Live!AF13</f>
        <v>0</v>
      </c>
      <c r="P28" s="31">
        <f>Live!AG13</f>
        <v>0</v>
      </c>
      <c r="Q28" s="31">
        <f>Live!AH13</f>
        <v>0</v>
      </c>
      <c r="R28" s="31">
        <f>Live!AI13</f>
        <v>0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78" x14ac:dyDescent="0.25">
      <c r="A29" s="4"/>
      <c r="B29" s="16" t="s">
        <v>108</v>
      </c>
      <c r="C29" s="17" t="str">
        <f>C26</f>
        <v>Denmark</v>
      </c>
      <c r="D29" s="18" t="s">
        <v>0</v>
      </c>
      <c r="E29" s="19" t="str">
        <f>C27</f>
        <v xml:space="preserve">Belgium </v>
      </c>
      <c r="F29" s="20"/>
      <c r="G29" s="21" t="s">
        <v>1</v>
      </c>
      <c r="H29" s="20"/>
      <c r="I29" s="16"/>
      <c r="J29" s="32" t="str">
        <f>Live!AA14</f>
        <v>Finland</v>
      </c>
      <c r="K29" s="32">
        <f>Live!AB14</f>
        <v>0</v>
      </c>
      <c r="L29" s="32">
        <f>Live!AC14</f>
        <v>0</v>
      </c>
      <c r="M29" s="32">
        <f>Live!AD14</f>
        <v>0</v>
      </c>
      <c r="N29" s="32">
        <f>Live!AE14</f>
        <v>0</v>
      </c>
      <c r="O29" s="32">
        <f>Live!AF14</f>
        <v>0</v>
      </c>
      <c r="P29" s="32">
        <f>Live!AG14</f>
        <v>0</v>
      </c>
      <c r="Q29" s="32">
        <f>Live!AH14</f>
        <v>0</v>
      </c>
      <c r="R29" s="32">
        <f>Live!AI14</f>
        <v>0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78" x14ac:dyDescent="0.25">
      <c r="A30" s="4"/>
      <c r="B30" s="16" t="s">
        <v>109</v>
      </c>
      <c r="C30" s="17" t="str">
        <f>E26</f>
        <v>Finland</v>
      </c>
      <c r="D30" s="18" t="s">
        <v>0</v>
      </c>
      <c r="E30" s="19" t="str">
        <f>C27</f>
        <v xml:space="preserve">Belgium </v>
      </c>
      <c r="F30" s="20"/>
      <c r="G30" s="21" t="s">
        <v>1</v>
      </c>
      <c r="H30" s="20"/>
      <c r="I30" s="16"/>
      <c r="J30" s="32" t="str">
        <f>Live!AA15</f>
        <v>Russia</v>
      </c>
      <c r="K30" s="32">
        <f>Live!AB15</f>
        <v>0</v>
      </c>
      <c r="L30" s="32">
        <f>Live!AC15</f>
        <v>0</v>
      </c>
      <c r="M30" s="32">
        <f>Live!AD15</f>
        <v>0</v>
      </c>
      <c r="N30" s="32">
        <f>Live!AE15</f>
        <v>0</v>
      </c>
      <c r="O30" s="32">
        <f>Live!AF15</f>
        <v>0</v>
      </c>
      <c r="P30" s="32">
        <f>Live!AG15</f>
        <v>0</v>
      </c>
      <c r="Q30" s="32">
        <f>Live!AH15</f>
        <v>0</v>
      </c>
      <c r="R30" s="32">
        <f>Live!AI15</f>
        <v>0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78" x14ac:dyDescent="0.25">
      <c r="A31" s="4"/>
      <c r="B31" s="16" t="s">
        <v>109</v>
      </c>
      <c r="C31" s="17" t="str">
        <f>E27</f>
        <v>Russia</v>
      </c>
      <c r="D31" s="18" t="s">
        <v>0</v>
      </c>
      <c r="E31" s="19" t="str">
        <f>C26</f>
        <v>Denmark</v>
      </c>
      <c r="F31" s="20"/>
      <c r="G31" s="21" t="s">
        <v>1</v>
      </c>
      <c r="H31" s="2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78" x14ac:dyDescent="0.25">
      <c r="A32" s="4"/>
      <c r="B32" s="16"/>
      <c r="C32" s="16"/>
      <c r="D32" s="18"/>
      <c r="E32" s="19"/>
      <c r="F32" s="18"/>
      <c r="G32" s="18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x14ac:dyDescent="0.25">
      <c r="A33" s="4"/>
      <c r="B33" s="16"/>
      <c r="C33" s="16"/>
      <c r="D33" s="18"/>
      <c r="E33" s="19"/>
      <c r="F33" s="18"/>
      <c r="G33" s="18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x14ac:dyDescent="0.25">
      <c r="A34" s="4"/>
      <c r="B34" s="16"/>
      <c r="C34" s="16"/>
      <c r="D34" s="18"/>
      <c r="E34" s="19"/>
      <c r="F34" s="18"/>
      <c r="G34" s="18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x14ac:dyDescent="0.25">
      <c r="A35" s="4"/>
      <c r="B35" s="16"/>
      <c r="C35" s="16"/>
      <c r="D35" s="18"/>
      <c r="E35" s="19"/>
      <c r="F35" s="18"/>
      <c r="G35" s="18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ht="20.25" x14ac:dyDescent="0.3">
      <c r="A36" s="4"/>
      <c r="B36" s="16"/>
      <c r="C36" s="28" t="s">
        <v>76</v>
      </c>
      <c r="D36" s="18"/>
      <c r="E36" s="19"/>
      <c r="F36" s="18"/>
      <c r="G36" s="18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x14ac:dyDescent="0.25">
      <c r="A37" s="4"/>
      <c r="B37" s="16"/>
      <c r="C37" s="29"/>
      <c r="D37" s="18"/>
      <c r="E37" s="19"/>
      <c r="F37" s="18"/>
      <c r="G37" s="18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x14ac:dyDescent="0.25">
      <c r="A38" s="4"/>
      <c r="B38" s="16"/>
      <c r="C38" s="29"/>
      <c r="D38" s="18"/>
      <c r="E38" s="19"/>
      <c r="F38" s="18"/>
      <c r="G38" s="18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x14ac:dyDescent="0.25">
      <c r="A39" s="4"/>
      <c r="B39" s="16"/>
      <c r="C39" s="29"/>
      <c r="D39" s="18"/>
      <c r="E39" s="19"/>
      <c r="F39" s="18"/>
      <c r="G39" s="18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x14ac:dyDescent="0.25">
      <c r="A40" s="4"/>
      <c r="B40" s="16"/>
      <c r="C40" s="29"/>
      <c r="D40" s="18"/>
      <c r="E40" s="19"/>
      <c r="F40" s="18"/>
      <c r="G40" s="18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x14ac:dyDescent="0.25">
      <c r="A41" s="4"/>
      <c r="B41" s="16" t="s">
        <v>110</v>
      </c>
      <c r="C41" s="17" t="str">
        <f>Live!AL20</f>
        <v>Austria</v>
      </c>
      <c r="D41" s="18" t="s">
        <v>0</v>
      </c>
      <c r="E41" s="19" t="str">
        <f>Live!AL22</f>
        <v>North Macedonia</v>
      </c>
      <c r="F41" s="20"/>
      <c r="G41" s="21" t="s">
        <v>1</v>
      </c>
      <c r="H41" s="20"/>
      <c r="I41" s="16"/>
      <c r="J41" s="22" t="str">
        <f>Live!AA19</f>
        <v>Group C</v>
      </c>
      <c r="K41" s="23" t="str">
        <f>Live!AB19</f>
        <v>Sm</v>
      </c>
      <c r="L41" s="23" t="str">
        <f>Live!AC19</f>
        <v>V</v>
      </c>
      <c r="M41" s="23" t="str">
        <f>Live!AD19</f>
        <v>O</v>
      </c>
      <c r="N41" s="23" t="str">
        <f>Live!AE19</f>
        <v>F</v>
      </c>
      <c r="O41" s="23" t="str">
        <f>Live!AF19</f>
        <v>Gm</v>
      </c>
      <c r="P41" s="23" t="str">
        <f>Live!AG19</f>
        <v>Im</v>
      </c>
      <c r="Q41" s="23" t="str">
        <f>Live!AH19</f>
        <v>Ms</v>
      </c>
      <c r="R41" s="23" t="str">
        <f>Live!AI19</f>
        <v>P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x14ac:dyDescent="0.25">
      <c r="A42" s="4"/>
      <c r="B42" s="16" t="s">
        <v>111</v>
      </c>
      <c r="C42" s="17" t="str">
        <f>Live!AL21</f>
        <v>Netherlands</v>
      </c>
      <c r="D42" s="18" t="s">
        <v>0</v>
      </c>
      <c r="E42" s="19" t="str">
        <f>Live!AL23</f>
        <v>Ukraine</v>
      </c>
      <c r="F42" s="20"/>
      <c r="G42" s="21" t="s">
        <v>1</v>
      </c>
      <c r="H42" s="20"/>
      <c r="I42" s="16"/>
      <c r="J42" s="24" t="str">
        <f>Live!AA20</f>
        <v>Austria</v>
      </c>
      <c r="K42" s="24">
        <f>Live!AB20</f>
        <v>0</v>
      </c>
      <c r="L42" s="24">
        <f>Live!AC20</f>
        <v>0</v>
      </c>
      <c r="M42" s="24">
        <f>Live!AD20</f>
        <v>0</v>
      </c>
      <c r="N42" s="24">
        <f>Live!AE20</f>
        <v>0</v>
      </c>
      <c r="O42" s="24">
        <f>Live!AF20</f>
        <v>0</v>
      </c>
      <c r="P42" s="24">
        <f>Live!AG20</f>
        <v>0</v>
      </c>
      <c r="Q42" s="24">
        <f>Live!AH20</f>
        <v>0</v>
      </c>
      <c r="R42" s="24">
        <f>Live!AI20</f>
        <v>0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x14ac:dyDescent="0.25">
      <c r="A43" s="4"/>
      <c r="B43" s="16" t="s">
        <v>112</v>
      </c>
      <c r="C43" s="17" t="str">
        <f>E42</f>
        <v>Ukraine</v>
      </c>
      <c r="D43" s="18" t="s">
        <v>0</v>
      </c>
      <c r="E43" s="19" t="str">
        <f>E41</f>
        <v>North Macedonia</v>
      </c>
      <c r="F43" s="20"/>
      <c r="G43" s="21" t="s">
        <v>1</v>
      </c>
      <c r="H43" s="20"/>
      <c r="I43" s="16"/>
      <c r="J43" s="25" t="str">
        <f>Live!AA21</f>
        <v>Netherlands</v>
      </c>
      <c r="K43" s="25">
        <f>Live!AB21</f>
        <v>0</v>
      </c>
      <c r="L43" s="25">
        <f>Live!AC21</f>
        <v>0</v>
      </c>
      <c r="M43" s="25">
        <f>Live!AD21</f>
        <v>0</v>
      </c>
      <c r="N43" s="25">
        <f>Live!AE21</f>
        <v>0</v>
      </c>
      <c r="O43" s="25">
        <f>Live!AF21</f>
        <v>0</v>
      </c>
      <c r="P43" s="25">
        <f>Live!AG21</f>
        <v>0</v>
      </c>
      <c r="Q43" s="25">
        <f>Live!AH21</f>
        <v>0</v>
      </c>
      <c r="R43" s="25">
        <f>Live!AI21</f>
        <v>0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x14ac:dyDescent="0.25">
      <c r="A44" s="4"/>
      <c r="B44" s="16" t="s">
        <v>113</v>
      </c>
      <c r="C44" s="17" t="str">
        <f>C42</f>
        <v>Netherlands</v>
      </c>
      <c r="D44" s="18" t="s">
        <v>0</v>
      </c>
      <c r="E44" s="19" t="str">
        <f>C41</f>
        <v>Austria</v>
      </c>
      <c r="F44" s="20"/>
      <c r="G44" s="21" t="s">
        <v>1</v>
      </c>
      <c r="H44" s="20"/>
      <c r="I44" s="16"/>
      <c r="J44" s="33" t="str">
        <f>Live!AA22</f>
        <v>North Macedonia</v>
      </c>
      <c r="K44" s="33">
        <f>Live!AB22</f>
        <v>0</v>
      </c>
      <c r="L44" s="33">
        <f>Live!AC22</f>
        <v>0</v>
      </c>
      <c r="M44" s="33">
        <f>Live!AD22</f>
        <v>0</v>
      </c>
      <c r="N44" s="33">
        <f>Live!AE22</f>
        <v>0</v>
      </c>
      <c r="O44" s="33">
        <f>Live!AF22</f>
        <v>0</v>
      </c>
      <c r="P44" s="33">
        <f>Live!AG22</f>
        <v>0</v>
      </c>
      <c r="Q44" s="33">
        <f>Live!AH22</f>
        <v>0</v>
      </c>
      <c r="R44" s="33">
        <f>Live!AI22</f>
        <v>0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4"/>
      <c r="B45" s="16" t="s">
        <v>114</v>
      </c>
      <c r="C45" s="17" t="str">
        <f>E42</f>
        <v>Ukraine</v>
      </c>
      <c r="D45" s="18" t="s">
        <v>0</v>
      </c>
      <c r="E45" s="19" t="str">
        <f>C41</f>
        <v>Austria</v>
      </c>
      <c r="F45" s="20"/>
      <c r="G45" s="21" t="s">
        <v>1</v>
      </c>
      <c r="H45" s="20"/>
      <c r="I45" s="16"/>
      <c r="J45" s="34" t="str">
        <f>Live!AA23</f>
        <v>Ukraine</v>
      </c>
      <c r="K45" s="34">
        <f>Live!AB23</f>
        <v>0</v>
      </c>
      <c r="L45" s="34">
        <f>Live!AC23</f>
        <v>0</v>
      </c>
      <c r="M45" s="34">
        <f>Live!AD23</f>
        <v>0</v>
      </c>
      <c r="N45" s="34">
        <f>Live!AE23</f>
        <v>0</v>
      </c>
      <c r="O45" s="34">
        <f>Live!AF23</f>
        <v>0</v>
      </c>
      <c r="P45" s="34">
        <f>Live!AG23</f>
        <v>0</v>
      </c>
      <c r="Q45" s="34">
        <f>Live!AH23</f>
        <v>0</v>
      </c>
      <c r="R45" s="34">
        <f>Live!AI23</f>
        <v>0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78" x14ac:dyDescent="0.25">
      <c r="A46" s="4"/>
      <c r="B46" s="16" t="s">
        <v>114</v>
      </c>
      <c r="C46" s="17" t="str">
        <f>E41</f>
        <v>North Macedonia</v>
      </c>
      <c r="D46" s="18" t="s">
        <v>0</v>
      </c>
      <c r="E46" s="19" t="str">
        <f>C42</f>
        <v>Netherlands</v>
      </c>
      <c r="F46" s="20"/>
      <c r="G46" s="21" t="s">
        <v>1</v>
      </c>
      <c r="H46" s="20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78" x14ac:dyDescent="0.25">
      <c r="A47" s="4"/>
      <c r="B47" s="16"/>
      <c r="C47" s="16"/>
      <c r="D47" s="18"/>
      <c r="E47" s="19"/>
      <c r="F47" s="18"/>
      <c r="G47" s="18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78" x14ac:dyDescent="0.25">
      <c r="A48" s="4"/>
      <c r="B48" s="16"/>
      <c r="C48" s="16"/>
      <c r="D48" s="18"/>
      <c r="E48" s="19"/>
      <c r="F48" s="18"/>
      <c r="G48" s="18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78" x14ac:dyDescent="0.25">
      <c r="A49" s="4"/>
      <c r="B49" s="16"/>
      <c r="C49" s="16"/>
      <c r="D49" s="18"/>
      <c r="E49" s="19"/>
      <c r="F49" s="18"/>
      <c r="G49" s="18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78" x14ac:dyDescent="0.25">
      <c r="A50" s="4"/>
      <c r="B50" s="16"/>
      <c r="C50" s="16"/>
      <c r="D50" s="18"/>
      <c r="E50" s="19"/>
      <c r="F50" s="18"/>
      <c r="G50" s="18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</row>
    <row r="51" spans="1:78" ht="20.25" x14ac:dyDescent="0.3">
      <c r="A51" s="4"/>
      <c r="B51" s="16"/>
      <c r="C51" s="28" t="s">
        <v>77</v>
      </c>
      <c r="D51" s="18"/>
      <c r="E51" s="19"/>
      <c r="F51" s="18"/>
      <c r="G51" s="18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</row>
    <row r="52" spans="1:78" x14ac:dyDescent="0.25">
      <c r="A52" s="4"/>
      <c r="B52" s="16"/>
      <c r="C52" s="29"/>
      <c r="D52" s="18"/>
      <c r="E52" s="19"/>
      <c r="F52" s="18"/>
      <c r="G52" s="18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</row>
    <row r="53" spans="1:78" x14ac:dyDescent="0.25">
      <c r="A53" s="4"/>
      <c r="B53" s="16"/>
      <c r="C53" s="29"/>
      <c r="D53" s="18"/>
      <c r="E53" s="19"/>
      <c r="F53" s="18"/>
      <c r="G53" s="18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</row>
    <row r="54" spans="1:78" x14ac:dyDescent="0.25">
      <c r="A54" s="4"/>
      <c r="B54" s="16"/>
      <c r="C54" s="29"/>
      <c r="D54" s="18"/>
      <c r="E54" s="19"/>
      <c r="F54" s="18"/>
      <c r="G54" s="18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</row>
    <row r="55" spans="1:78" x14ac:dyDescent="0.25">
      <c r="A55" s="4"/>
      <c r="B55" s="16"/>
      <c r="C55" s="29"/>
      <c r="D55" s="18"/>
      <c r="E55" s="19"/>
      <c r="F55" s="18"/>
      <c r="G55" s="18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</row>
    <row r="56" spans="1:78" x14ac:dyDescent="0.25">
      <c r="A56" s="4"/>
      <c r="B56" s="16" t="s">
        <v>115</v>
      </c>
      <c r="C56" s="17" t="str">
        <f>Live!AL30</f>
        <v>England</v>
      </c>
      <c r="D56" s="18" t="s">
        <v>0</v>
      </c>
      <c r="E56" s="19" t="str">
        <f>Live!AL28</f>
        <v>Croatia</v>
      </c>
      <c r="F56" s="20"/>
      <c r="G56" s="21" t="s">
        <v>1</v>
      </c>
      <c r="H56" s="20"/>
      <c r="I56" s="16"/>
      <c r="J56" s="22" t="str">
        <f>Live!AA27</f>
        <v>Group D</v>
      </c>
      <c r="K56" s="23" t="str">
        <f>Live!AB27</f>
        <v>Sm</v>
      </c>
      <c r="L56" s="23" t="str">
        <f>Live!AC27</f>
        <v>V</v>
      </c>
      <c r="M56" s="23" t="str">
        <f>Live!AD27</f>
        <v>O</v>
      </c>
      <c r="N56" s="23" t="str">
        <f>Live!AE27</f>
        <v>F</v>
      </c>
      <c r="O56" s="23" t="str">
        <f>Live!AF27</f>
        <v>Gm</v>
      </c>
      <c r="P56" s="23" t="str">
        <f>Live!AG27</f>
        <v>Im</v>
      </c>
      <c r="Q56" s="23" t="str">
        <f>Live!AH27</f>
        <v>Ms</v>
      </c>
      <c r="R56" s="23" t="str">
        <f>Live!AI27</f>
        <v>P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</row>
    <row r="57" spans="1:78" x14ac:dyDescent="0.25">
      <c r="A57" s="4"/>
      <c r="B57" s="16" t="s">
        <v>116</v>
      </c>
      <c r="C57" s="17" t="str">
        <f>Live!AL31</f>
        <v>Scotland</v>
      </c>
      <c r="D57" s="18" t="s">
        <v>0</v>
      </c>
      <c r="E57" s="19" t="str">
        <f>Live!AL29</f>
        <v>Czech Republic</v>
      </c>
      <c r="F57" s="20"/>
      <c r="G57" s="21" t="s">
        <v>1</v>
      </c>
      <c r="H57" s="20"/>
      <c r="I57" s="16"/>
      <c r="J57" s="30" t="str">
        <f>Live!AA28</f>
        <v>Croatia</v>
      </c>
      <c r="K57" s="30">
        <f>Live!AB28</f>
        <v>0</v>
      </c>
      <c r="L57" s="30">
        <f>Live!AC28</f>
        <v>0</v>
      </c>
      <c r="M57" s="30">
        <f>Live!AD28</f>
        <v>0</v>
      </c>
      <c r="N57" s="30">
        <f>Live!AE28</f>
        <v>0</v>
      </c>
      <c r="O57" s="30">
        <f>Live!AF28</f>
        <v>0</v>
      </c>
      <c r="P57" s="30">
        <f>Live!AG28</f>
        <v>0</v>
      </c>
      <c r="Q57" s="30">
        <f>Live!AH28</f>
        <v>0</v>
      </c>
      <c r="R57" s="30">
        <f>Live!AI28</f>
        <v>0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</row>
    <row r="58" spans="1:78" x14ac:dyDescent="0.25">
      <c r="A58" s="4"/>
      <c r="B58" s="16" t="s">
        <v>117</v>
      </c>
      <c r="C58" s="17" t="str">
        <f>E56</f>
        <v>Croatia</v>
      </c>
      <c r="D58" s="18" t="s">
        <v>0</v>
      </c>
      <c r="E58" s="19" t="str">
        <f>E57</f>
        <v>Czech Republic</v>
      </c>
      <c r="F58" s="20"/>
      <c r="G58" s="21" t="s">
        <v>1</v>
      </c>
      <c r="H58" s="20"/>
      <c r="I58" s="16"/>
      <c r="J58" s="31" t="str">
        <f>Live!AA29</f>
        <v>Czech Republic</v>
      </c>
      <c r="K58" s="31">
        <f>Live!AB29</f>
        <v>0</v>
      </c>
      <c r="L58" s="31">
        <f>Live!AC29</f>
        <v>0</v>
      </c>
      <c r="M58" s="31">
        <f>Live!AD29</f>
        <v>0</v>
      </c>
      <c r="N58" s="31">
        <f>Live!AE29</f>
        <v>0</v>
      </c>
      <c r="O58" s="31">
        <f>Live!AF29</f>
        <v>0</v>
      </c>
      <c r="P58" s="31">
        <f>Live!AG29</f>
        <v>0</v>
      </c>
      <c r="Q58" s="31">
        <f>Live!AH29</f>
        <v>0</v>
      </c>
      <c r="R58" s="31">
        <f>Live!AI29</f>
        <v>0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</row>
    <row r="59" spans="1:78" x14ac:dyDescent="0.25">
      <c r="A59" s="4"/>
      <c r="B59" s="16" t="s">
        <v>118</v>
      </c>
      <c r="C59" s="17" t="str">
        <f>C56</f>
        <v>England</v>
      </c>
      <c r="D59" s="18" t="s">
        <v>0</v>
      </c>
      <c r="E59" s="19" t="str">
        <f>C57</f>
        <v>Scotland</v>
      </c>
      <c r="F59" s="20"/>
      <c r="G59" s="21" t="s">
        <v>1</v>
      </c>
      <c r="H59" s="20"/>
      <c r="I59" s="16"/>
      <c r="J59" s="32" t="str">
        <f>Live!AA30</f>
        <v>England</v>
      </c>
      <c r="K59" s="32">
        <f>Live!AB30</f>
        <v>0</v>
      </c>
      <c r="L59" s="32">
        <f>Live!AC30</f>
        <v>0</v>
      </c>
      <c r="M59" s="32">
        <f>Live!AD30</f>
        <v>0</v>
      </c>
      <c r="N59" s="32">
        <f>Live!AE30</f>
        <v>0</v>
      </c>
      <c r="O59" s="32">
        <f>Live!AF30</f>
        <v>0</v>
      </c>
      <c r="P59" s="32">
        <f>Live!AG30</f>
        <v>0</v>
      </c>
      <c r="Q59" s="32">
        <f>Live!AH30</f>
        <v>0</v>
      </c>
      <c r="R59" s="32">
        <f>Live!AI30</f>
        <v>0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</row>
    <row r="60" spans="1:78" x14ac:dyDescent="0.25">
      <c r="A60" s="4"/>
      <c r="B60" s="16" t="s">
        <v>119</v>
      </c>
      <c r="C60" s="17" t="str">
        <f>E57</f>
        <v>Czech Republic</v>
      </c>
      <c r="D60" s="18" t="s">
        <v>0</v>
      </c>
      <c r="E60" s="19" t="str">
        <f>C56</f>
        <v>England</v>
      </c>
      <c r="F60" s="20"/>
      <c r="G60" s="21" t="s">
        <v>1</v>
      </c>
      <c r="H60" s="20"/>
      <c r="I60" s="16"/>
      <c r="J60" s="32" t="str">
        <f>Live!AA31</f>
        <v>Scotland</v>
      </c>
      <c r="K60" s="32">
        <f>Live!AB31</f>
        <v>0</v>
      </c>
      <c r="L60" s="32">
        <f>Live!AC31</f>
        <v>0</v>
      </c>
      <c r="M60" s="32">
        <f>Live!AD31</f>
        <v>0</v>
      </c>
      <c r="N60" s="32">
        <f>Live!AE31</f>
        <v>0</v>
      </c>
      <c r="O60" s="32">
        <f>Live!AF31</f>
        <v>0</v>
      </c>
      <c r="P60" s="32">
        <f>Live!AG31</f>
        <v>0</v>
      </c>
      <c r="Q60" s="32">
        <f>Live!AH31</f>
        <v>0</v>
      </c>
      <c r="R60" s="32">
        <f>Live!AI31</f>
        <v>0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</row>
    <row r="61" spans="1:78" x14ac:dyDescent="0.25">
      <c r="A61" s="4"/>
      <c r="B61" s="16" t="s">
        <v>119</v>
      </c>
      <c r="C61" s="17" t="str">
        <f>E56</f>
        <v>Croatia</v>
      </c>
      <c r="D61" s="18" t="s">
        <v>0</v>
      </c>
      <c r="E61" s="19" t="str">
        <f>C57</f>
        <v>Scotland</v>
      </c>
      <c r="F61" s="20"/>
      <c r="G61" s="21" t="s">
        <v>1</v>
      </c>
      <c r="H61" s="20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</row>
    <row r="62" spans="1:78" x14ac:dyDescent="0.25">
      <c r="A62" s="4"/>
      <c r="B62" s="16"/>
      <c r="C62" s="16"/>
      <c r="D62" s="18"/>
      <c r="E62" s="19"/>
      <c r="F62" s="18"/>
      <c r="G62" s="18"/>
      <c r="H62" s="18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</row>
    <row r="63" spans="1:78" x14ac:dyDescent="0.25">
      <c r="A63" s="4"/>
      <c r="B63" s="16"/>
      <c r="C63" s="16"/>
      <c r="D63" s="18"/>
      <c r="E63" s="19"/>
      <c r="F63" s="18"/>
      <c r="G63" s="18"/>
      <c r="H63" s="18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</row>
    <row r="64" spans="1:78" x14ac:dyDescent="0.25">
      <c r="A64" s="4"/>
      <c r="B64" s="16"/>
      <c r="C64" s="16"/>
      <c r="D64" s="18"/>
      <c r="E64" s="19"/>
      <c r="F64" s="18"/>
      <c r="G64" s="18"/>
      <c r="H64" s="18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</row>
    <row r="65" spans="1:78" x14ac:dyDescent="0.25">
      <c r="A65" s="4"/>
      <c r="B65" s="16"/>
      <c r="C65" s="16"/>
      <c r="D65" s="18"/>
      <c r="E65" s="19"/>
      <c r="F65" s="18"/>
      <c r="G65" s="18"/>
      <c r="H65" s="18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</row>
    <row r="66" spans="1:78" ht="20.25" x14ac:dyDescent="0.3">
      <c r="A66" s="4"/>
      <c r="B66" s="16"/>
      <c r="C66" s="28" t="s">
        <v>78</v>
      </c>
      <c r="D66" s="18"/>
      <c r="E66" s="19"/>
      <c r="F66" s="18"/>
      <c r="G66" s="18"/>
      <c r="H66" s="18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</row>
    <row r="67" spans="1:78" x14ac:dyDescent="0.25">
      <c r="A67" s="4"/>
      <c r="B67" s="16"/>
      <c r="C67" s="29"/>
      <c r="D67" s="18"/>
      <c r="E67" s="19"/>
      <c r="F67" s="18"/>
      <c r="G67" s="18"/>
      <c r="H67" s="18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</row>
    <row r="68" spans="1:78" x14ac:dyDescent="0.25">
      <c r="A68" s="4"/>
      <c r="B68" s="16"/>
      <c r="C68" s="29"/>
      <c r="D68" s="18"/>
      <c r="E68" s="19"/>
      <c r="F68" s="18"/>
      <c r="G68" s="18"/>
      <c r="H68" s="18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</row>
    <row r="69" spans="1:78" x14ac:dyDescent="0.25">
      <c r="A69" s="4"/>
      <c r="B69" s="16"/>
      <c r="C69" s="29"/>
      <c r="D69" s="18"/>
      <c r="E69" s="19"/>
      <c r="F69" s="18"/>
      <c r="G69" s="18"/>
      <c r="H69" s="18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</row>
    <row r="70" spans="1:78" x14ac:dyDescent="0.25">
      <c r="A70" s="4"/>
      <c r="B70" s="16"/>
      <c r="C70" s="29"/>
      <c r="D70" s="18"/>
      <c r="E70" s="19"/>
      <c r="F70" s="18"/>
      <c r="G70" s="18"/>
      <c r="H70" s="18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</row>
    <row r="71" spans="1:78" x14ac:dyDescent="0.25">
      <c r="A71" s="4"/>
      <c r="B71" s="16" t="s">
        <v>120</v>
      </c>
      <c r="C71" s="17" t="str">
        <f>Live!AL36</f>
        <v>Poland</v>
      </c>
      <c r="D71" s="18" t="s">
        <v>0</v>
      </c>
      <c r="E71" s="19" t="str">
        <f>Live!AL37</f>
        <v>Slovakia</v>
      </c>
      <c r="F71" s="20"/>
      <c r="G71" s="21" t="s">
        <v>1</v>
      </c>
      <c r="H71" s="20"/>
      <c r="I71" s="16"/>
      <c r="J71" s="22" t="str">
        <f>Live!AA35</f>
        <v>Group E</v>
      </c>
      <c r="K71" s="23" t="str">
        <f>Live!AB35</f>
        <v>Sm</v>
      </c>
      <c r="L71" s="23" t="str">
        <f>Live!AC35</f>
        <v>V</v>
      </c>
      <c r="M71" s="23" t="str">
        <f>Live!AD35</f>
        <v>O</v>
      </c>
      <c r="N71" s="23" t="str">
        <f>Live!AE35</f>
        <v>F</v>
      </c>
      <c r="O71" s="23" t="str">
        <f>Live!AF35</f>
        <v>Gm</v>
      </c>
      <c r="P71" s="23" t="str">
        <f>Live!AG35</f>
        <v>Im</v>
      </c>
      <c r="Q71" s="23" t="str">
        <f>Live!AH35</f>
        <v>Ms</v>
      </c>
      <c r="R71" s="23" t="str">
        <f>Live!AI35</f>
        <v>P</v>
      </c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</row>
    <row r="72" spans="1:78" x14ac:dyDescent="0.25">
      <c r="A72" s="4"/>
      <c r="B72" s="16" t="s">
        <v>121</v>
      </c>
      <c r="C72" s="17" t="str">
        <f>Live!AL38</f>
        <v>Spain</v>
      </c>
      <c r="D72" s="18" t="s">
        <v>0</v>
      </c>
      <c r="E72" s="19" t="str">
        <f>Live!AL39</f>
        <v>Sweden</v>
      </c>
      <c r="F72" s="20"/>
      <c r="G72" s="21" t="s">
        <v>1</v>
      </c>
      <c r="H72" s="20"/>
      <c r="I72" s="16"/>
      <c r="J72" s="24" t="str">
        <f>Live!AA36</f>
        <v>Poland</v>
      </c>
      <c r="K72" s="24">
        <f>Live!AB36</f>
        <v>0</v>
      </c>
      <c r="L72" s="24">
        <f>Live!AC36</f>
        <v>0</v>
      </c>
      <c r="M72" s="24">
        <f>Live!AD36</f>
        <v>0</v>
      </c>
      <c r="N72" s="24">
        <f>Live!AE36</f>
        <v>0</v>
      </c>
      <c r="O72" s="24">
        <f>Live!AF36</f>
        <v>0</v>
      </c>
      <c r="P72" s="24">
        <f>Live!AG36</f>
        <v>0</v>
      </c>
      <c r="Q72" s="24">
        <f>Live!AH36</f>
        <v>0</v>
      </c>
      <c r="R72" s="24">
        <f>Live!AI36</f>
        <v>0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</row>
    <row r="73" spans="1:78" x14ac:dyDescent="0.25">
      <c r="A73" s="4"/>
      <c r="B73" s="16" t="s">
        <v>122</v>
      </c>
      <c r="C73" s="17" t="str">
        <f>C71</f>
        <v>Poland</v>
      </c>
      <c r="D73" s="18" t="s">
        <v>0</v>
      </c>
      <c r="E73" s="19" t="str">
        <f>C72</f>
        <v>Spain</v>
      </c>
      <c r="F73" s="20"/>
      <c r="G73" s="21" t="s">
        <v>1</v>
      </c>
      <c r="H73" s="20"/>
      <c r="I73" s="16"/>
      <c r="J73" s="25" t="str">
        <f>Live!AA37</f>
        <v>Slovakia</v>
      </c>
      <c r="K73" s="25">
        <f>Live!AB37</f>
        <v>0</v>
      </c>
      <c r="L73" s="25">
        <f>Live!AC37</f>
        <v>0</v>
      </c>
      <c r="M73" s="25">
        <f>Live!AD37</f>
        <v>0</v>
      </c>
      <c r="N73" s="25">
        <f>Live!AE37</f>
        <v>0</v>
      </c>
      <c r="O73" s="25">
        <f>Live!AF37</f>
        <v>0</v>
      </c>
      <c r="P73" s="25">
        <f>Live!AG37</f>
        <v>0</v>
      </c>
      <c r="Q73" s="25">
        <f>Live!AH37</f>
        <v>0</v>
      </c>
      <c r="R73" s="25">
        <f>Live!AI37</f>
        <v>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</row>
    <row r="74" spans="1:78" x14ac:dyDescent="0.25">
      <c r="A74" s="4"/>
      <c r="B74" s="16" t="s">
        <v>123</v>
      </c>
      <c r="C74" s="17" t="str">
        <f>E72</f>
        <v>Sweden</v>
      </c>
      <c r="D74" s="18" t="s">
        <v>0</v>
      </c>
      <c r="E74" s="19" t="str">
        <f>E71</f>
        <v>Slovakia</v>
      </c>
      <c r="F74" s="20"/>
      <c r="G74" s="21" t="s">
        <v>1</v>
      </c>
      <c r="H74" s="20"/>
      <c r="I74" s="16"/>
      <c r="J74" s="35" t="str">
        <f>Live!AA38</f>
        <v>Spain</v>
      </c>
      <c r="K74" s="35">
        <f>Live!AB38</f>
        <v>0</v>
      </c>
      <c r="L74" s="35">
        <f>Live!AC38</f>
        <v>0</v>
      </c>
      <c r="M74" s="35">
        <f>Live!AD38</f>
        <v>0</v>
      </c>
      <c r="N74" s="35">
        <f>Live!AE38</f>
        <v>0</v>
      </c>
      <c r="O74" s="35">
        <f>Live!AF38</f>
        <v>0</v>
      </c>
      <c r="P74" s="35">
        <f>Live!AG38</f>
        <v>0</v>
      </c>
      <c r="Q74" s="35">
        <f>Live!AH38</f>
        <v>0</v>
      </c>
      <c r="R74" s="35">
        <f>Live!AI38</f>
        <v>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</row>
    <row r="75" spans="1:78" x14ac:dyDescent="0.25">
      <c r="A75" s="4"/>
      <c r="B75" s="16" t="s">
        <v>124</v>
      </c>
      <c r="C75" s="17" t="str">
        <f>E71</f>
        <v>Slovakia</v>
      </c>
      <c r="D75" s="18" t="s">
        <v>0</v>
      </c>
      <c r="E75" s="19" t="str">
        <f>C72</f>
        <v>Spain</v>
      </c>
      <c r="F75" s="20"/>
      <c r="G75" s="21" t="s">
        <v>1</v>
      </c>
      <c r="H75" s="20"/>
      <c r="I75" s="16"/>
      <c r="J75" s="33" t="str">
        <f>Live!AA39</f>
        <v>Sweden</v>
      </c>
      <c r="K75" s="33">
        <f>Live!AB39</f>
        <v>0</v>
      </c>
      <c r="L75" s="33">
        <f>Live!AC39</f>
        <v>0</v>
      </c>
      <c r="M75" s="33">
        <f>Live!AD39</f>
        <v>0</v>
      </c>
      <c r="N75" s="33">
        <f>Live!AE39</f>
        <v>0</v>
      </c>
      <c r="O75" s="33">
        <f>Live!AF39</f>
        <v>0</v>
      </c>
      <c r="P75" s="33">
        <f>Live!AG39</f>
        <v>0</v>
      </c>
      <c r="Q75" s="33">
        <f>Live!AH39</f>
        <v>0</v>
      </c>
      <c r="R75" s="33">
        <f>Live!AI39</f>
        <v>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</row>
    <row r="76" spans="1:78" x14ac:dyDescent="0.25">
      <c r="A76" s="4"/>
      <c r="B76" s="16" t="s">
        <v>124</v>
      </c>
      <c r="C76" s="17" t="str">
        <f>E72</f>
        <v>Sweden</v>
      </c>
      <c r="D76" s="18" t="s">
        <v>0</v>
      </c>
      <c r="E76" s="19" t="str">
        <f>C71</f>
        <v>Poland</v>
      </c>
      <c r="F76" s="20"/>
      <c r="G76" s="21" t="s">
        <v>1</v>
      </c>
      <c r="H76" s="20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</row>
    <row r="77" spans="1:78" x14ac:dyDescent="0.25">
      <c r="A77" s="4"/>
      <c r="B77" s="16"/>
      <c r="C77" s="16"/>
      <c r="D77" s="18"/>
      <c r="E77" s="19"/>
      <c r="F77" s="18"/>
      <c r="G77" s="18"/>
      <c r="H77" s="18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</row>
    <row r="78" spans="1:78" x14ac:dyDescent="0.25">
      <c r="A78" s="4"/>
      <c r="B78" s="16"/>
      <c r="C78" s="16"/>
      <c r="D78" s="18"/>
      <c r="E78" s="19"/>
      <c r="F78" s="18"/>
      <c r="G78" s="18"/>
      <c r="H78" s="18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</row>
    <row r="79" spans="1:78" x14ac:dyDescent="0.25">
      <c r="A79" s="4"/>
      <c r="B79" s="16"/>
      <c r="C79" s="16"/>
      <c r="D79" s="18"/>
      <c r="E79" s="19"/>
      <c r="F79" s="18"/>
      <c r="G79" s="18"/>
      <c r="H79" s="18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</row>
    <row r="80" spans="1:78" x14ac:dyDescent="0.25">
      <c r="A80" s="4"/>
      <c r="B80" s="16"/>
      <c r="C80" s="16"/>
      <c r="D80" s="18"/>
      <c r="E80" s="19"/>
      <c r="F80" s="18"/>
      <c r="G80" s="18"/>
      <c r="H80" s="18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</row>
    <row r="81" spans="1:78" ht="20.25" x14ac:dyDescent="0.3">
      <c r="A81" s="4"/>
      <c r="B81" s="16"/>
      <c r="C81" s="28" t="s">
        <v>79</v>
      </c>
      <c r="D81" s="18"/>
      <c r="E81" s="19"/>
      <c r="F81" s="18"/>
      <c r="G81" s="18"/>
      <c r="H81" s="18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</row>
    <row r="82" spans="1:78" x14ac:dyDescent="0.25">
      <c r="A82" s="4"/>
      <c r="B82" s="16"/>
      <c r="C82" s="29"/>
      <c r="D82" s="18"/>
      <c r="E82" s="19"/>
      <c r="F82" s="18"/>
      <c r="G82" s="18"/>
      <c r="H82" s="18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</row>
    <row r="83" spans="1:78" x14ac:dyDescent="0.25">
      <c r="A83" s="4"/>
      <c r="B83" s="16"/>
      <c r="C83" s="29"/>
      <c r="D83" s="18"/>
      <c r="E83" s="19"/>
      <c r="F83" s="18"/>
      <c r="G83" s="18"/>
      <c r="H83" s="18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</row>
    <row r="84" spans="1:78" x14ac:dyDescent="0.25">
      <c r="A84" s="4"/>
      <c r="B84" s="16"/>
      <c r="C84" s="29"/>
      <c r="D84" s="18"/>
      <c r="E84" s="19"/>
      <c r="F84" s="18"/>
      <c r="G84" s="18"/>
      <c r="H84" s="18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</row>
    <row r="85" spans="1:78" x14ac:dyDescent="0.25">
      <c r="A85" s="4"/>
      <c r="B85" s="16"/>
      <c r="C85" s="29"/>
      <c r="D85" s="18"/>
      <c r="E85" s="19"/>
      <c r="F85" s="18"/>
      <c r="G85" s="18"/>
      <c r="H85" s="18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</row>
    <row r="86" spans="1:78" x14ac:dyDescent="0.25">
      <c r="A86" s="4"/>
      <c r="B86" s="16" t="s">
        <v>125</v>
      </c>
      <c r="C86" s="17" t="str">
        <f>Live!AL44</f>
        <v>France</v>
      </c>
      <c r="D86" s="18" t="s">
        <v>0</v>
      </c>
      <c r="E86" s="19" t="str">
        <f>Live!AL45</f>
        <v>Germany</v>
      </c>
      <c r="F86" s="20"/>
      <c r="G86" s="21" t="s">
        <v>1</v>
      </c>
      <c r="H86" s="20"/>
      <c r="I86" s="16"/>
      <c r="J86" s="22" t="str">
        <f>Live!AA43</f>
        <v>Group F</v>
      </c>
      <c r="K86" s="23" t="str">
        <f>Live!AB43</f>
        <v>Sm</v>
      </c>
      <c r="L86" s="23" t="str">
        <f>Live!AC43</f>
        <v>V</v>
      </c>
      <c r="M86" s="23" t="str">
        <f>Live!AD43</f>
        <v>O</v>
      </c>
      <c r="N86" s="23" t="str">
        <f>Live!AE43</f>
        <v>F</v>
      </c>
      <c r="O86" s="23" t="str">
        <f>Live!AF43</f>
        <v>Gm</v>
      </c>
      <c r="P86" s="23" t="str">
        <f>Live!AG43</f>
        <v>Im</v>
      </c>
      <c r="Q86" s="23" t="str">
        <f>Live!AH43</f>
        <v>Ms</v>
      </c>
      <c r="R86" s="23" t="str">
        <f>Live!AI43</f>
        <v>P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</row>
    <row r="87" spans="1:78" x14ac:dyDescent="0.25">
      <c r="A87" s="4"/>
      <c r="B87" s="16" t="s">
        <v>126</v>
      </c>
      <c r="C87" s="17" t="str">
        <f>Live!AL46</f>
        <v>Hungary</v>
      </c>
      <c r="D87" s="18" t="s">
        <v>0</v>
      </c>
      <c r="E87" s="19" t="str">
        <f>Live!AL47</f>
        <v>Portugal</v>
      </c>
      <c r="F87" s="20"/>
      <c r="G87" s="21" t="s">
        <v>1</v>
      </c>
      <c r="H87" s="20"/>
      <c r="I87" s="16"/>
      <c r="J87" s="36" t="str">
        <f>Live!AA44</f>
        <v>France</v>
      </c>
      <c r="K87" s="36">
        <f>Live!AB44</f>
        <v>0</v>
      </c>
      <c r="L87" s="36">
        <f>Live!AC44</f>
        <v>0</v>
      </c>
      <c r="M87" s="36">
        <f>Live!AD44</f>
        <v>0</v>
      </c>
      <c r="N87" s="36">
        <f>Live!AE44</f>
        <v>0</v>
      </c>
      <c r="O87" s="36">
        <f>Live!AF44</f>
        <v>0</v>
      </c>
      <c r="P87" s="36">
        <f>Live!AG44</f>
        <v>0</v>
      </c>
      <c r="Q87" s="36">
        <f>Live!AH44</f>
        <v>0</v>
      </c>
      <c r="R87" s="36">
        <f>Live!AI44</f>
        <v>0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</row>
    <row r="88" spans="1:78" x14ac:dyDescent="0.25">
      <c r="A88" s="4"/>
      <c r="B88" s="16" t="s">
        <v>127</v>
      </c>
      <c r="C88" s="17" t="str">
        <f>C86</f>
        <v>France</v>
      </c>
      <c r="D88" s="18" t="s">
        <v>0</v>
      </c>
      <c r="E88" s="19" t="str">
        <f>C87</f>
        <v>Hungary</v>
      </c>
      <c r="F88" s="20"/>
      <c r="G88" s="21" t="s">
        <v>1</v>
      </c>
      <c r="H88" s="20"/>
      <c r="I88" s="16"/>
      <c r="J88" s="30" t="str">
        <f>Live!AA45</f>
        <v>Germany</v>
      </c>
      <c r="K88" s="30">
        <f>Live!AB45</f>
        <v>0</v>
      </c>
      <c r="L88" s="30">
        <f>Live!AC45</f>
        <v>0</v>
      </c>
      <c r="M88" s="30">
        <f>Live!AD45</f>
        <v>0</v>
      </c>
      <c r="N88" s="30">
        <f>Live!AE45</f>
        <v>0</v>
      </c>
      <c r="O88" s="30">
        <f>Live!AF45</f>
        <v>0</v>
      </c>
      <c r="P88" s="30">
        <f>Live!AG45</f>
        <v>0</v>
      </c>
      <c r="Q88" s="30">
        <f>Live!AH45</f>
        <v>0</v>
      </c>
      <c r="R88" s="30">
        <f>Live!AI45</f>
        <v>0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</row>
    <row r="89" spans="1:78" x14ac:dyDescent="0.25">
      <c r="A89" s="4"/>
      <c r="B89" s="16" t="s">
        <v>128</v>
      </c>
      <c r="C89" s="17" t="str">
        <f>E87</f>
        <v>Portugal</v>
      </c>
      <c r="D89" s="18" t="s">
        <v>0</v>
      </c>
      <c r="E89" s="19" t="str">
        <f>E86</f>
        <v>Germany</v>
      </c>
      <c r="F89" s="20"/>
      <c r="G89" s="21" t="s">
        <v>1</v>
      </c>
      <c r="H89" s="20"/>
      <c r="I89" s="16"/>
      <c r="J89" s="37" t="str">
        <f>Live!AA46</f>
        <v>Hungary</v>
      </c>
      <c r="K89" s="37">
        <f>Live!AB46</f>
        <v>0</v>
      </c>
      <c r="L89" s="37">
        <f>Live!AC46</f>
        <v>0</v>
      </c>
      <c r="M89" s="37">
        <f>Live!AD46</f>
        <v>0</v>
      </c>
      <c r="N89" s="37">
        <f>Live!AE46</f>
        <v>0</v>
      </c>
      <c r="O89" s="37">
        <f>Live!AF46</f>
        <v>0</v>
      </c>
      <c r="P89" s="37">
        <f>Live!AG46</f>
        <v>0</v>
      </c>
      <c r="Q89" s="37">
        <f>Live!AH46</f>
        <v>0</v>
      </c>
      <c r="R89" s="37">
        <f>Live!AI46</f>
        <v>0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</row>
    <row r="90" spans="1:78" x14ac:dyDescent="0.25">
      <c r="A90" s="4"/>
      <c r="B90" s="16" t="s">
        <v>129</v>
      </c>
      <c r="C90" s="17" t="str">
        <f>E86</f>
        <v>Germany</v>
      </c>
      <c r="D90" s="18" t="s">
        <v>0</v>
      </c>
      <c r="E90" s="19" t="str">
        <f>C87</f>
        <v>Hungary</v>
      </c>
      <c r="F90" s="20"/>
      <c r="G90" s="21" t="s">
        <v>1</v>
      </c>
      <c r="H90" s="20"/>
      <c r="I90" s="16"/>
      <c r="J90" s="32" t="str">
        <f>Live!AA47</f>
        <v>Portugal</v>
      </c>
      <c r="K90" s="32">
        <f>Live!AB47</f>
        <v>0</v>
      </c>
      <c r="L90" s="32">
        <f>Live!AC47</f>
        <v>0</v>
      </c>
      <c r="M90" s="32">
        <f>Live!AD47</f>
        <v>0</v>
      </c>
      <c r="N90" s="32">
        <f>Live!AE47</f>
        <v>0</v>
      </c>
      <c r="O90" s="32">
        <f>Live!AF47</f>
        <v>0</v>
      </c>
      <c r="P90" s="32">
        <f>Live!AG47</f>
        <v>0</v>
      </c>
      <c r="Q90" s="32">
        <f>Live!AH47</f>
        <v>0</v>
      </c>
      <c r="R90" s="32">
        <f>Live!AI47</f>
        <v>0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</row>
    <row r="91" spans="1:78" x14ac:dyDescent="0.25">
      <c r="A91" s="4"/>
      <c r="B91" s="16" t="s">
        <v>129</v>
      </c>
      <c r="C91" s="17" t="str">
        <f>E87</f>
        <v>Portugal</v>
      </c>
      <c r="D91" s="18" t="s">
        <v>0</v>
      </c>
      <c r="E91" s="19" t="str">
        <f>C86</f>
        <v>France</v>
      </c>
      <c r="F91" s="20"/>
      <c r="G91" s="21" t="s">
        <v>1</v>
      </c>
      <c r="H91" s="20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</row>
    <row r="92" spans="1:78" x14ac:dyDescent="0.25">
      <c r="A92" s="4"/>
      <c r="B92" s="4"/>
      <c r="C92" s="4"/>
      <c r="D92" s="10"/>
      <c r="E92" s="4"/>
      <c r="F92" s="10"/>
      <c r="G92" s="10"/>
      <c r="H92" s="10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</row>
    <row r="93" spans="1:78" x14ac:dyDescent="0.25">
      <c r="A93" s="4"/>
      <c r="B93" s="4"/>
      <c r="C93" s="4"/>
      <c r="D93" s="10"/>
      <c r="E93" s="4"/>
      <c r="F93" s="10"/>
      <c r="G93" s="10"/>
      <c r="H93" s="10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</row>
    <row r="94" spans="1:78" x14ac:dyDescent="0.25">
      <c r="A94" s="4"/>
      <c r="B94" s="4"/>
      <c r="C94" s="4"/>
      <c r="D94" s="10"/>
      <c r="E94" s="4"/>
      <c r="F94" s="10"/>
      <c r="G94" s="10"/>
      <c r="H94" s="10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</row>
    <row r="95" spans="1:78" x14ac:dyDescent="0.25">
      <c r="A95" s="4"/>
      <c r="B95" s="4"/>
      <c r="C95" s="4"/>
      <c r="D95" s="10"/>
      <c r="E95" s="4"/>
      <c r="F95" s="10"/>
      <c r="G95" s="10"/>
      <c r="H95" s="10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</row>
    <row r="96" spans="1:78" x14ac:dyDescent="0.25">
      <c r="A96" s="4"/>
      <c r="B96" s="4"/>
      <c r="C96" s="4"/>
      <c r="D96" s="10"/>
      <c r="E96" s="4"/>
      <c r="F96" s="10"/>
      <c r="G96" s="10"/>
      <c r="H96" s="10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</row>
    <row r="97" spans="1:78" x14ac:dyDescent="0.25">
      <c r="A97" s="4"/>
      <c r="B97" s="4"/>
      <c r="C97" s="4"/>
      <c r="D97" s="10"/>
      <c r="E97" s="4"/>
      <c r="F97" s="10"/>
      <c r="G97" s="10"/>
      <c r="H97" s="10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</row>
    <row r="98" spans="1:78" x14ac:dyDescent="0.25">
      <c r="A98" s="4"/>
      <c r="B98" s="4"/>
      <c r="C98" s="4"/>
      <c r="D98" s="10"/>
      <c r="E98" s="4"/>
      <c r="F98" s="10"/>
      <c r="G98" s="10"/>
      <c r="H98" s="10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</row>
    <row r="99" spans="1:78" x14ac:dyDescent="0.25">
      <c r="A99" s="4"/>
      <c r="B99" s="4"/>
      <c r="C99" s="4"/>
      <c r="D99" s="10"/>
      <c r="E99" s="4"/>
      <c r="F99" s="10"/>
      <c r="G99" s="10"/>
      <c r="H99" s="10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</row>
    <row r="100" spans="1:78" x14ac:dyDescent="0.25">
      <c r="A100" s="4"/>
      <c r="B100" s="4"/>
      <c r="C100" s="4"/>
      <c r="D100" s="10"/>
      <c r="E100" s="4"/>
      <c r="F100" s="10"/>
      <c r="G100" s="10"/>
      <c r="H100" s="10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</row>
    <row r="101" spans="1:78" x14ac:dyDescent="0.25">
      <c r="A101" s="4"/>
      <c r="B101" s="4"/>
      <c r="C101" s="4"/>
      <c r="D101" s="10"/>
      <c r="E101" s="4"/>
      <c r="F101" s="10"/>
      <c r="G101" s="10"/>
      <c r="H101" s="10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</row>
    <row r="102" spans="1:78" x14ac:dyDescent="0.25">
      <c r="A102" s="4"/>
      <c r="B102" s="4"/>
      <c r="C102" s="4"/>
      <c r="D102" s="10"/>
      <c r="E102" s="4"/>
      <c r="F102" s="10"/>
      <c r="G102" s="10"/>
      <c r="H102" s="10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</row>
    <row r="103" spans="1:78" x14ac:dyDescent="0.25">
      <c r="A103" s="4"/>
      <c r="B103" s="4"/>
      <c r="C103" s="4"/>
      <c r="D103" s="10"/>
      <c r="E103" s="4"/>
      <c r="F103" s="10"/>
      <c r="G103" s="10"/>
      <c r="H103" s="10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</row>
    <row r="104" spans="1:78" x14ac:dyDescent="0.25">
      <c r="A104" s="4"/>
      <c r="B104" s="4"/>
      <c r="C104" s="4"/>
      <c r="D104" s="10"/>
      <c r="E104" s="4"/>
      <c r="F104" s="10"/>
      <c r="G104" s="10"/>
      <c r="H104" s="10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</row>
    <row r="105" spans="1:78" x14ac:dyDescent="0.25">
      <c r="A105" s="4"/>
      <c r="B105" s="4"/>
      <c r="C105" s="4"/>
      <c r="D105" s="10"/>
      <c r="E105" s="4"/>
      <c r="F105" s="10"/>
      <c r="G105" s="10"/>
      <c r="H105" s="10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</row>
    <row r="106" spans="1:78" x14ac:dyDescent="0.25">
      <c r="A106" s="4"/>
      <c r="B106" s="4"/>
      <c r="C106" s="4"/>
      <c r="D106" s="10"/>
      <c r="E106" s="4"/>
      <c r="F106" s="10"/>
      <c r="G106" s="10"/>
      <c r="H106" s="10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</row>
    <row r="107" spans="1:78" x14ac:dyDescent="0.25">
      <c r="A107" s="4"/>
      <c r="B107" s="4"/>
      <c r="C107" s="4"/>
      <c r="D107" s="10"/>
      <c r="E107" s="4"/>
      <c r="F107" s="10"/>
      <c r="G107" s="10"/>
      <c r="H107" s="10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</row>
    <row r="108" spans="1:78" x14ac:dyDescent="0.25">
      <c r="A108" s="4"/>
      <c r="B108" s="4"/>
      <c r="C108" s="4"/>
      <c r="D108" s="10"/>
      <c r="E108" s="4"/>
      <c r="F108" s="10"/>
      <c r="G108" s="10"/>
      <c r="H108" s="10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</row>
    <row r="109" spans="1:78" x14ac:dyDescent="0.25">
      <c r="A109" s="4"/>
      <c r="B109" s="4"/>
      <c r="C109" s="4"/>
      <c r="D109" s="10"/>
      <c r="E109" s="4"/>
      <c r="F109" s="10"/>
      <c r="G109" s="10"/>
      <c r="H109" s="10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</row>
    <row r="110" spans="1:78" x14ac:dyDescent="0.25">
      <c r="A110" s="4"/>
      <c r="B110" s="4"/>
      <c r="C110" s="4"/>
      <c r="D110" s="10"/>
      <c r="E110" s="4"/>
      <c r="F110" s="10"/>
      <c r="G110" s="10"/>
      <c r="H110" s="10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</row>
    <row r="111" spans="1:78" x14ac:dyDescent="0.25">
      <c r="A111" s="4"/>
      <c r="B111" s="4"/>
      <c r="C111" s="4"/>
      <c r="D111" s="10"/>
      <c r="E111" s="4"/>
      <c r="F111" s="10"/>
      <c r="G111" s="10"/>
      <c r="H111" s="10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</row>
    <row r="112" spans="1:78" x14ac:dyDescent="0.25">
      <c r="A112" s="4"/>
      <c r="B112" s="4"/>
      <c r="C112" s="4"/>
      <c r="D112" s="10"/>
      <c r="E112" s="4"/>
      <c r="F112" s="10"/>
      <c r="G112" s="10"/>
      <c r="H112" s="10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</row>
    <row r="113" spans="1:78" x14ac:dyDescent="0.25">
      <c r="A113" s="4"/>
      <c r="B113" s="4"/>
      <c r="C113" s="4"/>
      <c r="D113" s="10"/>
      <c r="E113" s="4"/>
      <c r="F113" s="10"/>
      <c r="G113" s="10"/>
      <c r="H113" s="10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</row>
    <row r="114" spans="1:78" x14ac:dyDescent="0.25">
      <c r="A114" s="4"/>
      <c r="B114" s="4"/>
      <c r="C114" s="4"/>
      <c r="D114" s="10"/>
      <c r="E114" s="4"/>
      <c r="F114" s="10"/>
      <c r="G114" s="10"/>
      <c r="H114" s="10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</row>
    <row r="115" spans="1:78" x14ac:dyDescent="0.25">
      <c r="A115" s="4"/>
      <c r="B115" s="4"/>
      <c r="C115" s="4"/>
      <c r="D115" s="10"/>
      <c r="E115" s="4"/>
      <c r="F115" s="10"/>
      <c r="G115" s="10"/>
      <c r="H115" s="10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</row>
    <row r="116" spans="1:78" x14ac:dyDescent="0.25">
      <c r="A116" s="4"/>
      <c r="B116" s="4"/>
      <c r="C116" s="4"/>
      <c r="D116" s="10"/>
      <c r="E116" s="4"/>
      <c r="F116" s="10"/>
      <c r="G116" s="10"/>
      <c r="H116" s="10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</row>
    <row r="117" spans="1:78" x14ac:dyDescent="0.25">
      <c r="A117" s="4"/>
      <c r="B117" s="4"/>
      <c r="C117" s="4"/>
      <c r="D117" s="10"/>
      <c r="E117" s="4"/>
      <c r="F117" s="10"/>
      <c r="G117" s="10"/>
      <c r="H117" s="10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</row>
    <row r="118" spans="1:78" x14ac:dyDescent="0.25">
      <c r="A118" s="4"/>
      <c r="B118" s="4"/>
      <c r="C118" s="4"/>
      <c r="D118" s="10"/>
      <c r="E118" s="4"/>
      <c r="F118" s="10"/>
      <c r="G118" s="10"/>
      <c r="H118" s="10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</row>
    <row r="119" spans="1:78" x14ac:dyDescent="0.25">
      <c r="A119" s="4"/>
      <c r="B119" s="4"/>
      <c r="C119" s="4"/>
      <c r="D119" s="10"/>
      <c r="E119" s="4"/>
      <c r="F119" s="10"/>
      <c r="G119" s="10"/>
      <c r="H119" s="10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</row>
    <row r="120" spans="1:78" x14ac:dyDescent="0.25">
      <c r="A120" s="4"/>
      <c r="B120" s="4"/>
      <c r="C120" s="4"/>
      <c r="D120" s="10"/>
      <c r="E120" s="4"/>
      <c r="F120" s="10"/>
      <c r="G120" s="10"/>
      <c r="H120" s="10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</row>
    <row r="121" spans="1:78" x14ac:dyDescent="0.25">
      <c r="A121" s="4"/>
      <c r="B121" s="4"/>
      <c r="C121" s="4"/>
      <c r="D121" s="10"/>
      <c r="E121" s="4"/>
      <c r="F121" s="10"/>
      <c r="G121" s="10"/>
      <c r="H121" s="10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</row>
    <row r="122" spans="1:78" x14ac:dyDescent="0.25">
      <c r="A122" s="4"/>
      <c r="B122" s="4"/>
      <c r="C122" s="4"/>
      <c r="D122" s="10"/>
      <c r="E122" s="4"/>
      <c r="F122" s="10"/>
      <c r="G122" s="10"/>
      <c r="H122" s="10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</row>
    <row r="123" spans="1:78" x14ac:dyDescent="0.25">
      <c r="A123" s="4"/>
      <c r="B123" s="4"/>
      <c r="C123" s="4"/>
      <c r="D123" s="10"/>
      <c r="E123" s="4"/>
      <c r="F123" s="10"/>
      <c r="G123" s="10"/>
      <c r="H123" s="10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</row>
    <row r="124" spans="1:78" x14ac:dyDescent="0.25">
      <c r="A124" s="4"/>
      <c r="B124" s="4"/>
      <c r="C124" s="4"/>
      <c r="D124" s="10"/>
      <c r="E124" s="4"/>
      <c r="F124" s="10"/>
      <c r="G124" s="10"/>
      <c r="H124" s="10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</row>
    <row r="125" spans="1:78" x14ac:dyDescent="0.25">
      <c r="A125" s="4"/>
      <c r="B125" s="4"/>
      <c r="C125" s="4"/>
      <c r="D125" s="10"/>
      <c r="E125" s="4"/>
      <c r="F125" s="10"/>
      <c r="G125" s="10"/>
      <c r="H125" s="10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</row>
    <row r="126" spans="1:78" x14ac:dyDescent="0.25">
      <c r="A126" s="4"/>
      <c r="B126" s="4"/>
      <c r="C126" s="4"/>
      <c r="D126" s="10"/>
      <c r="E126" s="4"/>
      <c r="F126" s="10"/>
      <c r="G126" s="10"/>
      <c r="H126" s="10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</row>
    <row r="127" spans="1:78" x14ac:dyDescent="0.25">
      <c r="A127" s="4"/>
      <c r="B127" s="4"/>
      <c r="C127" s="4"/>
      <c r="D127" s="10"/>
      <c r="E127" s="4"/>
      <c r="F127" s="10"/>
      <c r="G127" s="10"/>
      <c r="H127" s="10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</row>
    <row r="128" spans="1:78" x14ac:dyDescent="0.25">
      <c r="A128" s="4"/>
      <c r="B128" s="4"/>
      <c r="C128" s="4"/>
      <c r="D128" s="10"/>
      <c r="E128" s="4"/>
      <c r="F128" s="10"/>
      <c r="G128" s="10"/>
      <c r="H128" s="10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</row>
    <row r="129" spans="1:78" x14ac:dyDescent="0.25">
      <c r="A129" s="4"/>
      <c r="B129" s="4"/>
      <c r="C129" s="4"/>
      <c r="D129" s="10"/>
      <c r="E129" s="4"/>
      <c r="F129" s="10"/>
      <c r="G129" s="10"/>
      <c r="H129" s="10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</row>
    <row r="130" spans="1:78" x14ac:dyDescent="0.25">
      <c r="A130" s="4"/>
      <c r="B130" s="4"/>
      <c r="C130" s="4"/>
      <c r="D130" s="10"/>
      <c r="E130" s="4"/>
      <c r="F130" s="10"/>
      <c r="G130" s="10"/>
      <c r="H130" s="10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</row>
    <row r="131" spans="1:78" x14ac:dyDescent="0.25">
      <c r="A131" s="4"/>
      <c r="B131" s="4"/>
      <c r="C131" s="4"/>
      <c r="D131" s="10"/>
      <c r="E131" s="4"/>
      <c r="F131" s="10"/>
      <c r="G131" s="10"/>
      <c r="H131" s="10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</row>
    <row r="132" spans="1:78" x14ac:dyDescent="0.25">
      <c r="A132" s="4"/>
      <c r="B132" s="4"/>
      <c r="C132" s="4"/>
      <c r="D132" s="10"/>
      <c r="E132" s="4"/>
      <c r="F132" s="10"/>
      <c r="G132" s="10"/>
      <c r="H132" s="10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</row>
    <row r="133" spans="1:78" x14ac:dyDescent="0.25">
      <c r="A133" s="4"/>
      <c r="B133" s="4"/>
      <c r="C133" s="4"/>
      <c r="D133" s="10"/>
      <c r="E133" s="4"/>
      <c r="F133" s="10"/>
      <c r="G133" s="10"/>
      <c r="H133" s="10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</row>
    <row r="134" spans="1:78" x14ac:dyDescent="0.25">
      <c r="A134" s="4"/>
      <c r="B134" s="4"/>
      <c r="C134" s="4"/>
      <c r="D134" s="10"/>
      <c r="E134" s="4"/>
      <c r="F134" s="10"/>
      <c r="G134" s="10"/>
      <c r="H134" s="10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</row>
    <row r="135" spans="1:78" x14ac:dyDescent="0.25">
      <c r="A135" s="4"/>
      <c r="B135" s="4"/>
      <c r="C135" s="4"/>
      <c r="D135" s="10"/>
      <c r="E135" s="4"/>
      <c r="F135" s="10"/>
      <c r="G135" s="10"/>
      <c r="H135" s="10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</row>
    <row r="136" spans="1:78" x14ac:dyDescent="0.25">
      <c r="A136" s="4"/>
      <c r="B136" s="4"/>
      <c r="C136" s="4"/>
      <c r="D136" s="10"/>
      <c r="E136" s="4"/>
      <c r="F136" s="10"/>
      <c r="G136" s="10"/>
      <c r="H136" s="10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</row>
    <row r="137" spans="1:78" x14ac:dyDescent="0.25">
      <c r="A137" s="4"/>
      <c r="B137" s="4"/>
      <c r="C137" s="4"/>
      <c r="D137" s="10"/>
      <c r="E137" s="4"/>
      <c r="F137" s="10"/>
      <c r="G137" s="10"/>
      <c r="H137" s="10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</row>
    <row r="138" spans="1:78" x14ac:dyDescent="0.25">
      <c r="A138" s="4"/>
      <c r="B138" s="4"/>
      <c r="C138" s="4"/>
      <c r="D138" s="10"/>
      <c r="E138" s="4"/>
      <c r="F138" s="10"/>
      <c r="G138" s="10"/>
      <c r="H138" s="10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</row>
    <row r="139" spans="1:78" x14ac:dyDescent="0.25">
      <c r="A139" s="4"/>
      <c r="B139" s="4"/>
      <c r="C139" s="4"/>
      <c r="D139" s="10"/>
      <c r="E139" s="4"/>
      <c r="F139" s="10"/>
      <c r="G139" s="10"/>
      <c r="H139" s="10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</row>
    <row r="140" spans="1:78" x14ac:dyDescent="0.25">
      <c r="A140" s="4"/>
      <c r="B140" s="4"/>
      <c r="C140" s="4"/>
      <c r="D140" s="10"/>
      <c r="E140" s="4"/>
      <c r="F140" s="10"/>
      <c r="G140" s="10"/>
      <c r="H140" s="10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</row>
    <row r="141" spans="1:78" x14ac:dyDescent="0.25">
      <c r="A141" s="4"/>
      <c r="B141" s="4"/>
      <c r="C141" s="4"/>
      <c r="D141" s="10"/>
      <c r="E141" s="4"/>
      <c r="F141" s="10"/>
      <c r="G141" s="10"/>
      <c r="H141" s="1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</row>
    <row r="142" spans="1:78" x14ac:dyDescent="0.25">
      <c r="A142" s="4"/>
      <c r="B142" s="4"/>
      <c r="C142" s="4"/>
      <c r="D142" s="10"/>
      <c r="E142" s="4"/>
      <c r="F142" s="10"/>
      <c r="G142" s="10"/>
      <c r="H142" s="10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</row>
    <row r="143" spans="1:78" x14ac:dyDescent="0.25">
      <c r="A143" s="4"/>
      <c r="B143" s="4"/>
      <c r="C143" s="4"/>
      <c r="D143" s="10"/>
      <c r="E143" s="4"/>
      <c r="F143" s="10"/>
      <c r="G143" s="10"/>
      <c r="H143" s="10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</row>
    <row r="144" spans="1:78" x14ac:dyDescent="0.25">
      <c r="A144" s="4"/>
      <c r="B144" s="4"/>
      <c r="C144" s="4"/>
      <c r="D144" s="10"/>
      <c r="E144" s="4"/>
      <c r="F144" s="10"/>
      <c r="G144" s="10"/>
      <c r="H144" s="10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</row>
    <row r="145" spans="1:78" x14ac:dyDescent="0.25">
      <c r="A145" s="4"/>
      <c r="B145" s="4"/>
      <c r="C145" s="4"/>
      <c r="D145" s="10"/>
      <c r="E145" s="4"/>
      <c r="F145" s="10"/>
      <c r="G145" s="10"/>
      <c r="H145" s="10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</row>
    <row r="146" spans="1:78" x14ac:dyDescent="0.25">
      <c r="A146" s="4"/>
      <c r="B146" s="4"/>
      <c r="C146" s="4"/>
      <c r="D146" s="10"/>
      <c r="E146" s="4"/>
      <c r="F146" s="10"/>
      <c r="G146" s="10"/>
      <c r="H146" s="10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</row>
    <row r="147" spans="1:78" x14ac:dyDescent="0.25">
      <c r="A147" s="4"/>
      <c r="B147" s="4"/>
      <c r="C147" s="4"/>
      <c r="D147" s="10"/>
      <c r="E147" s="4"/>
      <c r="F147" s="10"/>
      <c r="G147" s="10"/>
      <c r="H147" s="10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</row>
    <row r="148" spans="1:78" x14ac:dyDescent="0.25">
      <c r="A148" s="4"/>
      <c r="B148" s="4"/>
      <c r="C148" s="4"/>
      <c r="D148" s="10"/>
      <c r="E148" s="4"/>
      <c r="F148" s="10"/>
      <c r="G148" s="10"/>
      <c r="H148" s="10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</row>
    <row r="149" spans="1:78" x14ac:dyDescent="0.25">
      <c r="A149" s="4"/>
      <c r="B149" s="4"/>
      <c r="C149" s="4"/>
      <c r="D149" s="10"/>
      <c r="E149" s="4"/>
      <c r="F149" s="10"/>
      <c r="G149" s="10"/>
      <c r="H149" s="10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</row>
    <row r="150" spans="1:78" x14ac:dyDescent="0.25">
      <c r="A150" s="4"/>
      <c r="B150" s="4"/>
      <c r="C150" s="4"/>
      <c r="D150" s="10"/>
      <c r="E150" s="4"/>
      <c r="F150" s="10"/>
      <c r="G150" s="10"/>
      <c r="H150" s="10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</row>
    <row r="151" spans="1:78" x14ac:dyDescent="0.25">
      <c r="A151" s="4"/>
      <c r="B151" s="4"/>
      <c r="C151" s="4"/>
      <c r="D151" s="10"/>
      <c r="E151" s="4"/>
      <c r="F151" s="10"/>
      <c r="G151" s="10"/>
      <c r="H151" s="10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</row>
    <row r="152" spans="1:78" x14ac:dyDescent="0.25">
      <c r="A152" s="4"/>
      <c r="B152" s="4"/>
      <c r="C152" s="4"/>
      <c r="D152" s="10"/>
      <c r="E152" s="4"/>
      <c r="F152" s="10"/>
      <c r="G152" s="10"/>
      <c r="H152" s="10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</row>
    <row r="153" spans="1:78" x14ac:dyDescent="0.25">
      <c r="A153" s="4"/>
      <c r="B153" s="4"/>
      <c r="C153" s="4"/>
      <c r="D153" s="10"/>
      <c r="E153" s="4"/>
      <c r="F153" s="10"/>
      <c r="G153" s="10"/>
      <c r="H153" s="10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</row>
    <row r="154" spans="1:78" x14ac:dyDescent="0.25">
      <c r="A154" s="4"/>
      <c r="B154" s="4"/>
      <c r="C154" s="4"/>
      <c r="D154" s="10"/>
      <c r="E154" s="4"/>
      <c r="F154" s="10"/>
      <c r="G154" s="10"/>
      <c r="H154" s="10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</row>
    <row r="155" spans="1:78" x14ac:dyDescent="0.25">
      <c r="A155" s="4"/>
      <c r="B155" s="4"/>
      <c r="C155" s="4"/>
      <c r="D155" s="10"/>
      <c r="E155" s="4"/>
      <c r="F155" s="10"/>
      <c r="G155" s="10"/>
      <c r="H155" s="1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</row>
    <row r="156" spans="1:78" x14ac:dyDescent="0.25">
      <c r="A156" s="4"/>
      <c r="B156" s="4"/>
      <c r="C156" s="4"/>
      <c r="D156" s="10"/>
      <c r="E156" s="4"/>
      <c r="F156" s="10"/>
      <c r="G156" s="10"/>
      <c r="H156" s="1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</row>
    <row r="157" spans="1:78" x14ac:dyDescent="0.25">
      <c r="A157" s="4"/>
      <c r="B157" s="4"/>
      <c r="C157" s="4"/>
      <c r="D157" s="10"/>
      <c r="E157" s="4"/>
      <c r="F157" s="10"/>
      <c r="G157" s="10"/>
      <c r="H157" s="1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</row>
    <row r="158" spans="1:78" x14ac:dyDescent="0.25">
      <c r="A158" s="4"/>
      <c r="B158" s="4"/>
      <c r="C158" s="4"/>
      <c r="D158" s="10"/>
      <c r="E158" s="4"/>
      <c r="F158" s="10"/>
      <c r="G158" s="10"/>
      <c r="H158" s="1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</row>
    <row r="159" spans="1:78" x14ac:dyDescent="0.25">
      <c r="A159" s="4"/>
      <c r="B159" s="4"/>
      <c r="C159" s="4"/>
      <c r="D159" s="10"/>
      <c r="E159" s="4"/>
      <c r="F159" s="10"/>
      <c r="G159" s="10"/>
      <c r="H159" s="10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</row>
    <row r="160" spans="1:78" x14ac:dyDescent="0.25">
      <c r="A160" s="4"/>
      <c r="B160" s="4"/>
      <c r="C160" s="4"/>
      <c r="D160" s="10"/>
      <c r="E160" s="4"/>
      <c r="F160" s="10"/>
      <c r="G160" s="10"/>
      <c r="H160" s="10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</row>
    <row r="161" spans="1:78" x14ac:dyDescent="0.25">
      <c r="A161" s="4"/>
      <c r="B161" s="4"/>
      <c r="C161" s="4"/>
      <c r="D161" s="10"/>
      <c r="E161" s="4"/>
      <c r="F161" s="10"/>
      <c r="G161" s="10"/>
      <c r="H161" s="10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</row>
    <row r="162" spans="1:78" x14ac:dyDescent="0.25">
      <c r="A162" s="4"/>
      <c r="B162" s="4"/>
      <c r="C162" s="4"/>
      <c r="D162" s="10"/>
      <c r="E162" s="4"/>
      <c r="F162" s="10"/>
      <c r="G162" s="10"/>
      <c r="H162" s="10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</row>
    <row r="163" spans="1:78" x14ac:dyDescent="0.25">
      <c r="A163" s="4"/>
      <c r="B163" s="4"/>
      <c r="C163" s="4"/>
      <c r="D163" s="10"/>
      <c r="E163" s="4"/>
      <c r="F163" s="10"/>
      <c r="G163" s="10"/>
      <c r="H163" s="10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</row>
    <row r="164" spans="1:78" x14ac:dyDescent="0.25">
      <c r="A164" s="4"/>
      <c r="B164" s="4"/>
      <c r="C164" s="4"/>
      <c r="D164" s="10"/>
      <c r="E164" s="4"/>
      <c r="F164" s="10"/>
      <c r="G164" s="10"/>
      <c r="H164" s="10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</row>
    <row r="165" spans="1:78" x14ac:dyDescent="0.25">
      <c r="A165" s="4"/>
      <c r="B165" s="4"/>
      <c r="C165" s="4"/>
      <c r="D165" s="10"/>
      <c r="E165" s="4"/>
      <c r="F165" s="10"/>
      <c r="G165" s="10"/>
      <c r="H165" s="10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</row>
    <row r="166" spans="1:78" x14ac:dyDescent="0.25">
      <c r="A166" s="4"/>
      <c r="B166" s="4"/>
      <c r="C166" s="4"/>
      <c r="D166" s="10"/>
      <c r="E166" s="4"/>
      <c r="F166" s="10"/>
      <c r="G166" s="10"/>
      <c r="H166" s="10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</row>
    <row r="167" spans="1:78" x14ac:dyDescent="0.25">
      <c r="A167" s="4"/>
      <c r="B167" s="4"/>
      <c r="C167" s="4"/>
      <c r="D167" s="10"/>
      <c r="E167" s="4"/>
      <c r="F167" s="10"/>
      <c r="G167" s="10"/>
      <c r="H167" s="10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</row>
    <row r="168" spans="1:78" x14ac:dyDescent="0.25">
      <c r="A168" s="4"/>
      <c r="B168" s="4"/>
      <c r="C168" s="4"/>
      <c r="D168" s="10"/>
      <c r="E168" s="4"/>
      <c r="F168" s="10"/>
      <c r="G168" s="10"/>
      <c r="H168" s="10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</row>
    <row r="169" spans="1:78" x14ac:dyDescent="0.25">
      <c r="A169" s="4"/>
      <c r="B169" s="4"/>
      <c r="C169" s="4"/>
      <c r="D169" s="10"/>
      <c r="E169" s="4"/>
      <c r="F169" s="10"/>
      <c r="G169" s="10"/>
      <c r="H169" s="10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</row>
    <row r="170" spans="1:78" x14ac:dyDescent="0.25">
      <c r="A170" s="4"/>
      <c r="B170" s="4"/>
      <c r="C170" s="4"/>
      <c r="D170" s="10"/>
      <c r="E170" s="4"/>
      <c r="F170" s="10"/>
      <c r="G170" s="10"/>
      <c r="H170" s="10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</row>
    <row r="171" spans="1:78" x14ac:dyDescent="0.25">
      <c r="A171" s="4"/>
      <c r="B171" s="4"/>
      <c r="C171" s="4"/>
      <c r="D171" s="10"/>
      <c r="E171" s="4"/>
      <c r="F171" s="10"/>
      <c r="G171" s="10"/>
      <c r="H171" s="10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</row>
    <row r="172" spans="1:78" x14ac:dyDescent="0.25">
      <c r="A172" s="4"/>
      <c r="B172" s="4"/>
      <c r="C172" s="4"/>
      <c r="D172" s="10"/>
      <c r="E172" s="4"/>
      <c r="F172" s="10"/>
      <c r="G172" s="10"/>
      <c r="H172" s="10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</row>
    <row r="173" spans="1:78" x14ac:dyDescent="0.25">
      <c r="A173" s="4"/>
      <c r="B173" s="4"/>
      <c r="C173" s="4"/>
      <c r="D173" s="10"/>
      <c r="E173" s="4"/>
      <c r="F173" s="10"/>
      <c r="G173" s="10"/>
      <c r="H173" s="1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</row>
    <row r="174" spans="1:78" x14ac:dyDescent="0.25">
      <c r="A174" s="4"/>
      <c r="B174" s="4"/>
      <c r="C174" s="4"/>
      <c r="D174" s="10"/>
      <c r="E174" s="4"/>
      <c r="F174" s="10"/>
      <c r="G174" s="10"/>
      <c r="H174" s="10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</row>
    <row r="175" spans="1:78" x14ac:dyDescent="0.25">
      <c r="A175" s="4"/>
      <c r="B175" s="4"/>
      <c r="C175" s="4"/>
      <c r="D175" s="10"/>
      <c r="E175" s="4"/>
      <c r="F175" s="10"/>
      <c r="G175" s="10"/>
      <c r="H175" s="10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</row>
    <row r="176" spans="1:78" x14ac:dyDescent="0.25">
      <c r="A176" s="4"/>
      <c r="B176" s="4"/>
      <c r="C176" s="4"/>
      <c r="D176" s="10"/>
      <c r="E176" s="4"/>
      <c r="F176" s="10"/>
      <c r="G176" s="10"/>
      <c r="H176" s="10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</row>
    <row r="177" spans="1:78" x14ac:dyDescent="0.25">
      <c r="A177" s="4"/>
      <c r="B177" s="4"/>
      <c r="C177" s="4"/>
      <c r="D177" s="10"/>
      <c r="E177" s="4"/>
      <c r="F177" s="10"/>
      <c r="G177" s="10"/>
      <c r="H177" s="10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</row>
    <row r="178" spans="1:78" x14ac:dyDescent="0.25">
      <c r="A178" s="4"/>
      <c r="B178" s="4"/>
      <c r="C178" s="4"/>
      <c r="D178" s="10"/>
      <c r="E178" s="4"/>
      <c r="F178" s="10"/>
      <c r="G178" s="10"/>
      <c r="H178" s="10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</row>
    <row r="179" spans="1:78" x14ac:dyDescent="0.25">
      <c r="A179" s="4"/>
      <c r="B179" s="4"/>
      <c r="C179" s="4"/>
      <c r="D179" s="10"/>
      <c r="E179" s="4"/>
      <c r="F179" s="10"/>
      <c r="G179" s="10"/>
      <c r="H179" s="10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</row>
    <row r="180" spans="1:78" x14ac:dyDescent="0.25">
      <c r="A180" s="4"/>
      <c r="B180" s="4"/>
      <c r="C180" s="4"/>
      <c r="D180" s="10"/>
      <c r="E180" s="4"/>
      <c r="F180" s="10"/>
      <c r="G180" s="10"/>
      <c r="H180" s="10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</row>
    <row r="181" spans="1:78" x14ac:dyDescent="0.25">
      <c r="A181" s="4"/>
      <c r="B181" s="4"/>
      <c r="C181" s="4"/>
      <c r="D181" s="10"/>
      <c r="E181" s="4"/>
      <c r="F181" s="10"/>
      <c r="G181" s="10"/>
      <c r="H181" s="10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</row>
    <row r="182" spans="1:78" x14ac:dyDescent="0.25">
      <c r="A182" s="4"/>
      <c r="B182" s="4"/>
      <c r="C182" s="4"/>
      <c r="D182" s="10"/>
      <c r="E182" s="4"/>
      <c r="F182" s="10"/>
      <c r="G182" s="10"/>
      <c r="H182" s="10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</row>
    <row r="183" spans="1:78" x14ac:dyDescent="0.25">
      <c r="A183" s="4"/>
      <c r="B183" s="4"/>
      <c r="C183" s="4"/>
      <c r="D183" s="10"/>
      <c r="E183" s="4"/>
      <c r="F183" s="10"/>
      <c r="G183" s="10"/>
      <c r="H183" s="10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</row>
    <row r="184" spans="1:78" x14ac:dyDescent="0.25">
      <c r="A184" s="4"/>
      <c r="B184" s="4"/>
      <c r="C184" s="4"/>
      <c r="D184" s="10"/>
      <c r="E184" s="4"/>
      <c r="F184" s="10"/>
      <c r="G184" s="10"/>
      <c r="H184" s="10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</row>
    <row r="185" spans="1:78" x14ac:dyDescent="0.25">
      <c r="A185" s="4"/>
      <c r="B185" s="4"/>
      <c r="C185" s="4"/>
      <c r="D185" s="10"/>
      <c r="E185" s="4"/>
      <c r="F185" s="10"/>
      <c r="G185" s="10"/>
      <c r="H185" s="10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</row>
    <row r="186" spans="1:78" x14ac:dyDescent="0.25">
      <c r="A186" s="4"/>
      <c r="B186" s="4"/>
      <c r="C186" s="4"/>
      <c r="D186" s="10"/>
      <c r="E186" s="4"/>
      <c r="F186" s="10"/>
      <c r="G186" s="10"/>
      <c r="H186" s="10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</row>
    <row r="187" spans="1:78" x14ac:dyDescent="0.25">
      <c r="A187" s="4"/>
      <c r="B187" s="4"/>
      <c r="C187" s="4"/>
      <c r="D187" s="10"/>
      <c r="E187" s="4"/>
      <c r="F187" s="10"/>
      <c r="G187" s="10"/>
      <c r="H187" s="10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</row>
    <row r="188" spans="1:78" x14ac:dyDescent="0.25">
      <c r="A188" s="4"/>
      <c r="B188" s="4"/>
      <c r="C188" s="4"/>
      <c r="D188" s="10"/>
      <c r="E188" s="4"/>
      <c r="F188" s="10"/>
      <c r="G188" s="10"/>
      <c r="H188" s="10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</row>
    <row r="189" spans="1:78" x14ac:dyDescent="0.25">
      <c r="A189" s="4"/>
      <c r="B189" s="4"/>
      <c r="C189" s="4"/>
      <c r="D189" s="10"/>
      <c r="E189" s="4"/>
      <c r="F189" s="10"/>
      <c r="G189" s="10"/>
      <c r="H189" s="10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</row>
    <row r="190" spans="1:78" x14ac:dyDescent="0.25">
      <c r="A190" s="4"/>
      <c r="B190" s="4"/>
      <c r="C190" s="4"/>
      <c r="D190" s="10"/>
      <c r="E190" s="4"/>
      <c r="F190" s="10"/>
      <c r="G190" s="10"/>
      <c r="H190" s="10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</row>
    <row r="191" spans="1:78" x14ac:dyDescent="0.25">
      <c r="A191" s="4"/>
      <c r="B191" s="4"/>
      <c r="C191" s="4"/>
      <c r="D191" s="10"/>
      <c r="E191" s="4"/>
      <c r="F191" s="10"/>
      <c r="G191" s="10"/>
      <c r="H191" s="10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</row>
    <row r="192" spans="1:78" x14ac:dyDescent="0.25">
      <c r="A192" s="4"/>
      <c r="B192" s="4"/>
      <c r="C192" s="4"/>
      <c r="D192" s="10"/>
      <c r="E192" s="4"/>
      <c r="F192" s="10"/>
      <c r="G192" s="10"/>
      <c r="H192" s="10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</row>
    <row r="193" spans="1:78" x14ac:dyDescent="0.25">
      <c r="A193" s="4"/>
      <c r="B193" s="4"/>
      <c r="C193" s="4"/>
      <c r="D193" s="10"/>
      <c r="E193" s="4"/>
      <c r="F193" s="10"/>
      <c r="G193" s="10"/>
      <c r="H193" s="10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</row>
    <row r="194" spans="1:78" x14ac:dyDescent="0.25">
      <c r="A194" s="4"/>
      <c r="B194" s="4"/>
      <c r="C194" s="4"/>
      <c r="D194" s="10"/>
      <c r="E194" s="4"/>
      <c r="F194" s="10"/>
      <c r="G194" s="10"/>
      <c r="H194" s="10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</row>
    <row r="195" spans="1:78" x14ac:dyDescent="0.25">
      <c r="A195" s="4"/>
      <c r="B195" s="4"/>
      <c r="C195" s="4"/>
      <c r="D195" s="10"/>
      <c r="E195" s="4"/>
      <c r="F195" s="10"/>
      <c r="G195" s="10"/>
      <c r="H195" s="1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</row>
    <row r="196" spans="1:78" x14ac:dyDescent="0.25">
      <c r="A196" s="4"/>
      <c r="B196" s="4"/>
      <c r="C196" s="4"/>
      <c r="D196" s="10"/>
      <c r="E196" s="4"/>
      <c r="F196" s="10"/>
      <c r="G196" s="10"/>
      <c r="H196" s="1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</row>
    <row r="197" spans="1:78" x14ac:dyDescent="0.25">
      <c r="A197" s="4"/>
      <c r="B197" s="4"/>
      <c r="C197" s="4"/>
      <c r="D197" s="10"/>
      <c r="E197" s="4"/>
      <c r="F197" s="10"/>
      <c r="G197" s="10"/>
      <c r="H197" s="10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</row>
    <row r="198" spans="1:78" x14ac:dyDescent="0.25">
      <c r="A198" s="4"/>
      <c r="B198" s="4"/>
      <c r="C198" s="4"/>
      <c r="D198" s="10"/>
      <c r="E198" s="4"/>
      <c r="F198" s="10"/>
      <c r="G198" s="10"/>
      <c r="H198" s="10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</row>
    <row r="199" spans="1:78" x14ac:dyDescent="0.25">
      <c r="A199" s="4"/>
      <c r="B199" s="4"/>
      <c r="C199" s="4"/>
      <c r="D199" s="10"/>
      <c r="E199" s="4"/>
      <c r="F199" s="10"/>
      <c r="G199" s="10"/>
      <c r="H199" s="10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</row>
    <row r="200" spans="1:78" x14ac:dyDescent="0.25">
      <c r="A200" s="4"/>
      <c r="B200" s="4"/>
      <c r="C200" s="4"/>
      <c r="D200" s="10"/>
      <c r="E200" s="4"/>
      <c r="F200" s="10"/>
      <c r="G200" s="10"/>
      <c r="H200" s="10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</row>
    <row r="201" spans="1:78" x14ac:dyDescent="0.25">
      <c r="A201" s="4"/>
      <c r="B201" s="4"/>
      <c r="C201" s="4"/>
      <c r="D201" s="10"/>
      <c r="E201" s="4"/>
      <c r="F201" s="10"/>
      <c r="G201" s="10"/>
      <c r="H201" s="10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</row>
    <row r="202" spans="1:78" x14ac:dyDescent="0.25">
      <c r="A202" s="4"/>
      <c r="B202" s="4"/>
      <c r="C202" s="4"/>
      <c r="D202" s="10"/>
      <c r="E202" s="4"/>
      <c r="F202" s="10"/>
      <c r="G202" s="10"/>
      <c r="H202" s="10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</row>
    <row r="203" spans="1:78" x14ac:dyDescent="0.25">
      <c r="A203" s="4"/>
      <c r="B203" s="4"/>
      <c r="C203" s="4"/>
      <c r="D203" s="10"/>
      <c r="E203" s="4"/>
      <c r="F203" s="10"/>
      <c r="G203" s="10"/>
      <c r="H203" s="10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</row>
    <row r="204" spans="1:78" x14ac:dyDescent="0.25">
      <c r="A204" s="4"/>
      <c r="B204" s="4"/>
      <c r="C204" s="4"/>
      <c r="D204" s="10"/>
      <c r="E204" s="4"/>
      <c r="F204" s="10"/>
      <c r="G204" s="10"/>
      <c r="H204" s="10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</row>
    <row r="205" spans="1:78" x14ac:dyDescent="0.25">
      <c r="A205" s="4"/>
      <c r="B205" s="4"/>
      <c r="C205" s="4"/>
      <c r="D205" s="10"/>
      <c r="E205" s="4"/>
      <c r="F205" s="10"/>
      <c r="G205" s="10"/>
      <c r="H205" s="10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</row>
    <row r="206" spans="1:78" x14ac:dyDescent="0.25">
      <c r="A206" s="4"/>
      <c r="B206" s="4"/>
      <c r="C206" s="4"/>
      <c r="D206" s="10"/>
      <c r="E206" s="4"/>
      <c r="F206" s="10"/>
      <c r="G206" s="10"/>
      <c r="H206" s="10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</row>
    <row r="207" spans="1:78" x14ac:dyDescent="0.25">
      <c r="A207" s="4"/>
      <c r="B207" s="4"/>
      <c r="C207" s="4"/>
      <c r="D207" s="10"/>
      <c r="E207" s="4"/>
      <c r="F207" s="10"/>
      <c r="G207" s="10"/>
      <c r="H207" s="10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</row>
    <row r="208" spans="1:78" x14ac:dyDescent="0.25">
      <c r="A208" s="4"/>
      <c r="B208" s="4"/>
      <c r="C208" s="4"/>
      <c r="D208" s="10"/>
      <c r="E208" s="4"/>
      <c r="F208" s="10"/>
      <c r="G208" s="10"/>
      <c r="H208" s="10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</row>
    <row r="209" spans="1:78" x14ac:dyDescent="0.25">
      <c r="A209" s="4"/>
      <c r="B209" s="4"/>
      <c r="C209" s="4"/>
      <c r="D209" s="10"/>
      <c r="E209" s="4"/>
      <c r="F209" s="10"/>
      <c r="G209" s="10"/>
      <c r="H209" s="10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</row>
    <row r="210" spans="1:78" x14ac:dyDescent="0.25">
      <c r="A210" s="4"/>
      <c r="B210" s="4"/>
      <c r="C210" s="4"/>
      <c r="D210" s="10"/>
      <c r="E210" s="4"/>
      <c r="F210" s="10"/>
      <c r="G210" s="10"/>
      <c r="H210" s="10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</row>
    <row r="211" spans="1:78" x14ac:dyDescent="0.25">
      <c r="A211" s="4"/>
      <c r="B211" s="4"/>
      <c r="C211" s="4"/>
      <c r="D211" s="10"/>
      <c r="E211" s="4"/>
      <c r="F211" s="10"/>
      <c r="G211" s="10"/>
      <c r="H211" s="10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</row>
    <row r="212" spans="1:78" x14ac:dyDescent="0.25">
      <c r="A212" s="4"/>
      <c r="B212" s="4"/>
      <c r="C212" s="4"/>
      <c r="D212" s="10"/>
      <c r="E212" s="4"/>
      <c r="F212" s="10"/>
      <c r="G212" s="10"/>
      <c r="H212" s="10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</row>
    <row r="213" spans="1:78" x14ac:dyDescent="0.25">
      <c r="A213" s="4"/>
      <c r="B213" s="4"/>
      <c r="C213" s="4"/>
      <c r="D213" s="10"/>
      <c r="E213" s="4"/>
      <c r="F213" s="10"/>
      <c r="G213" s="10"/>
      <c r="H213" s="10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</row>
    <row r="214" spans="1:78" x14ac:dyDescent="0.25">
      <c r="A214" s="4"/>
      <c r="B214" s="4"/>
      <c r="C214" s="4"/>
      <c r="D214" s="10"/>
      <c r="E214" s="4"/>
      <c r="F214" s="10"/>
      <c r="G214" s="10"/>
      <c r="H214" s="10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</row>
    <row r="215" spans="1:78" x14ac:dyDescent="0.25">
      <c r="A215" s="4"/>
      <c r="B215" s="4"/>
      <c r="C215" s="4"/>
      <c r="D215" s="10"/>
      <c r="E215" s="4"/>
      <c r="F215" s="10"/>
      <c r="G215" s="10"/>
      <c r="H215" s="10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</row>
    <row r="216" spans="1:78" x14ac:dyDescent="0.25">
      <c r="A216" s="4"/>
      <c r="B216" s="4"/>
      <c r="C216" s="4"/>
      <c r="D216" s="10"/>
      <c r="E216" s="4"/>
      <c r="F216" s="10"/>
      <c r="G216" s="10"/>
      <c r="H216" s="10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</row>
    <row r="217" spans="1:78" x14ac:dyDescent="0.25">
      <c r="A217" s="4"/>
      <c r="B217" s="4"/>
      <c r="C217" s="4"/>
      <c r="D217" s="10"/>
      <c r="E217" s="4"/>
      <c r="F217" s="10"/>
      <c r="G217" s="10"/>
      <c r="H217" s="10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</row>
    <row r="218" spans="1:78" x14ac:dyDescent="0.25">
      <c r="A218" s="4"/>
      <c r="B218" s="4"/>
      <c r="C218" s="4"/>
      <c r="D218" s="10"/>
      <c r="E218" s="4"/>
      <c r="F218" s="10"/>
      <c r="G218" s="10"/>
      <c r="H218" s="10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</row>
    <row r="219" spans="1:78" x14ac:dyDescent="0.25">
      <c r="A219" s="4"/>
      <c r="B219" s="4"/>
      <c r="C219" s="4"/>
      <c r="D219" s="10"/>
      <c r="E219" s="4"/>
      <c r="F219" s="10"/>
      <c r="G219" s="10"/>
      <c r="H219" s="10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</row>
    <row r="220" spans="1:78" x14ac:dyDescent="0.25">
      <c r="A220" s="4"/>
      <c r="B220" s="4"/>
      <c r="C220" s="4"/>
      <c r="D220" s="10"/>
      <c r="E220" s="4"/>
      <c r="F220" s="10"/>
      <c r="G220" s="10"/>
      <c r="H220" s="10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</row>
    <row r="221" spans="1:78" x14ac:dyDescent="0.25">
      <c r="A221" s="4"/>
      <c r="B221" s="4"/>
      <c r="C221" s="4"/>
      <c r="D221" s="10"/>
      <c r="E221" s="4"/>
      <c r="F221" s="10"/>
      <c r="G221" s="10"/>
      <c r="H221" s="10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</row>
    <row r="222" spans="1:78" x14ac:dyDescent="0.25">
      <c r="A222" s="4"/>
      <c r="B222" s="4"/>
      <c r="C222" s="4"/>
      <c r="D222" s="10"/>
      <c r="E222" s="4"/>
      <c r="F222" s="10"/>
      <c r="G222" s="10"/>
      <c r="H222" s="10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</row>
    <row r="223" spans="1:78" x14ac:dyDescent="0.25">
      <c r="A223" s="4"/>
      <c r="B223" s="4"/>
      <c r="C223" s="4"/>
      <c r="D223" s="10"/>
      <c r="E223" s="4"/>
      <c r="F223" s="10"/>
      <c r="G223" s="10"/>
      <c r="H223" s="10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</row>
    <row r="224" spans="1:78" x14ac:dyDescent="0.25">
      <c r="A224" s="4"/>
      <c r="B224" s="4"/>
      <c r="C224" s="4"/>
      <c r="D224" s="10"/>
      <c r="E224" s="4"/>
      <c r="F224" s="10"/>
      <c r="G224" s="10"/>
      <c r="H224" s="10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</row>
    <row r="225" spans="1:78" x14ac:dyDescent="0.25">
      <c r="A225" s="4"/>
      <c r="B225" s="4"/>
      <c r="C225" s="4"/>
      <c r="D225" s="10"/>
      <c r="E225" s="4"/>
      <c r="F225" s="10"/>
      <c r="G225" s="10"/>
      <c r="H225" s="10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</row>
    <row r="226" spans="1:78" x14ac:dyDescent="0.25">
      <c r="A226" s="4"/>
      <c r="B226" s="4"/>
      <c r="C226" s="4"/>
      <c r="D226" s="10"/>
      <c r="E226" s="4"/>
      <c r="F226" s="10"/>
      <c r="G226" s="10"/>
      <c r="H226" s="10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</row>
    <row r="227" spans="1:78" x14ac:dyDescent="0.25">
      <c r="A227" s="4"/>
      <c r="B227" s="4"/>
      <c r="C227" s="4"/>
      <c r="D227" s="10"/>
      <c r="E227" s="4"/>
      <c r="F227" s="10"/>
      <c r="G227" s="10"/>
      <c r="H227" s="10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</row>
    <row r="228" spans="1:78" x14ac:dyDescent="0.25">
      <c r="A228" s="4"/>
      <c r="B228" s="4"/>
      <c r="C228" s="4"/>
      <c r="D228" s="10"/>
      <c r="E228" s="4"/>
      <c r="F228" s="10"/>
      <c r="G228" s="10"/>
      <c r="H228" s="10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</row>
    <row r="229" spans="1:78" x14ac:dyDescent="0.25">
      <c r="A229" s="4"/>
      <c r="B229" s="4"/>
      <c r="C229" s="4"/>
      <c r="D229" s="10"/>
      <c r="E229" s="4"/>
      <c r="F229" s="10"/>
      <c r="G229" s="10"/>
      <c r="H229" s="10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</row>
    <row r="230" spans="1:78" x14ac:dyDescent="0.25">
      <c r="A230" s="4"/>
      <c r="B230" s="4"/>
      <c r="C230" s="4"/>
      <c r="D230" s="10"/>
      <c r="E230" s="4"/>
      <c r="F230" s="10"/>
      <c r="G230" s="10"/>
      <c r="H230" s="10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</row>
    <row r="231" spans="1:78" x14ac:dyDescent="0.25">
      <c r="A231" s="4"/>
      <c r="B231" s="4"/>
      <c r="C231" s="4"/>
      <c r="D231" s="10"/>
      <c r="E231" s="4"/>
      <c r="F231" s="10"/>
      <c r="G231" s="10"/>
      <c r="H231" s="10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</row>
    <row r="232" spans="1:78" x14ac:dyDescent="0.25">
      <c r="A232" s="4"/>
      <c r="B232" s="4"/>
      <c r="C232" s="4"/>
      <c r="D232" s="10"/>
      <c r="E232" s="4"/>
      <c r="F232" s="10"/>
      <c r="G232" s="10"/>
      <c r="H232" s="10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</row>
    <row r="233" spans="1:78" x14ac:dyDescent="0.25">
      <c r="A233" s="4"/>
      <c r="B233" s="4"/>
      <c r="C233" s="4"/>
      <c r="D233" s="10"/>
      <c r="E233" s="4"/>
      <c r="F233" s="10"/>
      <c r="G233" s="10"/>
      <c r="H233" s="10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</row>
    <row r="234" spans="1:78" x14ac:dyDescent="0.25">
      <c r="A234" s="4"/>
      <c r="B234" s="4"/>
      <c r="C234" s="4"/>
      <c r="D234" s="10"/>
      <c r="E234" s="4"/>
      <c r="F234" s="10"/>
      <c r="G234" s="10"/>
      <c r="H234" s="10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</row>
    <row r="235" spans="1:78" x14ac:dyDescent="0.25">
      <c r="A235" s="4"/>
      <c r="B235" s="4"/>
      <c r="C235" s="4"/>
      <c r="D235" s="10"/>
      <c r="E235" s="4"/>
      <c r="F235" s="10"/>
      <c r="G235" s="10"/>
      <c r="H235" s="10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</row>
    <row r="236" spans="1:78" x14ac:dyDescent="0.25">
      <c r="A236" s="4"/>
      <c r="B236" s="4"/>
      <c r="C236" s="4"/>
      <c r="D236" s="10"/>
      <c r="E236" s="4"/>
      <c r="F236" s="10"/>
      <c r="G236" s="10"/>
      <c r="H236" s="10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</row>
    <row r="237" spans="1:78" x14ac:dyDescent="0.25">
      <c r="A237" s="4"/>
      <c r="B237" s="4"/>
      <c r="C237" s="4"/>
      <c r="D237" s="10"/>
      <c r="E237" s="4"/>
      <c r="F237" s="10"/>
      <c r="G237" s="10"/>
      <c r="H237" s="10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</row>
    <row r="238" spans="1:78" x14ac:dyDescent="0.25">
      <c r="A238" s="4"/>
      <c r="B238" s="4"/>
      <c r="C238" s="4"/>
      <c r="D238" s="10"/>
      <c r="E238" s="4"/>
      <c r="F238" s="10"/>
      <c r="G238" s="10"/>
      <c r="H238" s="10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</row>
    <row r="239" spans="1:78" x14ac:dyDescent="0.25">
      <c r="A239" s="4"/>
      <c r="B239" s="4"/>
      <c r="C239" s="4"/>
      <c r="D239" s="10"/>
      <c r="E239" s="4"/>
      <c r="F239" s="10"/>
      <c r="G239" s="10"/>
      <c r="H239" s="10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</row>
    <row r="240" spans="1:78" x14ac:dyDescent="0.25">
      <c r="A240" s="4"/>
      <c r="B240" s="4"/>
      <c r="C240" s="4"/>
      <c r="D240" s="10"/>
      <c r="E240" s="4"/>
      <c r="F240" s="10"/>
      <c r="G240" s="10"/>
      <c r="H240" s="10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</row>
    <row r="241" spans="1:78" x14ac:dyDescent="0.25">
      <c r="A241" s="4"/>
      <c r="B241" s="4"/>
      <c r="C241" s="4"/>
      <c r="D241" s="10"/>
      <c r="E241" s="4"/>
      <c r="F241" s="10"/>
      <c r="G241" s="10"/>
      <c r="H241" s="10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</row>
    <row r="242" spans="1:78" x14ac:dyDescent="0.25">
      <c r="A242" s="4"/>
      <c r="B242" s="4"/>
      <c r="C242" s="4"/>
      <c r="D242" s="10"/>
      <c r="E242" s="4"/>
      <c r="F242" s="10"/>
      <c r="G242" s="10"/>
      <c r="H242" s="10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</row>
    <row r="243" spans="1:78" x14ac:dyDescent="0.25">
      <c r="A243" s="4"/>
      <c r="B243" s="4"/>
      <c r="C243" s="4"/>
      <c r="D243" s="10"/>
      <c r="E243" s="4"/>
      <c r="F243" s="10"/>
      <c r="G243" s="10"/>
      <c r="H243" s="10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</row>
    <row r="244" spans="1:78" x14ac:dyDescent="0.25">
      <c r="A244" s="4"/>
      <c r="B244" s="4"/>
      <c r="C244" s="4"/>
      <c r="D244" s="10"/>
      <c r="E244" s="4"/>
      <c r="F244" s="10"/>
      <c r="G244" s="10"/>
      <c r="H244" s="10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</row>
    <row r="245" spans="1:78" x14ac:dyDescent="0.25">
      <c r="A245" s="4"/>
      <c r="B245" s="4"/>
      <c r="C245" s="4"/>
      <c r="D245" s="10"/>
      <c r="E245" s="4"/>
      <c r="F245" s="10"/>
      <c r="G245" s="10"/>
      <c r="H245" s="10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</row>
    <row r="246" spans="1:78" x14ac:dyDescent="0.25">
      <c r="A246" s="4"/>
      <c r="B246" s="4"/>
      <c r="C246" s="4"/>
      <c r="D246" s="10"/>
      <c r="E246" s="4"/>
      <c r="F246" s="10"/>
      <c r="G246" s="10"/>
      <c r="H246" s="10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</row>
    <row r="247" spans="1:78" x14ac:dyDescent="0.25">
      <c r="A247" s="4"/>
      <c r="B247" s="4"/>
      <c r="C247" s="4"/>
      <c r="D247" s="10"/>
      <c r="E247" s="4"/>
      <c r="F247" s="10"/>
      <c r="G247" s="10"/>
      <c r="H247" s="10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</row>
    <row r="248" spans="1:78" x14ac:dyDescent="0.25">
      <c r="A248" s="4"/>
      <c r="B248" s="4"/>
      <c r="C248" s="4"/>
      <c r="D248" s="10"/>
      <c r="E248" s="4"/>
      <c r="F248" s="10"/>
      <c r="G248" s="10"/>
      <c r="H248" s="10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</row>
    <row r="249" spans="1:78" x14ac:dyDescent="0.25">
      <c r="A249" s="4"/>
      <c r="B249" s="4"/>
      <c r="C249" s="4"/>
      <c r="D249" s="10"/>
      <c r="E249" s="4"/>
      <c r="F249" s="10"/>
      <c r="G249" s="10"/>
      <c r="H249" s="10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</row>
    <row r="250" spans="1:78" x14ac:dyDescent="0.25">
      <c r="A250" s="4"/>
      <c r="B250" s="4"/>
      <c r="C250" s="4"/>
      <c r="D250" s="10"/>
      <c r="E250" s="4"/>
      <c r="F250" s="10"/>
      <c r="G250" s="10"/>
      <c r="H250" s="10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</row>
    <row r="251" spans="1:78" x14ac:dyDescent="0.25">
      <c r="A251" s="4"/>
      <c r="B251" s="4"/>
      <c r="C251" s="4"/>
      <c r="D251" s="10"/>
      <c r="E251" s="4"/>
      <c r="F251" s="10"/>
      <c r="G251" s="10"/>
      <c r="H251" s="10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</row>
    <row r="252" spans="1:78" x14ac:dyDescent="0.25">
      <c r="A252" s="4"/>
      <c r="B252" s="4"/>
      <c r="C252" s="4"/>
      <c r="D252" s="10"/>
      <c r="E252" s="4"/>
      <c r="F252" s="10"/>
      <c r="G252" s="10"/>
      <c r="H252" s="10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</row>
    <row r="253" spans="1:78" x14ac:dyDescent="0.25">
      <c r="A253" s="4"/>
      <c r="B253" s="4"/>
      <c r="C253" s="4"/>
      <c r="D253" s="10"/>
      <c r="E253" s="4"/>
      <c r="F253" s="10"/>
      <c r="G253" s="10"/>
      <c r="H253" s="10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</row>
    <row r="254" spans="1:78" x14ac:dyDescent="0.25">
      <c r="A254" s="4"/>
      <c r="B254" s="4"/>
      <c r="C254" s="4"/>
      <c r="D254" s="10"/>
      <c r="E254" s="4"/>
      <c r="F254" s="10"/>
      <c r="G254" s="10"/>
      <c r="H254" s="10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</row>
    <row r="255" spans="1:78" x14ac:dyDescent="0.25">
      <c r="A255" s="4"/>
      <c r="B255" s="4"/>
      <c r="C255" s="4"/>
      <c r="D255" s="10"/>
      <c r="E255" s="4"/>
      <c r="F255" s="10"/>
      <c r="G255" s="10"/>
      <c r="H255" s="10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</row>
    <row r="256" spans="1:78" x14ac:dyDescent="0.25">
      <c r="A256" s="4"/>
      <c r="B256" s="4"/>
      <c r="C256" s="4"/>
      <c r="D256" s="10"/>
      <c r="E256" s="4"/>
      <c r="F256" s="10"/>
      <c r="G256" s="10"/>
      <c r="H256" s="10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</row>
    <row r="257" spans="1:78" x14ac:dyDescent="0.25">
      <c r="A257" s="4"/>
      <c r="B257" s="4"/>
      <c r="C257" s="4"/>
      <c r="D257" s="10"/>
      <c r="E257" s="4"/>
      <c r="F257" s="10"/>
      <c r="G257" s="10"/>
      <c r="H257" s="10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</row>
    <row r="258" spans="1:78" x14ac:dyDescent="0.25">
      <c r="A258" s="4"/>
      <c r="B258" s="4"/>
      <c r="C258" s="4"/>
      <c r="D258" s="10"/>
      <c r="E258" s="4"/>
      <c r="F258" s="10"/>
      <c r="G258" s="10"/>
      <c r="H258" s="10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</row>
    <row r="259" spans="1:78" x14ac:dyDescent="0.25">
      <c r="A259" s="4"/>
      <c r="B259" s="4"/>
      <c r="C259" s="4"/>
      <c r="D259" s="10"/>
      <c r="E259" s="4"/>
      <c r="F259" s="10"/>
      <c r="G259" s="10"/>
      <c r="H259" s="10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</row>
    <row r="260" spans="1:78" x14ac:dyDescent="0.25">
      <c r="A260" s="4"/>
      <c r="B260" s="4"/>
      <c r="C260" s="4"/>
      <c r="D260" s="10"/>
      <c r="E260" s="4"/>
      <c r="F260" s="10"/>
      <c r="G260" s="10"/>
      <c r="H260" s="10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</row>
    <row r="261" spans="1:78" x14ac:dyDescent="0.25">
      <c r="A261" s="4"/>
      <c r="B261" s="4"/>
      <c r="C261" s="4"/>
      <c r="D261" s="10"/>
      <c r="E261" s="4"/>
      <c r="F261" s="10"/>
      <c r="G261" s="10"/>
      <c r="H261" s="10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</row>
    <row r="262" spans="1:78" x14ac:dyDescent="0.25">
      <c r="A262" s="4"/>
      <c r="B262" s="4"/>
      <c r="C262" s="4"/>
      <c r="D262" s="10"/>
      <c r="E262" s="4"/>
      <c r="F262" s="10"/>
      <c r="G262" s="10"/>
      <c r="H262" s="10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</row>
    <row r="263" spans="1:78" x14ac:dyDescent="0.25">
      <c r="A263" s="4"/>
      <c r="B263" s="4"/>
      <c r="C263" s="4"/>
      <c r="D263" s="10"/>
      <c r="E263" s="4"/>
      <c r="F263" s="10"/>
      <c r="G263" s="10"/>
      <c r="H263" s="10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</row>
    <row r="264" spans="1:78" x14ac:dyDescent="0.25">
      <c r="A264" s="4"/>
      <c r="B264" s="4"/>
      <c r="C264" s="4"/>
      <c r="D264" s="10"/>
      <c r="E264" s="4"/>
      <c r="F264" s="10"/>
      <c r="G264" s="10"/>
      <c r="H264" s="10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</row>
    <row r="265" spans="1:78" x14ac:dyDescent="0.25">
      <c r="A265" s="4"/>
      <c r="B265" s="4"/>
      <c r="C265" s="4"/>
      <c r="D265" s="10"/>
      <c r="E265" s="4"/>
      <c r="F265" s="10"/>
      <c r="G265" s="10"/>
      <c r="H265" s="10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</row>
    <row r="266" spans="1:78" x14ac:dyDescent="0.25">
      <c r="A266" s="4"/>
      <c r="B266" s="4"/>
      <c r="C266" s="4"/>
      <c r="D266" s="10"/>
      <c r="E266" s="4"/>
      <c r="F266" s="10"/>
      <c r="G266" s="10"/>
      <c r="H266" s="10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</row>
    <row r="267" spans="1:78" x14ac:dyDescent="0.25">
      <c r="A267" s="4"/>
      <c r="B267" s="4"/>
      <c r="C267" s="4"/>
      <c r="D267" s="10"/>
      <c r="E267" s="4"/>
      <c r="F267" s="10"/>
      <c r="G267" s="10"/>
      <c r="H267" s="10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</row>
    <row r="268" spans="1:78" x14ac:dyDescent="0.25">
      <c r="A268" s="4"/>
      <c r="B268" s="4"/>
      <c r="C268" s="4"/>
      <c r="D268" s="10"/>
      <c r="E268" s="4"/>
      <c r="F268" s="10"/>
      <c r="G268" s="10"/>
      <c r="H268" s="10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</row>
    <row r="269" spans="1:78" x14ac:dyDescent="0.25">
      <c r="A269" s="4"/>
      <c r="B269" s="4"/>
      <c r="C269" s="4"/>
      <c r="D269" s="10"/>
      <c r="E269" s="4"/>
      <c r="F269" s="10"/>
      <c r="G269" s="10"/>
      <c r="H269" s="10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</row>
    <row r="270" spans="1:78" x14ac:dyDescent="0.25">
      <c r="A270" s="4"/>
      <c r="B270" s="4"/>
      <c r="C270" s="4"/>
      <c r="D270" s="10"/>
      <c r="E270" s="4"/>
      <c r="F270" s="10"/>
      <c r="G270" s="10"/>
      <c r="H270" s="10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</row>
    <row r="271" spans="1:78" x14ac:dyDescent="0.25">
      <c r="A271" s="4"/>
      <c r="B271" s="4"/>
      <c r="C271" s="4"/>
      <c r="D271" s="10"/>
      <c r="E271" s="4"/>
      <c r="F271" s="10"/>
      <c r="G271" s="10"/>
      <c r="H271" s="10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</row>
    <row r="272" spans="1:78" x14ac:dyDescent="0.25">
      <c r="A272" s="4"/>
      <c r="B272" s="4"/>
      <c r="C272" s="4"/>
      <c r="D272" s="10"/>
      <c r="E272" s="4"/>
      <c r="F272" s="10"/>
      <c r="G272" s="10"/>
      <c r="H272" s="10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</row>
    <row r="273" spans="1:78" x14ac:dyDescent="0.25">
      <c r="A273" s="4"/>
      <c r="B273" s="4"/>
      <c r="C273" s="4"/>
      <c r="D273" s="10"/>
      <c r="E273" s="4"/>
      <c r="F273" s="10"/>
      <c r="G273" s="10"/>
      <c r="H273" s="10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</row>
    <row r="274" spans="1:78" x14ac:dyDescent="0.25">
      <c r="A274" s="4"/>
      <c r="B274" s="4"/>
      <c r="C274" s="4"/>
      <c r="D274" s="10"/>
      <c r="E274" s="4"/>
      <c r="F274" s="10"/>
      <c r="G274" s="10"/>
      <c r="H274" s="10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</row>
    <row r="275" spans="1:78" x14ac:dyDescent="0.25">
      <c r="A275" s="4"/>
      <c r="B275" s="4"/>
      <c r="C275" s="4"/>
      <c r="D275" s="10"/>
      <c r="E275" s="4"/>
      <c r="F275" s="10"/>
      <c r="G275" s="10"/>
      <c r="H275" s="10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</row>
    <row r="276" spans="1:78" x14ac:dyDescent="0.25">
      <c r="A276" s="4"/>
      <c r="B276" s="4"/>
      <c r="C276" s="4"/>
      <c r="D276" s="10"/>
      <c r="E276" s="4"/>
      <c r="F276" s="10"/>
      <c r="G276" s="10"/>
      <c r="H276" s="10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</row>
    <row r="277" spans="1:78" x14ac:dyDescent="0.25">
      <c r="A277" s="4"/>
      <c r="B277" s="4"/>
      <c r="C277" s="4"/>
      <c r="D277" s="10"/>
      <c r="E277" s="4"/>
      <c r="F277" s="10"/>
      <c r="G277" s="10"/>
      <c r="H277" s="10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</row>
    <row r="278" spans="1:78" x14ac:dyDescent="0.25">
      <c r="A278" s="4"/>
      <c r="B278" s="4"/>
      <c r="C278" s="4"/>
      <c r="D278" s="10"/>
      <c r="E278" s="4"/>
      <c r="F278" s="10"/>
      <c r="G278" s="10"/>
      <c r="H278" s="10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</row>
    <row r="279" spans="1:78" x14ac:dyDescent="0.25">
      <c r="A279" s="4"/>
      <c r="B279" s="4"/>
      <c r="C279" s="4"/>
      <c r="D279" s="10"/>
      <c r="E279" s="4"/>
      <c r="F279" s="10"/>
      <c r="G279" s="10"/>
      <c r="H279" s="10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</row>
    <row r="280" spans="1:78" x14ac:dyDescent="0.25">
      <c r="A280" s="4"/>
      <c r="B280" s="4"/>
      <c r="C280" s="4"/>
      <c r="D280" s="10"/>
      <c r="E280" s="4"/>
      <c r="F280" s="10"/>
      <c r="G280" s="10"/>
      <c r="H280" s="10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</row>
    <row r="281" spans="1:78" x14ac:dyDescent="0.25">
      <c r="A281" s="4"/>
      <c r="B281" s="4"/>
      <c r="C281" s="4"/>
      <c r="D281" s="10"/>
      <c r="E281" s="4"/>
      <c r="F281" s="10"/>
      <c r="G281" s="10"/>
      <c r="H281" s="10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</row>
    <row r="282" spans="1:78" x14ac:dyDescent="0.25">
      <c r="A282" s="4"/>
      <c r="B282" s="4"/>
      <c r="C282" s="4"/>
      <c r="D282" s="10"/>
      <c r="E282" s="4"/>
      <c r="F282" s="10"/>
      <c r="G282" s="10"/>
      <c r="H282" s="10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</row>
    <row r="283" spans="1:78" x14ac:dyDescent="0.25">
      <c r="A283" s="4"/>
      <c r="B283" s="4"/>
      <c r="C283" s="4"/>
      <c r="D283" s="10"/>
      <c r="E283" s="4"/>
      <c r="F283" s="10"/>
      <c r="G283" s="10"/>
      <c r="H283" s="10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</row>
    <row r="284" spans="1:78" x14ac:dyDescent="0.25">
      <c r="A284" s="4"/>
      <c r="B284" s="4"/>
      <c r="C284" s="4"/>
      <c r="D284" s="10"/>
      <c r="E284" s="4"/>
      <c r="F284" s="10"/>
      <c r="G284" s="10"/>
      <c r="H284" s="10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</row>
    <row r="285" spans="1:78" x14ac:dyDescent="0.25">
      <c r="A285" s="4"/>
      <c r="B285" s="4"/>
      <c r="C285" s="4"/>
      <c r="D285" s="10"/>
      <c r="E285" s="4"/>
      <c r="F285" s="10"/>
      <c r="G285" s="10"/>
      <c r="H285" s="10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</row>
    <row r="286" spans="1:78" x14ac:dyDescent="0.25">
      <c r="A286" s="4"/>
      <c r="B286" s="4"/>
      <c r="C286" s="4"/>
      <c r="D286" s="10"/>
      <c r="E286" s="4"/>
      <c r="F286" s="10"/>
      <c r="G286" s="10"/>
      <c r="H286" s="10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</row>
    <row r="287" spans="1:78" x14ac:dyDescent="0.25">
      <c r="A287" s="4"/>
      <c r="B287" s="4"/>
      <c r="C287" s="4"/>
      <c r="D287" s="10"/>
      <c r="E287" s="4"/>
      <c r="F287" s="10"/>
      <c r="G287" s="10"/>
      <c r="H287" s="10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</row>
    <row r="288" spans="1:78" x14ac:dyDescent="0.25">
      <c r="A288" s="4"/>
      <c r="B288" s="4"/>
      <c r="C288" s="4"/>
      <c r="D288" s="10"/>
      <c r="E288" s="4"/>
      <c r="F288" s="10"/>
      <c r="G288" s="10"/>
      <c r="H288" s="10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</row>
    <row r="289" spans="1:78" x14ac:dyDescent="0.25">
      <c r="A289" s="4"/>
      <c r="B289" s="4"/>
      <c r="C289" s="4"/>
      <c r="D289" s="10"/>
      <c r="E289" s="4"/>
      <c r="F289" s="10"/>
      <c r="G289" s="10"/>
      <c r="H289" s="10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</row>
    <row r="290" spans="1:78" x14ac:dyDescent="0.25">
      <c r="A290" s="4"/>
      <c r="B290" s="4"/>
      <c r="C290" s="4"/>
      <c r="D290" s="10"/>
      <c r="E290" s="4"/>
      <c r="F290" s="10"/>
      <c r="G290" s="10"/>
      <c r="H290" s="10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</row>
    <row r="291" spans="1:78" x14ac:dyDescent="0.25">
      <c r="A291" s="4"/>
      <c r="B291" s="4"/>
      <c r="C291" s="4"/>
      <c r="D291" s="10"/>
      <c r="E291" s="4"/>
      <c r="F291" s="10"/>
      <c r="G291" s="10"/>
      <c r="H291" s="10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</row>
    <row r="292" spans="1:78" x14ac:dyDescent="0.25">
      <c r="A292" s="4"/>
      <c r="B292" s="4"/>
      <c r="C292" s="4"/>
      <c r="D292" s="10"/>
      <c r="E292" s="4"/>
      <c r="F292" s="10"/>
      <c r="G292" s="10"/>
      <c r="H292" s="10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</row>
    <row r="293" spans="1:78" x14ac:dyDescent="0.25">
      <c r="A293" s="4"/>
      <c r="B293" s="4"/>
      <c r="C293" s="4"/>
      <c r="D293" s="10"/>
      <c r="E293" s="4"/>
      <c r="F293" s="10"/>
      <c r="G293" s="10"/>
      <c r="H293" s="10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</row>
    <row r="294" spans="1:78" x14ac:dyDescent="0.25">
      <c r="A294" s="4"/>
      <c r="B294" s="4"/>
      <c r="C294" s="4"/>
      <c r="D294" s="10"/>
      <c r="E294" s="4"/>
      <c r="F294" s="10"/>
      <c r="G294" s="10"/>
      <c r="H294" s="10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</row>
    <row r="295" spans="1:78" x14ac:dyDescent="0.25">
      <c r="A295" s="4"/>
      <c r="B295" s="4"/>
      <c r="C295" s="4"/>
      <c r="D295" s="10"/>
      <c r="E295" s="4"/>
      <c r="F295" s="10"/>
      <c r="G295" s="10"/>
      <c r="H295" s="10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</row>
    <row r="296" spans="1:78" x14ac:dyDescent="0.25">
      <c r="A296" s="4"/>
      <c r="B296" s="4"/>
      <c r="C296" s="4"/>
      <c r="D296" s="10"/>
      <c r="E296" s="4"/>
      <c r="F296" s="10"/>
      <c r="G296" s="10"/>
      <c r="H296" s="10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</row>
    <row r="297" spans="1:78" x14ac:dyDescent="0.25">
      <c r="A297" s="4"/>
      <c r="B297" s="4"/>
      <c r="C297" s="4"/>
      <c r="D297" s="10"/>
      <c r="E297" s="4"/>
      <c r="F297" s="10"/>
      <c r="G297" s="10"/>
      <c r="H297" s="10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</row>
    <row r="298" spans="1:78" x14ac:dyDescent="0.25">
      <c r="A298" s="4"/>
      <c r="B298" s="4"/>
      <c r="C298" s="4"/>
      <c r="D298" s="10"/>
      <c r="E298" s="4"/>
      <c r="F298" s="10"/>
      <c r="G298" s="10"/>
      <c r="H298" s="10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</row>
    <row r="299" spans="1:78" x14ac:dyDescent="0.25">
      <c r="A299" s="4"/>
      <c r="B299" s="4"/>
      <c r="C299" s="4"/>
      <c r="D299" s="10"/>
      <c r="E299" s="4"/>
      <c r="F299" s="10"/>
      <c r="G299" s="10"/>
      <c r="H299" s="10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</row>
    <row r="300" spans="1:78" x14ac:dyDescent="0.25">
      <c r="A300" s="4"/>
      <c r="B300" s="4"/>
      <c r="C300" s="4"/>
      <c r="D300" s="10"/>
      <c r="E300" s="4"/>
      <c r="F300" s="10"/>
      <c r="G300" s="10"/>
      <c r="H300" s="10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</row>
    <row r="301" spans="1:78" x14ac:dyDescent="0.25">
      <c r="A301" s="4"/>
      <c r="B301" s="4"/>
      <c r="C301" s="4"/>
      <c r="D301" s="10"/>
      <c r="E301" s="4"/>
      <c r="F301" s="10"/>
      <c r="G301" s="10"/>
      <c r="H301" s="10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</row>
    <row r="302" spans="1:78" x14ac:dyDescent="0.25">
      <c r="A302" s="4"/>
      <c r="B302" s="4"/>
      <c r="C302" s="4"/>
      <c r="D302" s="10"/>
      <c r="E302" s="4"/>
      <c r="F302" s="10"/>
      <c r="G302" s="10"/>
      <c r="H302" s="10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</row>
    <row r="303" spans="1:78" x14ac:dyDescent="0.25">
      <c r="A303" s="4"/>
      <c r="B303" s="4"/>
      <c r="C303" s="4"/>
      <c r="D303" s="10"/>
      <c r="E303" s="4"/>
      <c r="F303" s="10"/>
      <c r="G303" s="10"/>
      <c r="H303" s="10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</row>
    <row r="304" spans="1:78" x14ac:dyDescent="0.25">
      <c r="A304" s="4"/>
      <c r="B304" s="4"/>
      <c r="C304" s="4"/>
      <c r="D304" s="10"/>
      <c r="E304" s="4"/>
      <c r="F304" s="10"/>
      <c r="G304" s="10"/>
      <c r="H304" s="10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</row>
    <row r="305" spans="1:78" x14ac:dyDescent="0.25">
      <c r="A305" s="4"/>
      <c r="B305" s="4"/>
      <c r="C305" s="4"/>
      <c r="D305" s="10"/>
      <c r="E305" s="4"/>
      <c r="F305" s="10"/>
      <c r="G305" s="10"/>
      <c r="H305" s="10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</row>
    <row r="306" spans="1:78" x14ac:dyDescent="0.25">
      <c r="A306" s="4"/>
      <c r="B306" s="4"/>
      <c r="C306" s="4"/>
      <c r="D306" s="10"/>
      <c r="E306" s="4"/>
      <c r="F306" s="10"/>
      <c r="G306" s="10"/>
      <c r="H306" s="10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</row>
    <row r="307" spans="1:78" x14ac:dyDescent="0.25">
      <c r="A307" s="4"/>
      <c r="B307" s="4"/>
      <c r="C307" s="4"/>
      <c r="D307" s="10"/>
      <c r="E307" s="4"/>
      <c r="F307" s="10"/>
      <c r="G307" s="10"/>
      <c r="H307" s="10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</row>
    <row r="308" spans="1:78" x14ac:dyDescent="0.25">
      <c r="A308" s="4"/>
      <c r="B308" s="4"/>
      <c r="C308" s="4"/>
      <c r="D308" s="10"/>
      <c r="E308" s="4"/>
      <c r="F308" s="10"/>
      <c r="G308" s="10"/>
      <c r="H308" s="10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</row>
    <row r="309" spans="1:78" x14ac:dyDescent="0.25">
      <c r="A309" s="4"/>
      <c r="B309" s="4"/>
      <c r="C309" s="4"/>
      <c r="D309" s="10"/>
      <c r="E309" s="4"/>
      <c r="F309" s="10"/>
      <c r="G309" s="10"/>
      <c r="H309" s="10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</row>
    <row r="310" spans="1:78" x14ac:dyDescent="0.25">
      <c r="A310" s="4"/>
      <c r="B310" s="4"/>
      <c r="C310" s="4"/>
      <c r="D310" s="10"/>
      <c r="E310" s="4"/>
      <c r="F310" s="10"/>
      <c r="G310" s="10"/>
      <c r="H310" s="10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</row>
    <row r="311" spans="1:78" x14ac:dyDescent="0.25">
      <c r="A311" s="4"/>
      <c r="B311" s="4"/>
      <c r="C311" s="4"/>
      <c r="D311" s="10"/>
      <c r="E311" s="4"/>
      <c r="F311" s="10"/>
      <c r="G311" s="10"/>
      <c r="H311" s="10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</row>
    <row r="312" spans="1:78" x14ac:dyDescent="0.25">
      <c r="A312" s="4"/>
      <c r="B312" s="4"/>
      <c r="C312" s="4"/>
      <c r="D312" s="10"/>
      <c r="E312" s="4"/>
      <c r="F312" s="10"/>
      <c r="G312" s="10"/>
      <c r="H312" s="10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</row>
    <row r="313" spans="1:78" x14ac:dyDescent="0.25">
      <c r="A313" s="4"/>
      <c r="B313" s="4"/>
      <c r="C313" s="4"/>
      <c r="D313" s="10"/>
      <c r="E313" s="4"/>
      <c r="F313" s="10"/>
      <c r="G313" s="10"/>
      <c r="H313" s="10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</row>
    <row r="314" spans="1:78" x14ac:dyDescent="0.25">
      <c r="A314" s="4"/>
      <c r="B314" s="4"/>
      <c r="C314" s="4"/>
      <c r="D314" s="10"/>
      <c r="E314" s="4"/>
      <c r="F314" s="10"/>
      <c r="G314" s="10"/>
      <c r="H314" s="10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</row>
    <row r="315" spans="1:78" x14ac:dyDescent="0.25">
      <c r="A315" s="4"/>
      <c r="B315" s="4"/>
      <c r="C315" s="4"/>
      <c r="D315" s="10"/>
      <c r="E315" s="4"/>
      <c r="F315" s="10"/>
      <c r="G315" s="10"/>
      <c r="H315" s="10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</row>
    <row r="316" spans="1:78" x14ac:dyDescent="0.25">
      <c r="A316" s="4"/>
      <c r="B316" s="4"/>
      <c r="C316" s="4"/>
      <c r="D316" s="10"/>
      <c r="E316" s="4"/>
      <c r="F316" s="10"/>
      <c r="G316" s="10"/>
      <c r="H316" s="10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</row>
    <row r="317" spans="1:78" x14ac:dyDescent="0.25">
      <c r="A317" s="4"/>
      <c r="B317" s="4"/>
      <c r="C317" s="4"/>
      <c r="D317" s="10"/>
      <c r="E317" s="4"/>
      <c r="F317" s="10"/>
      <c r="G317" s="10"/>
      <c r="H317" s="10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</row>
    <row r="318" spans="1:78" x14ac:dyDescent="0.25">
      <c r="A318" s="4"/>
      <c r="B318" s="4"/>
      <c r="C318" s="4"/>
      <c r="D318" s="10"/>
      <c r="E318" s="4"/>
      <c r="F318" s="10"/>
      <c r="G318" s="10"/>
      <c r="H318" s="10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</row>
    <row r="319" spans="1:78" x14ac:dyDescent="0.25">
      <c r="A319" s="4"/>
      <c r="B319" s="4"/>
      <c r="C319" s="4"/>
      <c r="D319" s="10"/>
      <c r="E319" s="4"/>
      <c r="F319" s="10"/>
      <c r="G319" s="10"/>
      <c r="H319" s="10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</row>
    <row r="320" spans="1:78" x14ac:dyDescent="0.25">
      <c r="A320" s="4"/>
      <c r="B320" s="4"/>
      <c r="C320" s="4"/>
      <c r="D320" s="10"/>
      <c r="E320" s="4"/>
      <c r="F320" s="10"/>
      <c r="G320" s="10"/>
      <c r="H320" s="10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</row>
    <row r="321" spans="1:78" x14ac:dyDescent="0.25">
      <c r="A321" s="4"/>
      <c r="B321" s="4"/>
      <c r="C321" s="4"/>
      <c r="D321" s="10"/>
      <c r="E321" s="4"/>
      <c r="F321" s="10"/>
      <c r="G321" s="10"/>
      <c r="H321" s="10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</row>
    <row r="322" spans="1:78" x14ac:dyDescent="0.25">
      <c r="A322" s="4"/>
      <c r="B322" s="4"/>
      <c r="C322" s="4"/>
      <c r="D322" s="10"/>
      <c r="E322" s="4"/>
      <c r="F322" s="10"/>
      <c r="G322" s="10"/>
      <c r="H322" s="10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</row>
    <row r="323" spans="1:78" x14ac:dyDescent="0.25">
      <c r="A323" s="4"/>
      <c r="B323" s="4"/>
      <c r="C323" s="4"/>
      <c r="D323" s="10"/>
      <c r="E323" s="4"/>
      <c r="F323" s="10"/>
      <c r="G323" s="10"/>
      <c r="H323" s="10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</row>
    <row r="324" spans="1:78" x14ac:dyDescent="0.25">
      <c r="A324" s="4"/>
      <c r="B324" s="4"/>
      <c r="C324" s="4"/>
      <c r="D324" s="10"/>
      <c r="E324" s="4"/>
      <c r="F324" s="10"/>
      <c r="G324" s="10"/>
      <c r="H324" s="10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</row>
    <row r="325" spans="1:78" x14ac:dyDescent="0.25">
      <c r="A325" s="4"/>
      <c r="B325" s="4"/>
      <c r="C325" s="4"/>
      <c r="D325" s="10"/>
      <c r="E325" s="4"/>
      <c r="F325" s="10"/>
      <c r="G325" s="10"/>
      <c r="H325" s="10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</row>
    <row r="326" spans="1:78" x14ac:dyDescent="0.25">
      <c r="A326" s="4"/>
      <c r="B326" s="4"/>
      <c r="C326" s="4"/>
      <c r="D326" s="10"/>
      <c r="E326" s="4"/>
      <c r="F326" s="10"/>
      <c r="G326" s="10"/>
      <c r="H326" s="10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</row>
    <row r="327" spans="1:78" x14ac:dyDescent="0.25">
      <c r="A327" s="4"/>
      <c r="B327" s="4"/>
      <c r="C327" s="4"/>
      <c r="D327" s="10"/>
      <c r="E327" s="4"/>
      <c r="F327" s="10"/>
      <c r="G327" s="10"/>
      <c r="H327" s="10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</row>
    <row r="328" spans="1:78" x14ac:dyDescent="0.25">
      <c r="A328" s="4"/>
      <c r="B328" s="4"/>
      <c r="C328" s="4"/>
      <c r="D328" s="10"/>
      <c r="E328" s="4"/>
      <c r="F328" s="10"/>
      <c r="G328" s="10"/>
      <c r="H328" s="10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</row>
    <row r="329" spans="1:78" x14ac:dyDescent="0.25">
      <c r="A329" s="4"/>
      <c r="B329" s="4"/>
      <c r="C329" s="4"/>
      <c r="D329" s="10"/>
      <c r="E329" s="4"/>
      <c r="F329" s="10"/>
      <c r="G329" s="10"/>
      <c r="H329" s="10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</row>
    <row r="330" spans="1:78" x14ac:dyDescent="0.25">
      <c r="A330" s="4"/>
      <c r="B330" s="4"/>
      <c r="C330" s="4"/>
      <c r="D330" s="10"/>
      <c r="E330" s="4"/>
      <c r="F330" s="10"/>
      <c r="G330" s="10"/>
      <c r="H330" s="10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</row>
    <row r="331" spans="1:78" x14ac:dyDescent="0.25">
      <c r="A331" s="4"/>
      <c r="B331" s="4"/>
      <c r="C331" s="4"/>
      <c r="D331" s="10"/>
      <c r="E331" s="4"/>
      <c r="F331" s="10"/>
      <c r="G331" s="10"/>
      <c r="H331" s="10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</row>
    <row r="332" spans="1:78" x14ac:dyDescent="0.25">
      <c r="A332" s="4"/>
      <c r="B332" s="4"/>
      <c r="C332" s="4"/>
      <c r="D332" s="10"/>
      <c r="E332" s="4"/>
      <c r="F332" s="10"/>
      <c r="G332" s="10"/>
      <c r="H332" s="10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</row>
    <row r="333" spans="1:78" x14ac:dyDescent="0.25">
      <c r="A333" s="4"/>
      <c r="B333" s="4"/>
      <c r="C333" s="4"/>
      <c r="D333" s="10"/>
      <c r="E333" s="4"/>
      <c r="F333" s="10"/>
      <c r="G333" s="10"/>
      <c r="H333" s="10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</row>
    <row r="334" spans="1:78" x14ac:dyDescent="0.25">
      <c r="A334" s="4"/>
      <c r="B334" s="4"/>
      <c r="C334" s="4"/>
      <c r="D334" s="10"/>
      <c r="E334" s="4"/>
      <c r="F334" s="10"/>
      <c r="G334" s="10"/>
      <c r="H334" s="10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</row>
    <row r="335" spans="1:78" x14ac:dyDescent="0.25">
      <c r="A335" s="4"/>
      <c r="B335" s="4"/>
      <c r="C335" s="4"/>
      <c r="D335" s="10"/>
      <c r="E335" s="4"/>
      <c r="F335" s="10"/>
      <c r="G335" s="10"/>
      <c r="H335" s="10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</row>
    <row r="336" spans="1:78" x14ac:dyDescent="0.25">
      <c r="A336" s="4"/>
      <c r="B336" s="4"/>
      <c r="C336" s="4"/>
      <c r="D336" s="10"/>
      <c r="E336" s="4"/>
      <c r="F336" s="10"/>
      <c r="G336" s="10"/>
      <c r="H336" s="10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</row>
    <row r="337" spans="1:78" x14ac:dyDescent="0.25">
      <c r="A337" s="4"/>
      <c r="B337" s="4"/>
      <c r="C337" s="4"/>
      <c r="D337" s="10"/>
      <c r="E337" s="4"/>
      <c r="F337" s="10"/>
      <c r="G337" s="10"/>
      <c r="H337" s="10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</row>
    <row r="338" spans="1:78" x14ac:dyDescent="0.25">
      <c r="A338" s="4"/>
      <c r="B338" s="4"/>
      <c r="C338" s="4"/>
      <c r="D338" s="10"/>
      <c r="E338" s="4"/>
      <c r="F338" s="10"/>
      <c r="G338" s="10"/>
      <c r="H338" s="10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</row>
    <row r="339" spans="1:78" x14ac:dyDescent="0.25">
      <c r="A339" s="4"/>
      <c r="B339" s="4"/>
      <c r="C339" s="4"/>
      <c r="D339" s="10"/>
      <c r="E339" s="4"/>
      <c r="F339" s="10"/>
      <c r="G339" s="10"/>
      <c r="H339" s="10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</row>
    <row r="340" spans="1:78" x14ac:dyDescent="0.25">
      <c r="A340" s="4"/>
      <c r="B340" s="4"/>
      <c r="C340" s="4"/>
      <c r="D340" s="10"/>
      <c r="E340" s="4"/>
      <c r="F340" s="10"/>
      <c r="G340" s="10"/>
      <c r="H340" s="10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</row>
    <row r="341" spans="1:78" x14ac:dyDescent="0.25">
      <c r="A341" s="4"/>
      <c r="B341" s="4"/>
      <c r="C341" s="4"/>
      <c r="D341" s="10"/>
      <c r="E341" s="4"/>
      <c r="F341" s="10"/>
      <c r="G341" s="10"/>
      <c r="H341" s="10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</row>
    <row r="342" spans="1:78" x14ac:dyDescent="0.25">
      <c r="A342" s="4"/>
      <c r="B342" s="4"/>
      <c r="C342" s="4"/>
      <c r="D342" s="10"/>
      <c r="E342" s="4"/>
      <c r="F342" s="10"/>
      <c r="G342" s="10"/>
      <c r="H342" s="10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</row>
    <row r="343" spans="1:78" x14ac:dyDescent="0.25">
      <c r="A343" s="4"/>
      <c r="B343" s="4"/>
      <c r="C343" s="4"/>
      <c r="D343" s="10"/>
      <c r="E343" s="4"/>
      <c r="F343" s="10"/>
      <c r="G343" s="10"/>
      <c r="H343" s="10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</row>
    <row r="344" spans="1:78" x14ac:dyDescent="0.25">
      <c r="A344" s="4"/>
      <c r="B344" s="4"/>
      <c r="C344" s="4"/>
      <c r="D344" s="10"/>
      <c r="E344" s="4"/>
      <c r="F344" s="10"/>
      <c r="G344" s="10"/>
      <c r="H344" s="10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</row>
    <row r="345" spans="1:78" x14ac:dyDescent="0.25">
      <c r="A345" s="4"/>
      <c r="B345" s="4"/>
      <c r="C345" s="4"/>
      <c r="D345" s="10"/>
      <c r="E345" s="4"/>
      <c r="F345" s="10"/>
      <c r="G345" s="10"/>
      <c r="H345" s="10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</row>
    <row r="346" spans="1:78" x14ac:dyDescent="0.25">
      <c r="A346" s="4"/>
      <c r="B346" s="4"/>
      <c r="C346" s="4"/>
      <c r="D346" s="10"/>
      <c r="E346" s="4"/>
      <c r="F346" s="10"/>
      <c r="G346" s="10"/>
      <c r="H346" s="10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</row>
    <row r="347" spans="1:78" x14ac:dyDescent="0.25">
      <c r="A347" s="4"/>
      <c r="B347" s="4"/>
      <c r="C347" s="4"/>
      <c r="D347" s="10"/>
      <c r="E347" s="4"/>
      <c r="F347" s="10"/>
      <c r="G347" s="10"/>
      <c r="H347" s="10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</row>
    <row r="348" spans="1:78" x14ac:dyDescent="0.25">
      <c r="A348" s="4"/>
      <c r="B348" s="4"/>
      <c r="C348" s="4"/>
      <c r="D348" s="10"/>
      <c r="E348" s="4"/>
      <c r="F348" s="10"/>
      <c r="G348" s="10"/>
      <c r="H348" s="10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</row>
    <row r="349" spans="1:78" x14ac:dyDescent="0.25">
      <c r="A349" s="4"/>
      <c r="B349" s="4"/>
      <c r="C349" s="4"/>
      <c r="D349" s="10"/>
      <c r="E349" s="4"/>
      <c r="F349" s="10"/>
      <c r="G349" s="10"/>
      <c r="H349" s="10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</row>
    <row r="350" spans="1:78" x14ac:dyDescent="0.25">
      <c r="A350" s="4"/>
      <c r="B350" s="4"/>
      <c r="C350" s="4"/>
      <c r="D350" s="10"/>
      <c r="E350" s="4"/>
      <c r="F350" s="10"/>
      <c r="G350" s="10"/>
      <c r="H350" s="10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</row>
    <row r="351" spans="1:78" x14ac:dyDescent="0.25">
      <c r="A351" s="4"/>
      <c r="B351" s="4"/>
      <c r="C351" s="4"/>
      <c r="D351" s="10"/>
      <c r="E351" s="4"/>
      <c r="F351" s="10"/>
      <c r="G351" s="10"/>
      <c r="H351" s="10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</row>
    <row r="352" spans="1:78" x14ac:dyDescent="0.25">
      <c r="A352" s="4"/>
      <c r="B352" s="4"/>
      <c r="C352" s="4"/>
      <c r="D352" s="10"/>
      <c r="E352" s="4"/>
      <c r="F352" s="10"/>
      <c r="G352" s="10"/>
      <c r="H352" s="10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</row>
    <row r="353" spans="1:78" x14ac:dyDescent="0.25">
      <c r="A353" s="4"/>
      <c r="B353" s="4"/>
      <c r="C353" s="4"/>
      <c r="D353" s="10"/>
      <c r="E353" s="4"/>
      <c r="F353" s="10"/>
      <c r="G353" s="10"/>
      <c r="H353" s="10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</row>
    <row r="354" spans="1:78" x14ac:dyDescent="0.25">
      <c r="A354" s="4"/>
      <c r="B354" s="4"/>
      <c r="C354" s="4"/>
      <c r="D354" s="10"/>
      <c r="E354" s="4"/>
      <c r="F354" s="10"/>
      <c r="G354" s="10"/>
      <c r="H354" s="10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</row>
    <row r="355" spans="1:78" x14ac:dyDescent="0.25">
      <c r="A355" s="4"/>
      <c r="B355" s="4"/>
      <c r="C355" s="4"/>
      <c r="D355" s="10"/>
      <c r="E355" s="4"/>
      <c r="F355" s="10"/>
      <c r="G355" s="10"/>
      <c r="H355" s="10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</row>
    <row r="356" spans="1:78" x14ac:dyDescent="0.25">
      <c r="A356" s="4"/>
      <c r="B356" s="4"/>
      <c r="C356" s="4"/>
      <c r="D356" s="10"/>
      <c r="E356" s="4"/>
      <c r="F356" s="10"/>
      <c r="G356" s="10"/>
      <c r="H356" s="10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</row>
    <row r="357" spans="1:78" x14ac:dyDescent="0.25">
      <c r="A357" s="4"/>
      <c r="B357" s="4"/>
      <c r="C357" s="4"/>
      <c r="D357" s="10"/>
      <c r="E357" s="4"/>
      <c r="F357" s="10"/>
      <c r="G357" s="10"/>
      <c r="H357" s="10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</row>
    <row r="358" spans="1:78" x14ac:dyDescent="0.25">
      <c r="A358" s="4"/>
      <c r="B358" s="4"/>
      <c r="C358" s="4"/>
      <c r="D358" s="10"/>
      <c r="E358" s="4"/>
      <c r="F358" s="10"/>
      <c r="G358" s="10"/>
      <c r="H358" s="10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</row>
    <row r="359" spans="1:78" x14ac:dyDescent="0.25">
      <c r="A359" s="4"/>
      <c r="B359" s="4"/>
      <c r="C359" s="4"/>
      <c r="D359" s="10"/>
      <c r="E359" s="4"/>
      <c r="F359" s="10"/>
      <c r="G359" s="10"/>
      <c r="H359" s="10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</row>
    <row r="360" spans="1:78" x14ac:dyDescent="0.25">
      <c r="A360" s="4"/>
      <c r="B360" s="4"/>
      <c r="C360" s="4"/>
      <c r="D360" s="10"/>
      <c r="E360" s="4"/>
      <c r="F360" s="10"/>
      <c r="G360" s="10"/>
      <c r="H360" s="10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</row>
    <row r="361" spans="1:78" x14ac:dyDescent="0.25">
      <c r="A361" s="4"/>
      <c r="B361" s="4"/>
      <c r="C361" s="4"/>
      <c r="D361" s="10"/>
      <c r="E361" s="4"/>
      <c r="F361" s="10"/>
      <c r="G361" s="10"/>
      <c r="H361" s="10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</row>
    <row r="362" spans="1:78" x14ac:dyDescent="0.25">
      <c r="A362" s="4"/>
      <c r="B362" s="4"/>
      <c r="C362" s="4"/>
      <c r="D362" s="10"/>
      <c r="E362" s="4"/>
      <c r="F362" s="10"/>
      <c r="G362" s="10"/>
      <c r="H362" s="10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</row>
    <row r="363" spans="1:78" x14ac:dyDescent="0.25">
      <c r="A363" s="4"/>
      <c r="B363" s="4"/>
      <c r="C363" s="4"/>
      <c r="D363" s="10"/>
      <c r="E363" s="4"/>
      <c r="F363" s="10"/>
      <c r="G363" s="10"/>
      <c r="H363" s="10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</row>
    <row r="364" spans="1:78" x14ac:dyDescent="0.25">
      <c r="A364" s="4"/>
      <c r="B364" s="4"/>
      <c r="C364" s="4"/>
      <c r="D364" s="10"/>
      <c r="E364" s="4"/>
      <c r="F364" s="10"/>
      <c r="G364" s="10"/>
      <c r="H364" s="10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</row>
    <row r="365" spans="1:78" x14ac:dyDescent="0.25">
      <c r="A365" s="4"/>
      <c r="B365" s="4"/>
      <c r="C365" s="4"/>
      <c r="D365" s="10"/>
      <c r="E365" s="4"/>
      <c r="F365" s="10"/>
      <c r="G365" s="10"/>
      <c r="H365" s="10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</row>
    <row r="366" spans="1:78" x14ac:dyDescent="0.25">
      <c r="A366" s="4"/>
      <c r="B366" s="4"/>
      <c r="C366" s="4"/>
      <c r="D366" s="10"/>
      <c r="E366" s="4"/>
      <c r="F366" s="10"/>
      <c r="G366" s="10"/>
      <c r="H366" s="10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</row>
    <row r="367" spans="1:78" x14ac:dyDescent="0.25">
      <c r="A367" s="4"/>
      <c r="B367" s="4"/>
      <c r="C367" s="4"/>
      <c r="D367" s="10"/>
      <c r="E367" s="4"/>
      <c r="F367" s="10"/>
      <c r="G367" s="10"/>
      <c r="H367" s="10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</row>
    <row r="368" spans="1:78" x14ac:dyDescent="0.25">
      <c r="A368" s="4"/>
      <c r="B368" s="4"/>
      <c r="C368" s="4"/>
      <c r="D368" s="10"/>
      <c r="E368" s="4"/>
      <c r="F368" s="10"/>
      <c r="G368" s="10"/>
      <c r="H368" s="10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</row>
    <row r="369" spans="1:78" x14ac:dyDescent="0.25">
      <c r="A369" s="4"/>
      <c r="B369" s="4"/>
      <c r="C369" s="4"/>
      <c r="D369" s="10"/>
      <c r="E369" s="4"/>
      <c r="F369" s="10"/>
      <c r="G369" s="10"/>
      <c r="H369" s="10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</row>
    <row r="370" spans="1:78" x14ac:dyDescent="0.25">
      <c r="A370" s="4"/>
      <c r="B370" s="4"/>
      <c r="C370" s="4"/>
      <c r="D370" s="10"/>
      <c r="E370" s="4"/>
      <c r="F370" s="10"/>
      <c r="G370" s="10"/>
      <c r="H370" s="10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</row>
    <row r="371" spans="1:78" x14ac:dyDescent="0.25">
      <c r="A371" s="4"/>
      <c r="B371" s="4"/>
      <c r="C371" s="4"/>
      <c r="D371" s="10"/>
      <c r="E371" s="4"/>
      <c r="F371" s="10"/>
      <c r="G371" s="10"/>
      <c r="H371" s="10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</row>
    <row r="372" spans="1:78" x14ac:dyDescent="0.25">
      <c r="A372" s="4"/>
      <c r="B372" s="4"/>
      <c r="C372" s="4"/>
      <c r="D372" s="10"/>
      <c r="E372" s="4"/>
      <c r="F372" s="10"/>
      <c r="G372" s="10"/>
      <c r="H372" s="10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</row>
    <row r="373" spans="1:78" x14ac:dyDescent="0.25">
      <c r="A373" s="4"/>
      <c r="B373" s="4"/>
      <c r="C373" s="4"/>
      <c r="D373" s="10"/>
      <c r="E373" s="4"/>
      <c r="F373" s="10"/>
      <c r="G373" s="10"/>
      <c r="H373" s="10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</row>
    <row r="374" spans="1:78" x14ac:dyDescent="0.25">
      <c r="A374" s="4"/>
      <c r="B374" s="4"/>
      <c r="C374" s="4"/>
      <c r="D374" s="10"/>
      <c r="E374" s="4"/>
      <c r="F374" s="10"/>
      <c r="G374" s="10"/>
      <c r="H374" s="10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</row>
    <row r="375" spans="1:78" x14ac:dyDescent="0.25">
      <c r="A375" s="4"/>
      <c r="B375" s="4"/>
      <c r="C375" s="4"/>
      <c r="D375" s="10"/>
      <c r="E375" s="4"/>
      <c r="F375" s="10"/>
      <c r="G375" s="10"/>
      <c r="H375" s="10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</row>
    <row r="376" spans="1:78" x14ac:dyDescent="0.25">
      <c r="A376" s="4"/>
      <c r="B376" s="4"/>
      <c r="C376" s="4"/>
      <c r="D376" s="10"/>
      <c r="E376" s="4"/>
      <c r="F376" s="10"/>
      <c r="G376" s="10"/>
      <c r="H376" s="10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</row>
    <row r="377" spans="1:78" x14ac:dyDescent="0.25">
      <c r="A377" s="4"/>
      <c r="B377" s="4"/>
      <c r="C377" s="4"/>
      <c r="D377" s="10"/>
      <c r="E377" s="4"/>
      <c r="F377" s="10"/>
      <c r="G377" s="10"/>
      <c r="H377" s="10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</row>
    <row r="378" spans="1:78" x14ac:dyDescent="0.25">
      <c r="A378" s="4"/>
      <c r="B378" s="4"/>
      <c r="C378" s="4"/>
      <c r="D378" s="10"/>
      <c r="E378" s="4"/>
      <c r="F378" s="10"/>
      <c r="G378" s="10"/>
      <c r="H378" s="10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</row>
    <row r="379" spans="1:78" x14ac:dyDescent="0.25">
      <c r="A379" s="4"/>
      <c r="B379" s="4"/>
      <c r="C379" s="4"/>
      <c r="D379" s="10"/>
      <c r="E379" s="4"/>
      <c r="F379" s="10"/>
      <c r="G379" s="10"/>
      <c r="H379" s="10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</row>
    <row r="380" spans="1:78" x14ac:dyDescent="0.25">
      <c r="A380" s="4"/>
      <c r="B380" s="4"/>
      <c r="C380" s="4"/>
      <c r="D380" s="10"/>
      <c r="E380" s="4"/>
      <c r="F380" s="10"/>
      <c r="G380" s="10"/>
      <c r="H380" s="10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</row>
    <row r="381" spans="1:78" x14ac:dyDescent="0.25">
      <c r="A381" s="4"/>
      <c r="B381" s="4"/>
      <c r="C381" s="4"/>
      <c r="D381" s="10"/>
      <c r="E381" s="4"/>
      <c r="F381" s="10"/>
      <c r="G381" s="10"/>
      <c r="H381" s="10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</row>
    <row r="382" spans="1:78" x14ac:dyDescent="0.25">
      <c r="A382" s="4"/>
      <c r="B382" s="4"/>
      <c r="C382" s="4"/>
      <c r="D382" s="10"/>
      <c r="E382" s="4"/>
      <c r="F382" s="10"/>
      <c r="G382" s="10"/>
      <c r="H382" s="10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</row>
    <row r="383" spans="1:78" x14ac:dyDescent="0.25">
      <c r="A383" s="4"/>
      <c r="B383" s="4"/>
      <c r="C383" s="4"/>
      <c r="D383" s="10"/>
      <c r="E383" s="4"/>
      <c r="F383" s="10"/>
      <c r="G383" s="10"/>
      <c r="H383" s="10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</row>
    <row r="384" spans="1:78" x14ac:dyDescent="0.25">
      <c r="A384" s="4"/>
      <c r="B384" s="4"/>
      <c r="C384" s="4"/>
      <c r="D384" s="10"/>
      <c r="E384" s="4"/>
      <c r="F384" s="10"/>
      <c r="G384" s="10"/>
      <c r="H384" s="10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</row>
    <row r="385" spans="1:78" x14ac:dyDescent="0.25">
      <c r="A385" s="4"/>
      <c r="B385" s="4"/>
      <c r="C385" s="4"/>
      <c r="D385" s="10"/>
      <c r="E385" s="4"/>
      <c r="F385" s="10"/>
      <c r="G385" s="10"/>
      <c r="H385" s="10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</row>
    <row r="386" spans="1:78" x14ac:dyDescent="0.25">
      <c r="A386" s="4"/>
      <c r="B386" s="4"/>
      <c r="C386" s="4"/>
      <c r="D386" s="10"/>
      <c r="E386" s="4"/>
      <c r="F386" s="10"/>
      <c r="G386" s="10"/>
      <c r="H386" s="10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</row>
    <row r="387" spans="1:78" x14ac:dyDescent="0.25">
      <c r="A387" s="4"/>
      <c r="B387" s="4"/>
      <c r="C387" s="4"/>
      <c r="D387" s="10"/>
      <c r="E387" s="4"/>
      <c r="F387" s="10"/>
      <c r="G387" s="10"/>
      <c r="H387" s="10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</row>
    <row r="388" spans="1:78" x14ac:dyDescent="0.25">
      <c r="A388" s="4"/>
      <c r="B388" s="4"/>
      <c r="C388" s="4"/>
      <c r="D388" s="10"/>
      <c r="E388" s="4"/>
      <c r="F388" s="10"/>
      <c r="G388" s="10"/>
      <c r="H388" s="10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</row>
    <row r="389" spans="1:78" x14ac:dyDescent="0.25">
      <c r="A389" s="4"/>
      <c r="B389" s="4"/>
      <c r="C389" s="4"/>
      <c r="D389" s="10"/>
      <c r="E389" s="4"/>
      <c r="F389" s="10"/>
      <c r="G389" s="10"/>
      <c r="H389" s="10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</row>
    <row r="390" spans="1:78" x14ac:dyDescent="0.25">
      <c r="A390" s="4"/>
      <c r="B390" s="4"/>
      <c r="C390" s="4"/>
      <c r="D390" s="10"/>
      <c r="E390" s="4"/>
      <c r="F390" s="10"/>
      <c r="G390" s="10"/>
      <c r="H390" s="10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</row>
    <row r="391" spans="1:78" x14ac:dyDescent="0.25">
      <c r="A391" s="4"/>
      <c r="B391" s="4"/>
      <c r="C391" s="4"/>
      <c r="D391" s="10"/>
      <c r="E391" s="4"/>
      <c r="F391" s="10"/>
      <c r="G391" s="10"/>
      <c r="H391" s="10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</row>
    <row r="392" spans="1:78" x14ac:dyDescent="0.25">
      <c r="A392" s="4"/>
      <c r="B392" s="4"/>
      <c r="C392" s="4"/>
      <c r="D392" s="10"/>
      <c r="E392" s="4"/>
      <c r="F392" s="10"/>
      <c r="G392" s="10"/>
      <c r="H392" s="10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</row>
    <row r="393" spans="1:78" x14ac:dyDescent="0.25">
      <c r="A393" s="4"/>
      <c r="B393" s="4"/>
      <c r="C393" s="4"/>
      <c r="D393" s="10"/>
      <c r="E393" s="4"/>
      <c r="F393" s="10"/>
      <c r="G393" s="10"/>
      <c r="H393" s="10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</row>
    <row r="394" spans="1:78" x14ac:dyDescent="0.25">
      <c r="A394" s="4"/>
      <c r="B394" s="4"/>
      <c r="C394" s="4"/>
      <c r="D394" s="10"/>
      <c r="E394" s="4"/>
      <c r="F394" s="10"/>
      <c r="G394" s="10"/>
      <c r="H394" s="10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</row>
    <row r="395" spans="1:78" x14ac:dyDescent="0.25">
      <c r="A395" s="4"/>
      <c r="B395" s="4"/>
      <c r="C395" s="4"/>
      <c r="D395" s="10"/>
      <c r="E395" s="4"/>
      <c r="F395" s="10"/>
      <c r="G395" s="10"/>
      <c r="H395" s="10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</row>
    <row r="396" spans="1:78" x14ac:dyDescent="0.25">
      <c r="A396" s="4"/>
      <c r="B396" s="4"/>
      <c r="C396" s="4"/>
      <c r="D396" s="10"/>
      <c r="E396" s="4"/>
      <c r="F396" s="10"/>
      <c r="G396" s="10"/>
      <c r="H396" s="10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</row>
    <row r="397" spans="1:78" x14ac:dyDescent="0.25">
      <c r="A397" s="4"/>
      <c r="B397" s="4"/>
      <c r="C397" s="4"/>
      <c r="D397" s="10"/>
      <c r="E397" s="4"/>
      <c r="F397" s="10"/>
      <c r="G397" s="10"/>
      <c r="H397" s="10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</row>
    <row r="398" spans="1:78" x14ac:dyDescent="0.25">
      <c r="A398" s="4"/>
      <c r="B398" s="4"/>
      <c r="C398" s="4"/>
      <c r="D398" s="10"/>
      <c r="E398" s="4"/>
      <c r="F398" s="10"/>
      <c r="G398" s="10"/>
      <c r="H398" s="10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</row>
    <row r="399" spans="1:78" x14ac:dyDescent="0.25">
      <c r="A399" s="4"/>
      <c r="B399" s="4"/>
      <c r="C399" s="4"/>
      <c r="D399" s="10"/>
      <c r="E399" s="4"/>
      <c r="F399" s="10"/>
      <c r="G399" s="10"/>
      <c r="H399" s="10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</row>
    <row r="400" spans="1:78" x14ac:dyDescent="0.25">
      <c r="A400" s="4"/>
      <c r="B400" s="4"/>
      <c r="C400" s="4"/>
      <c r="D400" s="10"/>
      <c r="E400" s="4"/>
      <c r="F400" s="10"/>
      <c r="G400" s="10"/>
      <c r="H400" s="10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</row>
    <row r="401" spans="1:78" x14ac:dyDescent="0.25">
      <c r="A401" s="4"/>
      <c r="B401" s="4"/>
      <c r="C401" s="4"/>
      <c r="D401" s="10"/>
      <c r="E401" s="4"/>
      <c r="F401" s="10"/>
      <c r="G401" s="10"/>
      <c r="H401" s="10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</row>
    <row r="402" spans="1:78" x14ac:dyDescent="0.25">
      <c r="A402" s="4"/>
      <c r="B402" s="4"/>
      <c r="C402" s="4"/>
      <c r="D402" s="10"/>
      <c r="E402" s="4"/>
      <c r="F402" s="10"/>
      <c r="G402" s="10"/>
      <c r="H402" s="10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</row>
    <row r="403" spans="1:78" x14ac:dyDescent="0.25">
      <c r="A403" s="4"/>
      <c r="B403" s="4"/>
      <c r="C403" s="4"/>
      <c r="D403" s="10"/>
      <c r="E403" s="4"/>
      <c r="F403" s="10"/>
      <c r="G403" s="10"/>
      <c r="H403" s="10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</row>
    <row r="404" spans="1:78" x14ac:dyDescent="0.25">
      <c r="A404" s="4"/>
      <c r="B404" s="4"/>
      <c r="C404" s="4"/>
      <c r="D404" s="10"/>
      <c r="E404" s="4"/>
      <c r="F404" s="10"/>
      <c r="G404" s="10"/>
      <c r="H404" s="10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</row>
    <row r="405" spans="1:78" x14ac:dyDescent="0.25">
      <c r="A405" s="4"/>
      <c r="B405" s="4"/>
      <c r="C405" s="4"/>
      <c r="D405" s="10"/>
      <c r="E405" s="4"/>
      <c r="F405" s="10"/>
      <c r="G405" s="10"/>
      <c r="H405" s="10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</row>
    <row r="406" spans="1:78" x14ac:dyDescent="0.25">
      <c r="A406" s="4"/>
      <c r="B406" s="4"/>
      <c r="C406" s="4"/>
      <c r="D406" s="10"/>
      <c r="E406" s="4"/>
      <c r="F406" s="10"/>
      <c r="G406" s="10"/>
      <c r="H406" s="10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</row>
    <row r="407" spans="1:78" x14ac:dyDescent="0.25">
      <c r="A407" s="4"/>
      <c r="B407" s="4"/>
      <c r="C407" s="4"/>
      <c r="D407" s="10"/>
      <c r="E407" s="4"/>
      <c r="F407" s="10"/>
      <c r="G407" s="10"/>
      <c r="H407" s="10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</row>
    <row r="408" spans="1:78" x14ac:dyDescent="0.25">
      <c r="A408" s="4"/>
      <c r="B408" s="4"/>
      <c r="C408" s="4"/>
      <c r="D408" s="10"/>
      <c r="E408" s="4"/>
      <c r="F408" s="10"/>
      <c r="G408" s="10"/>
      <c r="H408" s="10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</row>
    <row r="409" spans="1:78" x14ac:dyDescent="0.25">
      <c r="A409" s="4"/>
      <c r="B409" s="4"/>
      <c r="C409" s="4"/>
      <c r="D409" s="10"/>
      <c r="E409" s="4"/>
      <c r="F409" s="10"/>
      <c r="G409" s="10"/>
      <c r="H409" s="10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</row>
    <row r="410" spans="1:78" x14ac:dyDescent="0.25">
      <c r="A410" s="4"/>
      <c r="B410" s="4"/>
      <c r="C410" s="4"/>
      <c r="D410" s="10"/>
      <c r="E410" s="4"/>
      <c r="F410" s="10"/>
      <c r="G410" s="10"/>
      <c r="H410" s="10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</row>
    <row r="411" spans="1:78" x14ac:dyDescent="0.25">
      <c r="A411" s="4"/>
      <c r="B411" s="4"/>
      <c r="C411" s="4"/>
      <c r="D411" s="10"/>
      <c r="E411" s="4"/>
      <c r="F411" s="10"/>
      <c r="G411" s="10"/>
      <c r="H411" s="10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</row>
    <row r="412" spans="1:78" x14ac:dyDescent="0.25">
      <c r="A412" s="4"/>
      <c r="B412" s="4"/>
      <c r="C412" s="4"/>
      <c r="D412" s="10"/>
      <c r="E412" s="4"/>
      <c r="F412" s="10"/>
      <c r="G412" s="10"/>
      <c r="H412" s="10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</row>
    <row r="413" spans="1:78" x14ac:dyDescent="0.25">
      <c r="A413" s="4"/>
      <c r="B413" s="4"/>
      <c r="C413" s="4"/>
      <c r="D413" s="10"/>
      <c r="E413" s="4"/>
      <c r="F413" s="10"/>
      <c r="G413" s="10"/>
      <c r="H413" s="10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</row>
    <row r="414" spans="1:78" x14ac:dyDescent="0.25">
      <c r="A414" s="4"/>
      <c r="B414" s="4"/>
      <c r="C414" s="4"/>
      <c r="D414" s="10"/>
      <c r="E414" s="4"/>
      <c r="F414" s="10"/>
      <c r="G414" s="10"/>
      <c r="H414" s="10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</row>
    <row r="415" spans="1:78" x14ac:dyDescent="0.25">
      <c r="A415" s="4"/>
      <c r="B415" s="4"/>
      <c r="C415" s="4"/>
      <c r="D415" s="10"/>
      <c r="E415" s="4"/>
      <c r="F415" s="10"/>
      <c r="G415" s="10"/>
      <c r="H415" s="10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</row>
    <row r="416" spans="1:78" x14ac:dyDescent="0.25">
      <c r="A416" s="4"/>
      <c r="B416" s="4"/>
      <c r="C416" s="4"/>
      <c r="D416" s="10"/>
      <c r="E416" s="4"/>
      <c r="F416" s="10"/>
      <c r="G416" s="10"/>
      <c r="H416" s="10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</row>
    <row r="417" spans="1:78" x14ac:dyDescent="0.25">
      <c r="A417" s="4"/>
      <c r="B417" s="4"/>
      <c r="C417" s="4"/>
      <c r="D417" s="10"/>
      <c r="E417" s="4"/>
      <c r="F417" s="10"/>
      <c r="G417" s="10"/>
      <c r="H417" s="10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</row>
    <row r="418" spans="1:78" x14ac:dyDescent="0.25">
      <c r="A418" s="4"/>
      <c r="B418" s="4"/>
      <c r="C418" s="4"/>
      <c r="D418" s="10"/>
      <c r="E418" s="4"/>
      <c r="F418" s="10"/>
      <c r="G418" s="10"/>
      <c r="H418" s="10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</row>
    <row r="419" spans="1:78" x14ac:dyDescent="0.25">
      <c r="A419" s="4"/>
      <c r="B419" s="4"/>
      <c r="C419" s="4"/>
      <c r="D419" s="10"/>
      <c r="E419" s="4"/>
      <c r="F419" s="10"/>
      <c r="G419" s="10"/>
      <c r="H419" s="10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</row>
    <row r="420" spans="1:78" x14ac:dyDescent="0.25">
      <c r="A420" s="4"/>
      <c r="B420" s="4"/>
      <c r="C420" s="4"/>
      <c r="D420" s="10"/>
      <c r="E420" s="4"/>
      <c r="F420" s="10"/>
      <c r="G420" s="10"/>
      <c r="H420" s="10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</row>
    <row r="421" spans="1:78" x14ac:dyDescent="0.25">
      <c r="A421" s="4"/>
      <c r="B421" s="4"/>
      <c r="C421" s="4"/>
      <c r="D421" s="10"/>
      <c r="E421" s="4"/>
      <c r="F421" s="10"/>
      <c r="G421" s="10"/>
      <c r="H421" s="10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</row>
    <row r="422" spans="1:78" x14ac:dyDescent="0.25">
      <c r="A422" s="4"/>
      <c r="B422" s="4"/>
      <c r="C422" s="4"/>
      <c r="D422" s="10"/>
      <c r="E422" s="4"/>
      <c r="F422" s="10"/>
      <c r="G422" s="10"/>
      <c r="H422" s="10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</row>
    <row r="423" spans="1:78" x14ac:dyDescent="0.25">
      <c r="A423" s="4"/>
      <c r="B423" s="4"/>
      <c r="C423" s="4"/>
      <c r="D423" s="10"/>
      <c r="E423" s="4"/>
      <c r="F423" s="10"/>
      <c r="G423" s="10"/>
      <c r="H423" s="10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</row>
    <row r="424" spans="1:78" x14ac:dyDescent="0.25">
      <c r="A424" s="4"/>
      <c r="B424" s="4"/>
      <c r="C424" s="4"/>
      <c r="D424" s="10"/>
      <c r="E424" s="4"/>
      <c r="F424" s="10"/>
      <c r="G424" s="10"/>
      <c r="H424" s="10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</row>
    <row r="425" spans="1:78" x14ac:dyDescent="0.25">
      <c r="A425" s="4"/>
      <c r="B425" s="4"/>
      <c r="C425" s="4"/>
      <c r="D425" s="10"/>
      <c r="E425" s="4"/>
      <c r="F425" s="10"/>
      <c r="G425" s="10"/>
      <c r="H425" s="10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</row>
    <row r="426" spans="1:78" x14ac:dyDescent="0.25">
      <c r="A426" s="4"/>
      <c r="B426" s="4"/>
      <c r="C426" s="4"/>
      <c r="D426" s="10"/>
      <c r="E426" s="4"/>
      <c r="F426" s="10"/>
      <c r="G426" s="10"/>
      <c r="H426" s="10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</row>
    <row r="427" spans="1:78" x14ac:dyDescent="0.25">
      <c r="A427" s="4"/>
      <c r="B427" s="4"/>
      <c r="C427" s="4"/>
      <c r="D427" s="10"/>
      <c r="E427" s="4"/>
      <c r="F427" s="10"/>
      <c r="G427" s="10"/>
      <c r="H427" s="10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</row>
    <row r="428" spans="1:78" x14ac:dyDescent="0.25">
      <c r="A428" s="4"/>
      <c r="B428" s="4"/>
      <c r="C428" s="4"/>
      <c r="D428" s="10"/>
      <c r="E428" s="4"/>
      <c r="F428" s="10"/>
      <c r="G428" s="10"/>
      <c r="H428" s="10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</row>
    <row r="429" spans="1:78" x14ac:dyDescent="0.25">
      <c r="A429" s="4"/>
      <c r="B429" s="4"/>
      <c r="C429" s="4"/>
      <c r="D429" s="10"/>
      <c r="E429" s="4"/>
      <c r="F429" s="10"/>
      <c r="G429" s="10"/>
      <c r="H429" s="10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</row>
    <row r="430" spans="1:78" x14ac:dyDescent="0.25">
      <c r="A430" s="4"/>
      <c r="B430" s="4"/>
      <c r="C430" s="4"/>
      <c r="D430" s="10"/>
      <c r="E430" s="4"/>
      <c r="F430" s="10"/>
      <c r="G430" s="10"/>
      <c r="H430" s="10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</row>
    <row r="431" spans="1:78" x14ac:dyDescent="0.25">
      <c r="A431" s="4"/>
      <c r="B431" s="4"/>
      <c r="C431" s="4"/>
      <c r="D431" s="10"/>
      <c r="E431" s="4"/>
      <c r="F431" s="10"/>
      <c r="G431" s="10"/>
      <c r="H431" s="10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</row>
    <row r="432" spans="1:78" x14ac:dyDescent="0.25">
      <c r="A432" s="4"/>
      <c r="B432" s="4"/>
      <c r="C432" s="4"/>
      <c r="D432" s="10"/>
      <c r="E432" s="4"/>
      <c r="F432" s="10"/>
      <c r="G432" s="10"/>
      <c r="H432" s="10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</row>
    <row r="433" spans="1:78" x14ac:dyDescent="0.25">
      <c r="A433" s="4"/>
      <c r="B433" s="4"/>
      <c r="C433" s="4"/>
      <c r="D433" s="10"/>
      <c r="E433" s="4"/>
      <c r="F433" s="10"/>
      <c r="G433" s="10"/>
      <c r="H433" s="10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</row>
    <row r="434" spans="1:78" x14ac:dyDescent="0.25">
      <c r="A434" s="4"/>
      <c r="B434" s="4"/>
      <c r="C434" s="4"/>
      <c r="D434" s="10"/>
      <c r="E434" s="4"/>
      <c r="F434" s="10"/>
      <c r="G434" s="10"/>
      <c r="H434" s="10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</row>
    <row r="435" spans="1:78" x14ac:dyDescent="0.25">
      <c r="A435" s="4"/>
      <c r="B435" s="4"/>
      <c r="C435" s="4"/>
      <c r="D435" s="10"/>
      <c r="E435" s="4"/>
      <c r="F435" s="10"/>
      <c r="G435" s="10"/>
      <c r="H435" s="10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</row>
    <row r="436" spans="1:78" x14ac:dyDescent="0.25">
      <c r="A436" s="4"/>
      <c r="B436" s="4"/>
      <c r="C436" s="4"/>
      <c r="D436" s="10"/>
      <c r="E436" s="4"/>
      <c r="F436" s="10"/>
      <c r="G436" s="10"/>
      <c r="H436" s="10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</row>
    <row r="437" spans="1:78" x14ac:dyDescent="0.25">
      <c r="A437" s="4"/>
      <c r="B437" s="4"/>
      <c r="C437" s="4"/>
      <c r="D437" s="10"/>
      <c r="E437" s="4"/>
      <c r="F437" s="10"/>
      <c r="G437" s="10"/>
      <c r="H437" s="10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</row>
    <row r="438" spans="1:78" x14ac:dyDescent="0.25">
      <c r="A438" s="4"/>
      <c r="B438" s="4"/>
      <c r="C438" s="4"/>
      <c r="D438" s="10"/>
      <c r="E438" s="4"/>
      <c r="F438" s="10"/>
      <c r="G438" s="10"/>
      <c r="H438" s="10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</row>
    <row r="439" spans="1:78" x14ac:dyDescent="0.25">
      <c r="A439" s="4"/>
      <c r="B439" s="4"/>
      <c r="C439" s="4"/>
      <c r="D439" s="10"/>
      <c r="E439" s="4"/>
      <c r="F439" s="10"/>
      <c r="G439" s="10"/>
      <c r="H439" s="10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</row>
    <row r="440" spans="1:78" x14ac:dyDescent="0.25">
      <c r="A440" s="4"/>
      <c r="B440" s="4"/>
      <c r="C440" s="4"/>
      <c r="D440" s="10"/>
      <c r="E440" s="4"/>
      <c r="F440" s="10"/>
      <c r="G440" s="10"/>
      <c r="H440" s="10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</row>
    <row r="441" spans="1:78" x14ac:dyDescent="0.25">
      <c r="A441" s="4"/>
      <c r="B441" s="4"/>
      <c r="C441" s="4"/>
      <c r="D441" s="10"/>
      <c r="E441" s="4"/>
      <c r="F441" s="10"/>
      <c r="G441" s="10"/>
      <c r="H441" s="10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</row>
    <row r="442" spans="1:78" x14ac:dyDescent="0.25">
      <c r="A442" s="4"/>
      <c r="B442" s="4"/>
      <c r="C442" s="4"/>
      <c r="D442" s="10"/>
      <c r="E442" s="4"/>
      <c r="F442" s="10"/>
      <c r="G442" s="10"/>
      <c r="H442" s="10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</row>
    <row r="443" spans="1:78" x14ac:dyDescent="0.25">
      <c r="A443" s="4"/>
      <c r="B443" s="4"/>
      <c r="C443" s="4"/>
      <c r="D443" s="10"/>
      <c r="E443" s="4"/>
      <c r="F443" s="10"/>
      <c r="G443" s="10"/>
      <c r="H443" s="10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</row>
    <row r="444" spans="1:78" x14ac:dyDescent="0.25">
      <c r="A444" s="4"/>
      <c r="B444" s="4"/>
      <c r="C444" s="4"/>
      <c r="D444" s="10"/>
      <c r="E444" s="4"/>
      <c r="F444" s="10"/>
      <c r="G444" s="10"/>
      <c r="H444" s="10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</row>
    <row r="445" spans="1:78" x14ac:dyDescent="0.25">
      <c r="A445" s="4"/>
      <c r="B445" s="4"/>
      <c r="C445" s="4"/>
      <c r="D445" s="10"/>
      <c r="E445" s="4"/>
      <c r="F445" s="10"/>
      <c r="G445" s="10"/>
      <c r="H445" s="10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</row>
    <row r="446" spans="1:78" x14ac:dyDescent="0.25">
      <c r="A446" s="4"/>
      <c r="B446" s="4"/>
      <c r="C446" s="4"/>
      <c r="D446" s="10"/>
      <c r="E446" s="4"/>
      <c r="F446" s="10"/>
      <c r="G446" s="10"/>
      <c r="H446" s="10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</row>
    <row r="447" spans="1:78" x14ac:dyDescent="0.25">
      <c r="A447" s="4"/>
      <c r="B447" s="4"/>
      <c r="C447" s="4"/>
      <c r="D447" s="10"/>
      <c r="E447" s="4"/>
      <c r="F447" s="10"/>
      <c r="G447" s="10"/>
      <c r="H447" s="10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</row>
    <row r="448" spans="1:78" x14ac:dyDescent="0.25">
      <c r="A448" s="4"/>
      <c r="B448" s="4"/>
      <c r="C448" s="4"/>
      <c r="D448" s="10"/>
      <c r="E448" s="4"/>
      <c r="F448" s="10"/>
      <c r="G448" s="10"/>
      <c r="H448" s="10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</row>
    <row r="449" spans="1:78" x14ac:dyDescent="0.25">
      <c r="A449" s="4"/>
      <c r="B449" s="4"/>
      <c r="C449" s="4"/>
      <c r="D449" s="10"/>
      <c r="E449" s="4"/>
      <c r="F449" s="10"/>
      <c r="G449" s="10"/>
      <c r="H449" s="10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</row>
    <row r="450" spans="1:78" x14ac:dyDescent="0.25">
      <c r="A450" s="4"/>
      <c r="B450" s="4"/>
      <c r="C450" s="4"/>
      <c r="D450" s="10"/>
      <c r="E450" s="4"/>
      <c r="F450" s="10"/>
      <c r="G450" s="10"/>
      <c r="H450" s="10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</row>
    <row r="451" spans="1:78" x14ac:dyDescent="0.25">
      <c r="A451" s="4"/>
      <c r="B451" s="4"/>
      <c r="C451" s="4"/>
      <c r="D451" s="10"/>
      <c r="E451" s="4"/>
      <c r="F451" s="10"/>
      <c r="G451" s="10"/>
      <c r="H451" s="10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</row>
    <row r="452" spans="1:78" x14ac:dyDescent="0.25">
      <c r="A452" s="4"/>
      <c r="B452" s="4"/>
      <c r="C452" s="4"/>
      <c r="D452" s="10"/>
      <c r="E452" s="4"/>
      <c r="F452" s="10"/>
      <c r="G452" s="10"/>
      <c r="H452" s="10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</row>
    <row r="453" spans="1:78" x14ac:dyDescent="0.25">
      <c r="A453" s="4"/>
      <c r="B453" s="4"/>
      <c r="C453" s="4"/>
      <c r="D453" s="10"/>
      <c r="E453" s="4"/>
      <c r="F453" s="10"/>
      <c r="G453" s="10"/>
      <c r="H453" s="10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</row>
    <row r="454" spans="1:78" x14ac:dyDescent="0.25">
      <c r="A454" s="4"/>
      <c r="B454" s="4"/>
      <c r="C454" s="4"/>
      <c r="D454" s="10"/>
      <c r="E454" s="4"/>
      <c r="F454" s="10"/>
      <c r="G454" s="10"/>
      <c r="H454" s="10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</row>
    <row r="455" spans="1:78" x14ac:dyDescent="0.25">
      <c r="A455" s="4"/>
      <c r="B455" s="4"/>
      <c r="C455" s="4"/>
      <c r="D455" s="10"/>
      <c r="E455" s="4"/>
      <c r="F455" s="10"/>
      <c r="G455" s="10"/>
      <c r="H455" s="10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</row>
    <row r="456" spans="1:78" x14ac:dyDescent="0.25">
      <c r="A456" s="4"/>
      <c r="B456" s="4"/>
      <c r="C456" s="4"/>
      <c r="D456" s="10"/>
      <c r="E456" s="4"/>
      <c r="F456" s="10"/>
      <c r="G456" s="10"/>
      <c r="H456" s="10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</row>
    <row r="457" spans="1:78" x14ac:dyDescent="0.25">
      <c r="A457" s="4"/>
      <c r="B457" s="4"/>
      <c r="C457" s="4"/>
      <c r="D457" s="10"/>
      <c r="E457" s="4"/>
      <c r="F457" s="10"/>
      <c r="G457" s="10"/>
      <c r="H457" s="10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</row>
    <row r="458" spans="1:78" x14ac:dyDescent="0.25">
      <c r="A458" s="4"/>
      <c r="B458" s="4"/>
      <c r="C458" s="4"/>
      <c r="D458" s="10"/>
      <c r="E458" s="4"/>
      <c r="F458" s="10"/>
      <c r="G458" s="10"/>
      <c r="H458" s="10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</row>
    <row r="459" spans="1:78" x14ac:dyDescent="0.25">
      <c r="A459" s="4"/>
      <c r="B459" s="4"/>
      <c r="C459" s="4"/>
      <c r="D459" s="10"/>
      <c r="E459" s="4"/>
      <c r="F459" s="10"/>
      <c r="G459" s="10"/>
      <c r="H459" s="10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</row>
    <row r="460" spans="1:78" x14ac:dyDescent="0.25">
      <c r="A460" s="4"/>
      <c r="B460" s="4"/>
      <c r="C460" s="4"/>
      <c r="D460" s="10"/>
      <c r="E460" s="4"/>
      <c r="F460" s="10"/>
      <c r="G460" s="10"/>
      <c r="H460" s="10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</row>
    <row r="461" spans="1:78" x14ac:dyDescent="0.25">
      <c r="A461" s="4"/>
      <c r="B461" s="4"/>
      <c r="C461" s="4"/>
      <c r="D461" s="10"/>
      <c r="E461" s="4"/>
      <c r="F461" s="10"/>
      <c r="G461" s="10"/>
      <c r="H461" s="10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</row>
    <row r="462" spans="1:78" x14ac:dyDescent="0.25">
      <c r="A462" s="4"/>
      <c r="B462" s="4"/>
      <c r="C462" s="4"/>
      <c r="D462" s="10"/>
      <c r="E462" s="4"/>
      <c r="F462" s="10"/>
      <c r="G462" s="10"/>
      <c r="H462" s="10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</row>
    <row r="463" spans="1:78" x14ac:dyDescent="0.25">
      <c r="A463" s="4"/>
      <c r="B463" s="4"/>
      <c r="C463" s="4"/>
      <c r="D463" s="10"/>
      <c r="E463" s="4"/>
      <c r="F463" s="10"/>
      <c r="G463" s="10"/>
      <c r="H463" s="10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</row>
    <row r="464" spans="1:78" x14ac:dyDescent="0.25">
      <c r="A464" s="4"/>
      <c r="B464" s="4"/>
      <c r="C464" s="4"/>
      <c r="D464" s="10"/>
      <c r="E464" s="4"/>
      <c r="F464" s="10"/>
      <c r="G464" s="10"/>
      <c r="H464" s="10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</row>
    <row r="465" spans="1:78" x14ac:dyDescent="0.25">
      <c r="A465" s="4"/>
      <c r="B465" s="4"/>
      <c r="C465" s="4"/>
      <c r="D465" s="10"/>
      <c r="E465" s="4"/>
      <c r="F465" s="10"/>
      <c r="G465" s="10"/>
      <c r="H465" s="10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</row>
    <row r="466" spans="1:78" x14ac:dyDescent="0.25">
      <c r="A466" s="4"/>
      <c r="B466" s="4"/>
      <c r="C466" s="4"/>
      <c r="D466" s="10"/>
      <c r="E466" s="4"/>
      <c r="F466" s="10"/>
      <c r="G466" s="10"/>
      <c r="H466" s="10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</row>
    <row r="467" spans="1:78" x14ac:dyDescent="0.25">
      <c r="A467" s="4"/>
      <c r="B467" s="4"/>
      <c r="C467" s="4"/>
      <c r="D467" s="10"/>
      <c r="E467" s="4"/>
      <c r="F467" s="10"/>
      <c r="G467" s="10"/>
      <c r="H467" s="10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</row>
    <row r="468" spans="1:78" x14ac:dyDescent="0.25">
      <c r="A468" s="4"/>
      <c r="B468" s="4"/>
      <c r="C468" s="4"/>
      <c r="D468" s="10"/>
      <c r="E468" s="4"/>
      <c r="F468" s="10"/>
      <c r="G468" s="10"/>
      <c r="H468" s="10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</row>
    <row r="469" spans="1:78" x14ac:dyDescent="0.25">
      <c r="A469" s="4"/>
      <c r="B469" s="4"/>
      <c r="C469" s="4"/>
      <c r="D469" s="10"/>
      <c r="E469" s="4"/>
      <c r="F469" s="10"/>
      <c r="G469" s="10"/>
      <c r="H469" s="10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</row>
    <row r="470" spans="1:78" x14ac:dyDescent="0.25">
      <c r="A470" s="4"/>
      <c r="B470" s="4"/>
      <c r="C470" s="4"/>
      <c r="D470" s="10"/>
      <c r="E470" s="4"/>
      <c r="F470" s="10"/>
      <c r="G470" s="10"/>
      <c r="H470" s="10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</row>
    <row r="471" spans="1:78" x14ac:dyDescent="0.25">
      <c r="A471" s="4"/>
      <c r="B471" s="4"/>
      <c r="C471" s="4"/>
      <c r="D471" s="10"/>
      <c r="E471" s="4"/>
      <c r="F471" s="10"/>
      <c r="G471" s="10"/>
      <c r="H471" s="10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</row>
    <row r="472" spans="1:78" x14ac:dyDescent="0.25">
      <c r="A472" s="4"/>
      <c r="B472" s="4"/>
      <c r="C472" s="4"/>
      <c r="D472" s="10"/>
      <c r="E472" s="4"/>
      <c r="F472" s="10"/>
      <c r="G472" s="10"/>
      <c r="H472" s="10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</row>
    <row r="473" spans="1:78" x14ac:dyDescent="0.25">
      <c r="A473" s="4"/>
      <c r="B473" s="4"/>
      <c r="C473" s="4"/>
      <c r="D473" s="10"/>
      <c r="E473" s="4"/>
      <c r="F473" s="10"/>
      <c r="G473" s="10"/>
      <c r="H473" s="10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</row>
    <row r="474" spans="1:78" x14ac:dyDescent="0.25">
      <c r="A474" s="4"/>
      <c r="B474" s="4"/>
      <c r="C474" s="4"/>
      <c r="D474" s="10"/>
      <c r="E474" s="4"/>
      <c r="F474" s="10"/>
      <c r="G474" s="10"/>
      <c r="H474" s="10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</row>
    <row r="475" spans="1:78" x14ac:dyDescent="0.25">
      <c r="A475" s="4"/>
      <c r="B475" s="4"/>
      <c r="C475" s="4"/>
      <c r="D475" s="10"/>
      <c r="E475" s="4"/>
      <c r="F475" s="10"/>
      <c r="G475" s="10"/>
      <c r="H475" s="10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</row>
    <row r="476" spans="1:78" x14ac:dyDescent="0.25">
      <c r="A476" s="4"/>
      <c r="B476" s="4"/>
      <c r="C476" s="4"/>
      <c r="D476" s="10"/>
      <c r="E476" s="4"/>
      <c r="F476" s="10"/>
      <c r="G476" s="10"/>
      <c r="H476" s="10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</row>
    <row r="477" spans="1:78" x14ac:dyDescent="0.25">
      <c r="A477" s="4"/>
      <c r="B477" s="4"/>
      <c r="C477" s="4"/>
      <c r="D477" s="10"/>
      <c r="E477" s="4"/>
      <c r="F477" s="10"/>
      <c r="G477" s="10"/>
      <c r="H477" s="10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</row>
    <row r="478" spans="1:78" x14ac:dyDescent="0.25">
      <c r="A478" s="4"/>
      <c r="B478" s="4"/>
      <c r="C478" s="4"/>
      <c r="D478" s="10"/>
      <c r="E478" s="4"/>
      <c r="F478" s="10"/>
      <c r="G478" s="10"/>
      <c r="H478" s="10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</row>
    <row r="479" spans="1:78" x14ac:dyDescent="0.25">
      <c r="A479" s="4"/>
      <c r="B479" s="4"/>
      <c r="C479" s="4"/>
      <c r="D479" s="10"/>
      <c r="E479" s="4"/>
      <c r="F479" s="10"/>
      <c r="G479" s="10"/>
      <c r="H479" s="10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</row>
    <row r="480" spans="1:78" x14ac:dyDescent="0.25">
      <c r="A480" s="4"/>
      <c r="B480" s="4"/>
      <c r="C480" s="4"/>
      <c r="D480" s="10"/>
      <c r="E480" s="4"/>
      <c r="F480" s="10"/>
      <c r="G480" s="10"/>
      <c r="H480" s="10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</row>
    <row r="481" spans="1:78" x14ac:dyDescent="0.25">
      <c r="A481" s="4"/>
      <c r="B481" s="4"/>
      <c r="C481" s="4"/>
      <c r="D481" s="10"/>
      <c r="E481" s="4"/>
      <c r="F481" s="10"/>
      <c r="G481" s="10"/>
      <c r="H481" s="10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</row>
    <row r="482" spans="1:78" x14ac:dyDescent="0.25">
      <c r="A482" s="4"/>
      <c r="B482" s="4"/>
      <c r="C482" s="4"/>
      <c r="D482" s="10"/>
      <c r="E482" s="4"/>
      <c r="F482" s="10"/>
      <c r="G482" s="10"/>
      <c r="H482" s="10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</row>
    <row r="483" spans="1:78" x14ac:dyDescent="0.25">
      <c r="A483" s="4"/>
      <c r="B483" s="4"/>
      <c r="C483" s="4"/>
      <c r="D483" s="10"/>
      <c r="E483" s="4"/>
      <c r="F483" s="10"/>
      <c r="G483" s="10"/>
      <c r="H483" s="10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</row>
    <row r="484" spans="1:78" x14ac:dyDescent="0.25">
      <c r="A484" s="4"/>
      <c r="B484" s="4"/>
      <c r="C484" s="4"/>
      <c r="D484" s="10"/>
      <c r="E484" s="4"/>
      <c r="F484" s="10"/>
      <c r="G484" s="10"/>
      <c r="H484" s="10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</row>
    <row r="485" spans="1:78" x14ac:dyDescent="0.25">
      <c r="A485" s="4"/>
      <c r="B485" s="4"/>
      <c r="C485" s="4"/>
      <c r="D485" s="10"/>
      <c r="E485" s="4"/>
      <c r="F485" s="10"/>
      <c r="G485" s="10"/>
      <c r="H485" s="10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</row>
    <row r="486" spans="1:78" x14ac:dyDescent="0.25">
      <c r="A486" s="4"/>
      <c r="B486" s="4"/>
      <c r="C486" s="4"/>
      <c r="D486" s="10"/>
      <c r="E486" s="4"/>
      <c r="F486" s="10"/>
      <c r="G486" s="10"/>
      <c r="H486" s="10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</row>
    <row r="487" spans="1:78" x14ac:dyDescent="0.25">
      <c r="A487" s="4"/>
      <c r="B487" s="4"/>
      <c r="C487" s="4"/>
      <c r="D487" s="10"/>
      <c r="E487" s="4"/>
      <c r="F487" s="10"/>
      <c r="G487" s="10"/>
      <c r="H487" s="10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</row>
    <row r="488" spans="1:78" x14ac:dyDescent="0.25">
      <c r="A488" s="4"/>
      <c r="B488" s="4"/>
      <c r="C488" s="4"/>
      <c r="D488" s="10"/>
      <c r="E488" s="4"/>
      <c r="F488" s="10"/>
      <c r="G488" s="10"/>
      <c r="H488" s="10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</row>
    <row r="489" spans="1:78" x14ac:dyDescent="0.25">
      <c r="A489" s="4"/>
      <c r="B489" s="4"/>
      <c r="C489" s="4"/>
      <c r="D489" s="10"/>
      <c r="E489" s="4"/>
      <c r="F489" s="10"/>
      <c r="G489" s="10"/>
      <c r="H489" s="10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</row>
    <row r="490" spans="1:78" x14ac:dyDescent="0.25">
      <c r="A490" s="4"/>
      <c r="B490" s="4"/>
      <c r="C490" s="4"/>
      <c r="D490" s="10"/>
      <c r="E490" s="4"/>
      <c r="F490" s="10"/>
      <c r="G490" s="10"/>
      <c r="H490" s="10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</row>
    <row r="491" spans="1:78" x14ac:dyDescent="0.25">
      <c r="A491" s="4"/>
      <c r="B491" s="4"/>
      <c r="C491" s="4"/>
      <c r="D491" s="10"/>
      <c r="E491" s="4"/>
      <c r="F491" s="10"/>
      <c r="G491" s="10"/>
      <c r="H491" s="10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</row>
    <row r="492" spans="1:78" x14ac:dyDescent="0.25">
      <c r="A492" s="4"/>
      <c r="B492" s="4"/>
      <c r="C492" s="4"/>
      <c r="D492" s="10"/>
      <c r="E492" s="4"/>
      <c r="F492" s="10"/>
      <c r="G492" s="10"/>
      <c r="H492" s="10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</row>
    <row r="493" spans="1:78" x14ac:dyDescent="0.25">
      <c r="A493" s="4"/>
      <c r="B493" s="4"/>
      <c r="C493" s="4"/>
      <c r="D493" s="10"/>
      <c r="E493" s="4"/>
      <c r="F493" s="10"/>
      <c r="G493" s="10"/>
      <c r="H493" s="10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</row>
    <row r="494" spans="1:78" x14ac:dyDescent="0.25">
      <c r="A494" s="4"/>
      <c r="B494" s="4"/>
      <c r="C494" s="4"/>
      <c r="D494" s="10"/>
      <c r="E494" s="4"/>
      <c r="F494" s="10"/>
      <c r="G494" s="10"/>
      <c r="H494" s="10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</row>
    <row r="495" spans="1:78" x14ac:dyDescent="0.25">
      <c r="A495" s="4"/>
      <c r="B495" s="4"/>
      <c r="C495" s="4"/>
      <c r="D495" s="10"/>
      <c r="E495" s="4"/>
      <c r="F495" s="10"/>
      <c r="G495" s="10"/>
      <c r="H495" s="10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</row>
    <row r="496" spans="1:78" x14ac:dyDescent="0.25">
      <c r="A496" s="4"/>
      <c r="B496" s="4"/>
      <c r="C496" s="4"/>
      <c r="D496" s="10"/>
      <c r="E496" s="4"/>
      <c r="F496" s="10"/>
      <c r="G496" s="10"/>
      <c r="H496" s="10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</row>
    <row r="497" spans="1:78" x14ac:dyDescent="0.25">
      <c r="A497" s="4"/>
      <c r="B497" s="4"/>
      <c r="C497" s="4"/>
      <c r="D497" s="10"/>
      <c r="E497" s="4"/>
      <c r="F497" s="10"/>
      <c r="G497" s="10"/>
      <c r="H497" s="10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</row>
    <row r="498" spans="1:78" x14ac:dyDescent="0.25">
      <c r="A498" s="4"/>
      <c r="B498" s="4"/>
      <c r="C498" s="4"/>
      <c r="D498" s="10"/>
      <c r="E498" s="4"/>
      <c r="F498" s="10"/>
      <c r="G498" s="10"/>
      <c r="H498" s="10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</row>
    <row r="499" spans="1:78" x14ac:dyDescent="0.25">
      <c r="A499" s="4"/>
      <c r="B499" s="4"/>
      <c r="C499" s="4"/>
      <c r="D499" s="10"/>
      <c r="E499" s="4"/>
      <c r="F499" s="10"/>
      <c r="G499" s="10"/>
      <c r="H499" s="10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</row>
    <row r="500" spans="1:78" x14ac:dyDescent="0.25">
      <c r="A500" s="4"/>
      <c r="B500" s="4"/>
      <c r="C500" s="4"/>
      <c r="D500" s="10"/>
      <c r="E500" s="4"/>
      <c r="F500" s="10"/>
      <c r="G500" s="10"/>
      <c r="H500" s="10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</row>
    <row r="501" spans="1:78" x14ac:dyDescent="0.25">
      <c r="A501" s="4"/>
      <c r="B501" s="4"/>
      <c r="C501" s="4"/>
      <c r="D501" s="10"/>
      <c r="E501" s="4"/>
      <c r="F501" s="10"/>
      <c r="G501" s="10"/>
      <c r="H501" s="10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</row>
    <row r="502" spans="1:78" x14ac:dyDescent="0.25">
      <c r="A502" s="4"/>
      <c r="B502" s="4"/>
      <c r="C502" s="4"/>
      <c r="D502" s="10"/>
      <c r="E502" s="4"/>
      <c r="F502" s="10"/>
      <c r="G502" s="10"/>
      <c r="H502" s="10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</row>
    <row r="503" spans="1:78" x14ac:dyDescent="0.25">
      <c r="A503" s="4"/>
      <c r="B503" s="4"/>
      <c r="C503" s="4"/>
      <c r="D503" s="10"/>
      <c r="E503" s="4"/>
      <c r="F503" s="10"/>
      <c r="G503" s="10"/>
      <c r="H503" s="10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</row>
    <row r="504" spans="1:78" x14ac:dyDescent="0.25">
      <c r="A504" s="4"/>
      <c r="B504" s="4"/>
      <c r="C504" s="4"/>
      <c r="D504" s="10"/>
      <c r="E504" s="4"/>
      <c r="F504" s="10"/>
      <c r="G504" s="10"/>
      <c r="H504" s="10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</row>
    <row r="505" spans="1:78" x14ac:dyDescent="0.25">
      <c r="A505" s="4"/>
      <c r="B505" s="4"/>
      <c r="C505" s="4"/>
      <c r="D505" s="10"/>
      <c r="E505" s="4"/>
      <c r="F505" s="10"/>
      <c r="G505" s="10"/>
      <c r="H505" s="10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</row>
    <row r="506" spans="1:78" x14ac:dyDescent="0.25">
      <c r="A506" s="4"/>
      <c r="B506" s="4"/>
      <c r="C506" s="4"/>
      <c r="D506" s="10"/>
      <c r="E506" s="4"/>
      <c r="F506" s="10"/>
      <c r="G506" s="10"/>
      <c r="H506" s="10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</row>
    <row r="507" spans="1:78" x14ac:dyDescent="0.25">
      <c r="A507" s="4"/>
      <c r="B507" s="4"/>
      <c r="C507" s="4"/>
      <c r="D507" s="10"/>
      <c r="E507" s="4"/>
      <c r="F507" s="10"/>
      <c r="G507" s="10"/>
      <c r="H507" s="10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</row>
    <row r="508" spans="1:78" x14ac:dyDescent="0.25">
      <c r="A508" s="4"/>
      <c r="B508" s="4"/>
      <c r="C508" s="4"/>
      <c r="D508" s="10"/>
      <c r="E508" s="4"/>
      <c r="F508" s="10"/>
      <c r="G508" s="10"/>
      <c r="H508" s="10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</row>
    <row r="509" spans="1:78" x14ac:dyDescent="0.25">
      <c r="A509" s="4"/>
      <c r="B509" s="4"/>
      <c r="C509" s="4"/>
      <c r="D509" s="10"/>
      <c r="E509" s="4"/>
      <c r="F509" s="10"/>
      <c r="G509" s="10"/>
      <c r="H509" s="10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</row>
    <row r="510" spans="1:78" x14ac:dyDescent="0.25">
      <c r="A510" s="4"/>
      <c r="B510" s="4"/>
      <c r="C510" s="4"/>
      <c r="D510" s="10"/>
      <c r="E510" s="4"/>
      <c r="F510" s="10"/>
      <c r="G510" s="10"/>
      <c r="H510" s="10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</row>
    <row r="511" spans="1:78" x14ac:dyDescent="0.25">
      <c r="A511" s="4"/>
      <c r="B511" s="4"/>
      <c r="C511" s="4"/>
      <c r="D511" s="10"/>
      <c r="E511" s="4"/>
      <c r="F511" s="10"/>
      <c r="G511" s="10"/>
      <c r="H511" s="10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</row>
    <row r="512" spans="1:78" x14ac:dyDescent="0.25">
      <c r="A512" s="4"/>
      <c r="B512" s="4"/>
      <c r="C512" s="4"/>
      <c r="D512" s="10"/>
      <c r="E512" s="4"/>
      <c r="F512" s="10"/>
      <c r="G512" s="10"/>
      <c r="H512" s="10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</row>
    <row r="513" spans="1:78" x14ac:dyDescent="0.25">
      <c r="A513" s="4"/>
      <c r="B513" s="4"/>
      <c r="C513" s="4"/>
      <c r="D513" s="10"/>
      <c r="E513" s="4"/>
      <c r="F513" s="10"/>
      <c r="G513" s="10"/>
      <c r="H513" s="10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</row>
    <row r="514" spans="1:78" x14ac:dyDescent="0.25">
      <c r="A514" s="4"/>
      <c r="B514" s="4"/>
      <c r="C514" s="4"/>
      <c r="D514" s="10"/>
      <c r="E514" s="4"/>
      <c r="F514" s="10"/>
      <c r="G514" s="10"/>
      <c r="H514" s="10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</row>
    <row r="515" spans="1:78" x14ac:dyDescent="0.25">
      <c r="A515" s="4"/>
      <c r="B515" s="4"/>
      <c r="C515" s="4"/>
      <c r="D515" s="10"/>
      <c r="E515" s="4"/>
      <c r="F515" s="10"/>
      <c r="G515" s="10"/>
      <c r="H515" s="10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</row>
    <row r="516" spans="1:78" x14ac:dyDescent="0.25">
      <c r="A516" s="4"/>
      <c r="B516" s="4"/>
      <c r="C516" s="4"/>
      <c r="D516" s="10"/>
      <c r="E516" s="4"/>
      <c r="F516" s="10"/>
      <c r="G516" s="10"/>
      <c r="H516" s="10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</row>
    <row r="517" spans="1:78" x14ac:dyDescent="0.25">
      <c r="A517" s="4"/>
      <c r="B517" s="4"/>
      <c r="C517" s="4"/>
      <c r="D517" s="10"/>
      <c r="E517" s="4"/>
      <c r="F517" s="10"/>
      <c r="G517" s="10"/>
      <c r="H517" s="10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</row>
    <row r="518" spans="1:78" x14ac:dyDescent="0.25">
      <c r="A518" s="4"/>
      <c r="B518" s="4"/>
      <c r="C518" s="4"/>
      <c r="D518" s="10"/>
      <c r="E518" s="4"/>
      <c r="F518" s="10"/>
      <c r="G518" s="10"/>
      <c r="H518" s="10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</row>
    <row r="519" spans="1:78" x14ac:dyDescent="0.25">
      <c r="A519" s="4"/>
      <c r="B519" s="4"/>
      <c r="C519" s="4"/>
      <c r="D519" s="10"/>
      <c r="E519" s="4"/>
      <c r="F519" s="10"/>
      <c r="G519" s="10"/>
      <c r="H519" s="10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</row>
    <row r="520" spans="1:78" x14ac:dyDescent="0.25">
      <c r="A520" s="4"/>
      <c r="B520" s="4"/>
      <c r="C520" s="4"/>
      <c r="D520" s="10"/>
      <c r="E520" s="4"/>
      <c r="F520" s="10"/>
      <c r="G520" s="10"/>
      <c r="H520" s="10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</row>
    <row r="521" spans="1:78" x14ac:dyDescent="0.25">
      <c r="A521" s="4"/>
      <c r="B521" s="4"/>
      <c r="C521" s="4"/>
      <c r="D521" s="10"/>
      <c r="E521" s="4"/>
      <c r="F521" s="10"/>
      <c r="G521" s="10"/>
      <c r="H521" s="10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</row>
    <row r="522" spans="1:78" x14ac:dyDescent="0.25">
      <c r="A522" s="4"/>
      <c r="B522" s="4"/>
      <c r="C522" s="4"/>
      <c r="D522" s="10"/>
      <c r="E522" s="4"/>
      <c r="F522" s="10"/>
      <c r="G522" s="10"/>
      <c r="H522" s="10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</row>
    <row r="523" spans="1:78" x14ac:dyDescent="0.25">
      <c r="A523" s="4"/>
      <c r="B523" s="4"/>
      <c r="C523" s="4"/>
      <c r="D523" s="10"/>
      <c r="E523" s="4"/>
      <c r="F523" s="10"/>
      <c r="G523" s="10"/>
      <c r="H523" s="10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</row>
    <row r="524" spans="1:78" x14ac:dyDescent="0.25">
      <c r="A524" s="4"/>
      <c r="B524" s="4"/>
      <c r="C524" s="4"/>
      <c r="D524" s="10"/>
      <c r="E524" s="4"/>
      <c r="F524" s="10"/>
      <c r="G524" s="10"/>
      <c r="H524" s="10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</row>
    <row r="525" spans="1:78" x14ac:dyDescent="0.25">
      <c r="A525" s="4"/>
      <c r="B525" s="4"/>
      <c r="C525" s="4"/>
      <c r="D525" s="10"/>
      <c r="E525" s="4"/>
      <c r="F525" s="10"/>
      <c r="G525" s="10"/>
      <c r="H525" s="10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</row>
    <row r="526" spans="1:78" x14ac:dyDescent="0.25">
      <c r="A526" s="4"/>
      <c r="B526" s="4"/>
      <c r="C526" s="4"/>
      <c r="D526" s="10"/>
      <c r="E526" s="4"/>
      <c r="F526" s="10"/>
      <c r="G526" s="10"/>
      <c r="H526" s="10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</row>
    <row r="527" spans="1:78" x14ac:dyDescent="0.25">
      <c r="A527" s="4"/>
      <c r="B527" s="4"/>
      <c r="C527" s="4"/>
      <c r="D527" s="10"/>
      <c r="E527" s="4"/>
      <c r="F527" s="10"/>
      <c r="G527" s="10"/>
      <c r="H527" s="10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</row>
    <row r="528" spans="1:78" x14ac:dyDescent="0.25">
      <c r="A528" s="4"/>
      <c r="B528" s="4"/>
      <c r="C528" s="4"/>
      <c r="D528" s="10"/>
      <c r="E528" s="4"/>
      <c r="F528" s="10"/>
      <c r="G528" s="10"/>
      <c r="H528" s="10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</row>
    <row r="529" spans="1:78" x14ac:dyDescent="0.25">
      <c r="A529" s="4"/>
      <c r="B529" s="4"/>
      <c r="C529" s="4"/>
      <c r="D529" s="10"/>
      <c r="E529" s="4"/>
      <c r="F529" s="10"/>
      <c r="G529" s="10"/>
      <c r="H529" s="10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</row>
    <row r="530" spans="1:78" x14ac:dyDescent="0.25">
      <c r="A530" s="4"/>
      <c r="B530" s="4"/>
      <c r="C530" s="4"/>
      <c r="D530" s="10"/>
      <c r="E530" s="4"/>
      <c r="F530" s="10"/>
      <c r="G530" s="10"/>
      <c r="H530" s="10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</row>
    <row r="531" spans="1:78" x14ac:dyDescent="0.25">
      <c r="A531" s="4"/>
      <c r="B531" s="4"/>
      <c r="C531" s="4"/>
      <c r="D531" s="10"/>
      <c r="E531" s="4"/>
      <c r="F531" s="10"/>
      <c r="G531" s="10"/>
      <c r="H531" s="10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</row>
    <row r="532" spans="1:78" x14ac:dyDescent="0.25">
      <c r="A532" s="4"/>
      <c r="B532" s="4"/>
      <c r="C532" s="4"/>
      <c r="D532" s="10"/>
      <c r="E532" s="4"/>
      <c r="F532" s="10"/>
      <c r="G532" s="10"/>
      <c r="H532" s="10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</row>
    <row r="533" spans="1:78" x14ac:dyDescent="0.25">
      <c r="A533" s="4"/>
      <c r="B533" s="4"/>
      <c r="C533" s="4"/>
      <c r="D533" s="10"/>
      <c r="E533" s="4"/>
      <c r="F533" s="10"/>
      <c r="G533" s="10"/>
      <c r="H533" s="10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</row>
    <row r="534" spans="1:78" x14ac:dyDescent="0.25">
      <c r="A534" s="4"/>
      <c r="B534" s="4"/>
      <c r="C534" s="4"/>
      <c r="D534" s="10"/>
      <c r="E534" s="4"/>
      <c r="F534" s="10"/>
      <c r="G534" s="10"/>
      <c r="H534" s="10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</row>
    <row r="535" spans="1:78" x14ac:dyDescent="0.25">
      <c r="A535" s="4"/>
      <c r="B535" s="4"/>
      <c r="C535" s="4"/>
      <c r="D535" s="10"/>
      <c r="E535" s="4"/>
      <c r="F535" s="10"/>
      <c r="G535" s="10"/>
      <c r="H535" s="10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</row>
    <row r="536" spans="1:78" x14ac:dyDescent="0.25">
      <c r="A536" s="4"/>
      <c r="B536" s="4"/>
      <c r="C536" s="4"/>
      <c r="D536" s="10"/>
      <c r="E536" s="4"/>
      <c r="F536" s="10"/>
      <c r="G536" s="10"/>
      <c r="H536" s="10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</row>
    <row r="537" spans="1:78" x14ac:dyDescent="0.25">
      <c r="A537" s="4"/>
      <c r="B537" s="4"/>
      <c r="C537" s="4"/>
      <c r="D537" s="10"/>
      <c r="E537" s="4"/>
      <c r="F537" s="10"/>
      <c r="G537" s="10"/>
      <c r="H537" s="10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</row>
    <row r="538" spans="1:78" x14ac:dyDescent="0.25">
      <c r="A538" s="4"/>
      <c r="B538" s="4"/>
      <c r="C538" s="4"/>
      <c r="D538" s="10"/>
      <c r="E538" s="4"/>
      <c r="F538" s="10"/>
      <c r="G538" s="10"/>
      <c r="H538" s="10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</row>
    <row r="539" spans="1:78" x14ac:dyDescent="0.25">
      <c r="A539" s="4"/>
      <c r="B539" s="4"/>
      <c r="C539" s="4"/>
      <c r="D539" s="10"/>
      <c r="E539" s="4"/>
      <c r="F539" s="10"/>
      <c r="G539" s="10"/>
      <c r="H539" s="10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</row>
    <row r="540" spans="1:78" x14ac:dyDescent="0.25">
      <c r="A540" s="4"/>
      <c r="B540" s="4"/>
      <c r="C540" s="4"/>
      <c r="D540" s="10"/>
      <c r="E540" s="4"/>
      <c r="F540" s="10"/>
      <c r="G540" s="10"/>
      <c r="H540" s="10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</row>
    <row r="541" spans="1:78" x14ac:dyDescent="0.25">
      <c r="A541" s="4"/>
      <c r="B541" s="4"/>
      <c r="C541" s="4"/>
      <c r="D541" s="10"/>
      <c r="E541" s="4"/>
      <c r="F541" s="10"/>
      <c r="G541" s="10"/>
      <c r="H541" s="10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</row>
    <row r="542" spans="1:78" x14ac:dyDescent="0.25">
      <c r="A542" s="4"/>
      <c r="B542" s="4"/>
      <c r="C542" s="4"/>
      <c r="D542" s="10"/>
      <c r="E542" s="4"/>
      <c r="F542" s="10"/>
      <c r="G542" s="10"/>
      <c r="H542" s="10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</row>
    <row r="543" spans="1:78" x14ac:dyDescent="0.25">
      <c r="A543" s="4"/>
      <c r="B543" s="4"/>
      <c r="C543" s="4"/>
      <c r="D543" s="10"/>
      <c r="E543" s="4"/>
      <c r="F543" s="10"/>
      <c r="G543" s="10"/>
      <c r="H543" s="10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</row>
    <row r="544" spans="1:78" x14ac:dyDescent="0.25">
      <c r="A544" s="4"/>
      <c r="B544" s="4"/>
      <c r="C544" s="4"/>
      <c r="D544" s="10"/>
      <c r="E544" s="4"/>
      <c r="F544" s="10"/>
      <c r="G544" s="10"/>
      <c r="H544" s="10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</row>
    <row r="545" spans="1:78" x14ac:dyDescent="0.25">
      <c r="A545" s="4"/>
      <c r="B545" s="4"/>
      <c r="C545" s="4"/>
      <c r="D545" s="10"/>
      <c r="E545" s="4"/>
      <c r="F545" s="10"/>
      <c r="G545" s="10"/>
      <c r="H545" s="10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</row>
    <row r="546" spans="1:78" x14ac:dyDescent="0.25">
      <c r="A546" s="4"/>
      <c r="B546" s="4"/>
      <c r="C546" s="4"/>
      <c r="D546" s="10"/>
      <c r="E546" s="4"/>
      <c r="F546" s="10"/>
      <c r="G546" s="10"/>
      <c r="H546" s="10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</row>
    <row r="547" spans="1:78" x14ac:dyDescent="0.25">
      <c r="A547" s="4"/>
      <c r="B547" s="4"/>
      <c r="C547" s="4"/>
      <c r="D547" s="10"/>
      <c r="E547" s="4"/>
      <c r="F547" s="10"/>
      <c r="G547" s="10"/>
      <c r="H547" s="10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</row>
    <row r="548" spans="1:78" x14ac:dyDescent="0.25">
      <c r="A548" s="4"/>
      <c r="B548" s="4"/>
      <c r="C548" s="4"/>
      <c r="D548" s="10"/>
      <c r="E548" s="4"/>
      <c r="F548" s="10"/>
      <c r="G548" s="10"/>
      <c r="H548" s="10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</row>
    <row r="549" spans="1:78" x14ac:dyDescent="0.25">
      <c r="A549" s="4"/>
      <c r="B549" s="4"/>
      <c r="C549" s="4"/>
      <c r="D549" s="10"/>
      <c r="E549" s="4"/>
      <c r="F549" s="10"/>
      <c r="G549" s="10"/>
      <c r="H549" s="10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</row>
    <row r="550" spans="1:78" x14ac:dyDescent="0.25">
      <c r="A550" s="4"/>
      <c r="B550" s="4"/>
      <c r="C550" s="4"/>
      <c r="D550" s="10"/>
      <c r="E550" s="4"/>
      <c r="F550" s="10"/>
      <c r="G550" s="10"/>
      <c r="H550" s="10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</row>
    <row r="551" spans="1:78" x14ac:dyDescent="0.25">
      <c r="A551" s="4"/>
      <c r="B551" s="4"/>
      <c r="C551" s="4"/>
      <c r="D551" s="10"/>
      <c r="E551" s="4"/>
      <c r="F551" s="10"/>
      <c r="G551" s="10"/>
      <c r="H551" s="10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</row>
    <row r="552" spans="1:78" x14ac:dyDescent="0.25">
      <c r="A552" s="4"/>
      <c r="B552" s="4"/>
      <c r="C552" s="4"/>
      <c r="D552" s="10"/>
      <c r="E552" s="4"/>
      <c r="F552" s="10"/>
      <c r="G552" s="10"/>
      <c r="H552" s="10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</row>
    <row r="553" spans="1:78" x14ac:dyDescent="0.25">
      <c r="A553" s="4"/>
      <c r="B553" s="4"/>
      <c r="C553" s="4"/>
      <c r="D553" s="10"/>
      <c r="E553" s="4"/>
      <c r="F553" s="10"/>
      <c r="G553" s="10"/>
      <c r="H553" s="10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</row>
    <row r="554" spans="1:78" x14ac:dyDescent="0.25">
      <c r="A554" s="4"/>
      <c r="B554" s="4"/>
      <c r="C554" s="4"/>
      <c r="D554" s="10"/>
      <c r="E554" s="4"/>
      <c r="F554" s="10"/>
      <c r="G554" s="10"/>
      <c r="H554" s="10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</row>
    <row r="555" spans="1:78" x14ac:dyDescent="0.25">
      <c r="A555" s="4"/>
      <c r="B555" s="4"/>
      <c r="C555" s="4"/>
      <c r="D555" s="10"/>
      <c r="E555" s="4"/>
      <c r="F555" s="10"/>
      <c r="G555" s="10"/>
      <c r="H555" s="10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</row>
    <row r="556" spans="1:78" x14ac:dyDescent="0.25">
      <c r="A556" s="4"/>
      <c r="B556" s="4"/>
      <c r="C556" s="4"/>
      <c r="D556" s="10"/>
      <c r="E556" s="4"/>
      <c r="F556" s="10"/>
      <c r="G556" s="10"/>
      <c r="H556" s="10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</row>
    <row r="557" spans="1:78" x14ac:dyDescent="0.25">
      <c r="A557" s="4"/>
      <c r="B557" s="4"/>
      <c r="C557" s="4"/>
      <c r="D557" s="10"/>
      <c r="E557" s="4"/>
      <c r="F557" s="10"/>
      <c r="G557" s="10"/>
      <c r="H557" s="10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</row>
    <row r="558" spans="1:78" x14ac:dyDescent="0.25">
      <c r="A558" s="4"/>
      <c r="B558" s="4"/>
      <c r="C558" s="4"/>
      <c r="D558" s="10"/>
      <c r="E558" s="4"/>
      <c r="F558" s="10"/>
      <c r="G558" s="10"/>
      <c r="H558" s="10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</row>
    <row r="559" spans="1:78" x14ac:dyDescent="0.25">
      <c r="A559" s="4"/>
      <c r="B559" s="4"/>
      <c r="C559" s="4"/>
      <c r="D559" s="10"/>
      <c r="E559" s="4"/>
      <c r="F559" s="10"/>
      <c r="G559" s="10"/>
      <c r="H559" s="10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</row>
    <row r="560" spans="1:78" x14ac:dyDescent="0.25">
      <c r="A560" s="4"/>
      <c r="B560" s="4"/>
      <c r="C560" s="4"/>
      <c r="D560" s="10"/>
      <c r="E560" s="4"/>
      <c r="F560" s="10"/>
      <c r="G560" s="10"/>
      <c r="H560" s="10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</row>
    <row r="561" spans="1:78" x14ac:dyDescent="0.25">
      <c r="A561" s="4"/>
      <c r="B561" s="4"/>
      <c r="C561" s="4"/>
      <c r="D561" s="10"/>
      <c r="E561" s="4"/>
      <c r="F561" s="10"/>
      <c r="G561" s="10"/>
      <c r="H561" s="10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</row>
    <row r="562" spans="1:78" x14ac:dyDescent="0.25">
      <c r="A562" s="4"/>
      <c r="B562" s="4"/>
      <c r="C562" s="4"/>
      <c r="D562" s="10"/>
      <c r="E562" s="4"/>
      <c r="F562" s="10"/>
      <c r="G562" s="10"/>
      <c r="H562" s="10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</row>
    <row r="563" spans="1:78" x14ac:dyDescent="0.25">
      <c r="A563" s="4"/>
      <c r="B563" s="4"/>
      <c r="C563" s="4"/>
      <c r="D563" s="10"/>
      <c r="E563" s="4"/>
      <c r="F563" s="10"/>
      <c r="G563" s="10"/>
      <c r="H563" s="10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</row>
    <row r="564" spans="1:78" x14ac:dyDescent="0.25">
      <c r="A564" s="4"/>
      <c r="B564" s="4"/>
      <c r="C564" s="4"/>
      <c r="D564" s="10"/>
      <c r="E564" s="4"/>
      <c r="F564" s="10"/>
      <c r="G564" s="10"/>
      <c r="H564" s="10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</row>
    <row r="565" spans="1:78" x14ac:dyDescent="0.25">
      <c r="A565" s="4"/>
      <c r="B565" s="4"/>
      <c r="C565" s="4"/>
      <c r="D565" s="10"/>
      <c r="E565" s="4"/>
      <c r="F565" s="10"/>
      <c r="G565" s="10"/>
      <c r="H565" s="10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</row>
    <row r="566" spans="1:78" x14ac:dyDescent="0.25">
      <c r="A566" s="4"/>
      <c r="B566" s="4"/>
      <c r="C566" s="4"/>
      <c r="D566" s="10"/>
      <c r="E566" s="4"/>
      <c r="F566" s="10"/>
      <c r="G566" s="10"/>
      <c r="H566" s="10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</row>
    <row r="567" spans="1:78" x14ac:dyDescent="0.25">
      <c r="A567" s="4"/>
      <c r="B567" s="4"/>
      <c r="C567" s="4"/>
      <c r="D567" s="10"/>
      <c r="E567" s="4"/>
      <c r="F567" s="10"/>
      <c r="G567" s="10"/>
      <c r="H567" s="10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</row>
    <row r="568" spans="1:78" x14ac:dyDescent="0.25">
      <c r="A568" s="4"/>
      <c r="B568" s="4"/>
      <c r="C568" s="4"/>
      <c r="D568" s="10"/>
      <c r="E568" s="4"/>
      <c r="F568" s="10"/>
      <c r="G568" s="10"/>
      <c r="H568" s="10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</row>
    <row r="569" spans="1:78" x14ac:dyDescent="0.25">
      <c r="A569" s="4"/>
      <c r="B569" s="4"/>
      <c r="C569" s="4"/>
      <c r="D569" s="10"/>
      <c r="E569" s="4"/>
      <c r="F569" s="10"/>
      <c r="G569" s="10"/>
      <c r="H569" s="10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</row>
    <row r="570" spans="1:78" x14ac:dyDescent="0.25">
      <c r="A570" s="4"/>
      <c r="B570" s="4"/>
      <c r="C570" s="4"/>
      <c r="D570" s="10"/>
      <c r="E570" s="4"/>
      <c r="F570" s="10"/>
      <c r="G570" s="10"/>
      <c r="H570" s="10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</row>
    <row r="571" spans="1:78" x14ac:dyDescent="0.25">
      <c r="A571" s="4"/>
      <c r="B571" s="4"/>
      <c r="C571" s="4"/>
      <c r="D571" s="10"/>
      <c r="E571" s="4"/>
      <c r="F571" s="10"/>
      <c r="G571" s="10"/>
      <c r="H571" s="10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</row>
    <row r="572" spans="1:78" x14ac:dyDescent="0.25">
      <c r="A572" s="4"/>
      <c r="B572" s="4"/>
      <c r="C572" s="4"/>
      <c r="D572" s="10"/>
      <c r="E572" s="4"/>
      <c r="F572" s="10"/>
      <c r="G572" s="10"/>
      <c r="H572" s="10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</row>
    <row r="573" spans="1:78" x14ac:dyDescent="0.25">
      <c r="A573" s="4"/>
      <c r="B573" s="4"/>
      <c r="C573" s="4"/>
      <c r="D573" s="10"/>
      <c r="E573" s="4"/>
      <c r="F573" s="10"/>
      <c r="G573" s="10"/>
      <c r="H573" s="10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</row>
    <row r="574" spans="1:78" x14ac:dyDescent="0.25">
      <c r="A574" s="4"/>
      <c r="B574" s="4"/>
      <c r="C574" s="4"/>
      <c r="D574" s="10"/>
      <c r="E574" s="4"/>
      <c r="F574" s="10"/>
      <c r="G574" s="10"/>
      <c r="H574" s="10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</row>
    <row r="575" spans="1:78" x14ac:dyDescent="0.25">
      <c r="A575" s="4"/>
      <c r="B575" s="4"/>
      <c r="C575" s="4"/>
      <c r="D575" s="10"/>
      <c r="E575" s="4"/>
      <c r="F575" s="10"/>
      <c r="G575" s="10"/>
      <c r="H575" s="10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</row>
    <row r="576" spans="1:78" x14ac:dyDescent="0.25">
      <c r="A576" s="4"/>
      <c r="B576" s="4"/>
      <c r="C576" s="4"/>
      <c r="D576" s="10"/>
      <c r="E576" s="4"/>
      <c r="F576" s="10"/>
      <c r="G576" s="10"/>
      <c r="H576" s="10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</row>
    <row r="577" spans="1:78" x14ac:dyDescent="0.25">
      <c r="A577" s="4"/>
      <c r="B577" s="4"/>
      <c r="C577" s="4"/>
      <c r="D577" s="10"/>
      <c r="E577" s="4"/>
      <c r="F577" s="10"/>
      <c r="G577" s="10"/>
      <c r="H577" s="10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</row>
    <row r="578" spans="1:78" x14ac:dyDescent="0.25">
      <c r="A578" s="4"/>
      <c r="B578" s="4"/>
      <c r="C578" s="4"/>
      <c r="D578" s="10"/>
      <c r="E578" s="4"/>
      <c r="F578" s="10"/>
      <c r="G578" s="10"/>
      <c r="H578" s="10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</row>
    <row r="579" spans="1:78" x14ac:dyDescent="0.25">
      <c r="A579" s="4"/>
      <c r="B579" s="4"/>
      <c r="C579" s="4"/>
      <c r="D579" s="10"/>
      <c r="E579" s="4"/>
      <c r="F579" s="10"/>
      <c r="G579" s="10"/>
      <c r="H579" s="10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</row>
    <row r="580" spans="1:78" x14ac:dyDescent="0.25">
      <c r="A580" s="4"/>
      <c r="B580" s="4"/>
      <c r="C580" s="4"/>
      <c r="D580" s="10"/>
      <c r="E580" s="4"/>
      <c r="F580" s="10"/>
      <c r="G580" s="10"/>
      <c r="H580" s="10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</row>
    <row r="581" spans="1:78" x14ac:dyDescent="0.25">
      <c r="A581" s="4"/>
      <c r="B581" s="4"/>
      <c r="C581" s="4"/>
      <c r="D581" s="10"/>
      <c r="E581" s="4"/>
      <c r="F581" s="10"/>
      <c r="G581" s="10"/>
      <c r="H581" s="10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</row>
    <row r="582" spans="1:78" x14ac:dyDescent="0.25">
      <c r="A582" s="4"/>
      <c r="B582" s="4"/>
      <c r="C582" s="4"/>
      <c r="D582" s="10"/>
      <c r="E582" s="4"/>
      <c r="F582" s="10"/>
      <c r="G582" s="10"/>
      <c r="H582" s="10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</row>
    <row r="583" spans="1:78" x14ac:dyDescent="0.25">
      <c r="A583" s="4"/>
      <c r="B583" s="4"/>
      <c r="C583" s="4"/>
      <c r="D583" s="10"/>
      <c r="E583" s="4"/>
      <c r="F583" s="10"/>
      <c r="G583" s="10"/>
      <c r="H583" s="10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</row>
    <row r="584" spans="1:78" x14ac:dyDescent="0.25">
      <c r="A584" s="4"/>
      <c r="B584" s="4"/>
      <c r="C584" s="4"/>
      <c r="D584" s="10"/>
      <c r="E584" s="4"/>
      <c r="F584" s="10"/>
      <c r="G584" s="10"/>
      <c r="H584" s="10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</row>
    <row r="585" spans="1:78" x14ac:dyDescent="0.25">
      <c r="A585" s="4"/>
      <c r="B585" s="4"/>
      <c r="C585" s="4"/>
      <c r="D585" s="10"/>
      <c r="E585" s="4"/>
      <c r="F585" s="10"/>
      <c r="G585" s="10"/>
      <c r="H585" s="10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</row>
    <row r="586" spans="1:78" x14ac:dyDescent="0.25">
      <c r="A586" s="4"/>
      <c r="B586" s="4"/>
      <c r="C586" s="4"/>
      <c r="D586" s="10"/>
      <c r="E586" s="4"/>
      <c r="F586" s="10"/>
      <c r="G586" s="10"/>
      <c r="H586" s="10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</row>
    <row r="587" spans="1:78" x14ac:dyDescent="0.25">
      <c r="A587" s="4"/>
      <c r="B587" s="4"/>
      <c r="C587" s="4"/>
      <c r="D587" s="10"/>
      <c r="E587" s="4"/>
      <c r="F587" s="10"/>
      <c r="G587" s="10"/>
      <c r="H587" s="10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</row>
    <row r="588" spans="1:78" x14ac:dyDescent="0.25">
      <c r="A588" s="4"/>
      <c r="B588" s="4"/>
      <c r="C588" s="4"/>
      <c r="D588" s="10"/>
      <c r="E588" s="4"/>
      <c r="F588" s="10"/>
      <c r="G588" s="10"/>
      <c r="H588" s="10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</row>
    <row r="589" spans="1:78" x14ac:dyDescent="0.25">
      <c r="A589" s="4"/>
      <c r="B589" s="4"/>
      <c r="C589" s="4"/>
      <c r="D589" s="10"/>
      <c r="E589" s="4"/>
      <c r="F589" s="10"/>
      <c r="G589" s="10"/>
      <c r="H589" s="10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</row>
    <row r="590" spans="1:78" x14ac:dyDescent="0.25">
      <c r="A590" s="4"/>
      <c r="B590" s="4"/>
      <c r="C590" s="4"/>
      <c r="D590" s="10"/>
      <c r="E590" s="4"/>
      <c r="F590" s="10"/>
      <c r="G590" s="10"/>
      <c r="H590" s="10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</row>
    <row r="591" spans="1:78" x14ac:dyDescent="0.25">
      <c r="A591" s="4"/>
      <c r="B591" s="4"/>
      <c r="C591" s="4"/>
      <c r="D591" s="10"/>
      <c r="E591" s="4"/>
      <c r="F591" s="10"/>
      <c r="G591" s="10"/>
      <c r="H591" s="10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</row>
    <row r="592" spans="1:78" x14ac:dyDescent="0.25">
      <c r="A592" s="4"/>
      <c r="B592" s="4"/>
      <c r="C592" s="4"/>
      <c r="D592" s="10"/>
      <c r="E592" s="4"/>
      <c r="F592" s="10"/>
      <c r="G592" s="10"/>
      <c r="H592" s="10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</row>
    <row r="593" spans="1:78" x14ac:dyDescent="0.25">
      <c r="A593" s="4"/>
      <c r="B593" s="4"/>
      <c r="C593" s="4"/>
      <c r="D593" s="10"/>
      <c r="E593" s="4"/>
      <c r="F593" s="10"/>
      <c r="G593" s="10"/>
      <c r="H593" s="10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</row>
    <row r="594" spans="1:78" x14ac:dyDescent="0.25">
      <c r="A594" s="4"/>
      <c r="B594" s="4"/>
      <c r="C594" s="4"/>
      <c r="D594" s="10"/>
      <c r="E594" s="4"/>
      <c r="F594" s="10"/>
      <c r="G594" s="10"/>
      <c r="H594" s="10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</row>
    <row r="595" spans="1:78" x14ac:dyDescent="0.25">
      <c r="A595" s="4"/>
      <c r="B595" s="4"/>
      <c r="C595" s="4"/>
      <c r="D595" s="10"/>
      <c r="E595" s="4"/>
      <c r="F595" s="10"/>
      <c r="G595" s="10"/>
      <c r="H595" s="10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</row>
    <row r="596" spans="1:78" x14ac:dyDescent="0.25">
      <c r="A596" s="4"/>
      <c r="B596" s="4"/>
      <c r="C596" s="4"/>
      <c r="D596" s="10"/>
      <c r="E596" s="4"/>
      <c r="F596" s="10"/>
      <c r="G596" s="10"/>
      <c r="H596" s="10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</row>
    <row r="597" spans="1:78" x14ac:dyDescent="0.25">
      <c r="A597" s="4"/>
      <c r="B597" s="4"/>
      <c r="C597" s="4"/>
      <c r="D597" s="10"/>
      <c r="E597" s="4"/>
      <c r="F597" s="10"/>
      <c r="G597" s="10"/>
      <c r="H597" s="10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</row>
    <row r="598" spans="1:78" x14ac:dyDescent="0.25">
      <c r="A598" s="4"/>
      <c r="B598" s="4"/>
      <c r="C598" s="4"/>
      <c r="D598" s="10"/>
      <c r="E598" s="4"/>
      <c r="F598" s="10"/>
      <c r="G598" s="10"/>
      <c r="H598" s="10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</row>
    <row r="599" spans="1:78" x14ac:dyDescent="0.25">
      <c r="A599" s="4"/>
      <c r="B599" s="4"/>
      <c r="C599" s="4"/>
      <c r="D599" s="10"/>
      <c r="E599" s="4"/>
      <c r="F599" s="10"/>
      <c r="G599" s="10"/>
      <c r="H599" s="10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</row>
    <row r="600" spans="1:78" x14ac:dyDescent="0.25">
      <c r="A600" s="4"/>
      <c r="B600" s="4"/>
      <c r="C600" s="4"/>
      <c r="D600" s="10"/>
      <c r="E600" s="4"/>
      <c r="F600" s="10"/>
      <c r="G600" s="10"/>
      <c r="H600" s="10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</row>
    <row r="601" spans="1:78" x14ac:dyDescent="0.25">
      <c r="A601" s="4"/>
      <c r="B601" s="4"/>
      <c r="C601" s="4"/>
      <c r="D601" s="10"/>
      <c r="E601" s="4"/>
      <c r="F601" s="10"/>
      <c r="G601" s="10"/>
      <c r="H601" s="10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</row>
    <row r="602" spans="1:78" x14ac:dyDescent="0.25">
      <c r="A602" s="4"/>
      <c r="B602" s="4"/>
      <c r="C602" s="4"/>
      <c r="D602" s="10"/>
      <c r="E602" s="4"/>
      <c r="F602" s="10"/>
      <c r="G602" s="10"/>
      <c r="H602" s="10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</row>
    <row r="603" spans="1:78" x14ac:dyDescent="0.25">
      <c r="A603" s="4"/>
      <c r="B603" s="4"/>
      <c r="C603" s="4"/>
      <c r="D603" s="10"/>
      <c r="E603" s="4"/>
      <c r="F603" s="10"/>
      <c r="G603" s="10"/>
      <c r="H603" s="10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</row>
    <row r="604" spans="1:78" x14ac:dyDescent="0.25">
      <c r="A604" s="4"/>
      <c r="B604" s="4"/>
      <c r="C604" s="4"/>
      <c r="D604" s="10"/>
      <c r="E604" s="4"/>
      <c r="F604" s="10"/>
      <c r="G604" s="10"/>
      <c r="H604" s="10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</row>
    <row r="605" spans="1:78" x14ac:dyDescent="0.25">
      <c r="A605" s="4"/>
      <c r="B605" s="4"/>
      <c r="C605" s="4"/>
      <c r="D605" s="10"/>
      <c r="E605" s="4"/>
      <c r="F605" s="10"/>
      <c r="G605" s="10"/>
      <c r="H605" s="10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</row>
    <row r="606" spans="1:78" x14ac:dyDescent="0.25">
      <c r="A606" s="4"/>
      <c r="B606" s="4"/>
      <c r="C606" s="4"/>
      <c r="D606" s="10"/>
      <c r="E606" s="4"/>
      <c r="F606" s="10"/>
      <c r="G606" s="10"/>
      <c r="H606" s="10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</row>
    <row r="607" spans="1:78" x14ac:dyDescent="0.25">
      <c r="A607" s="4"/>
      <c r="B607" s="4"/>
      <c r="C607" s="4"/>
      <c r="D607" s="10"/>
      <c r="E607" s="4"/>
      <c r="F607" s="10"/>
      <c r="G607" s="10"/>
      <c r="H607" s="10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</row>
    <row r="608" spans="1:78" x14ac:dyDescent="0.25">
      <c r="A608" s="4"/>
      <c r="B608" s="4"/>
      <c r="C608" s="4"/>
      <c r="D608" s="10"/>
      <c r="E608" s="4"/>
      <c r="F608" s="10"/>
      <c r="G608" s="10"/>
      <c r="H608" s="10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</row>
    <row r="609" spans="1:78" x14ac:dyDescent="0.25">
      <c r="A609" s="4"/>
      <c r="B609" s="4"/>
      <c r="C609" s="4"/>
      <c r="D609" s="10"/>
      <c r="E609" s="4"/>
      <c r="F609" s="10"/>
      <c r="G609" s="10"/>
      <c r="H609" s="10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</row>
    <row r="610" spans="1:78" x14ac:dyDescent="0.25">
      <c r="A610" s="4"/>
      <c r="B610" s="4"/>
      <c r="C610" s="4"/>
      <c r="D610" s="10"/>
      <c r="E610" s="4"/>
      <c r="F610" s="10"/>
      <c r="G610" s="10"/>
      <c r="H610" s="10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</row>
    <row r="611" spans="1:78" x14ac:dyDescent="0.25">
      <c r="A611" s="4"/>
      <c r="B611" s="4"/>
      <c r="C611" s="4"/>
      <c r="D611" s="10"/>
      <c r="E611" s="4"/>
      <c r="F611" s="10"/>
      <c r="G611" s="10"/>
      <c r="H611" s="10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</row>
    <row r="612" spans="1:78" x14ac:dyDescent="0.25">
      <c r="A612" s="4"/>
      <c r="B612" s="4"/>
      <c r="C612" s="4"/>
      <c r="D612" s="10"/>
      <c r="E612" s="4"/>
      <c r="F612" s="10"/>
      <c r="G612" s="10"/>
      <c r="H612" s="10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</row>
    <row r="613" spans="1:78" x14ac:dyDescent="0.25">
      <c r="A613" s="4"/>
      <c r="B613" s="4"/>
      <c r="C613" s="4"/>
      <c r="D613" s="10"/>
      <c r="E613" s="4"/>
      <c r="F613" s="10"/>
      <c r="G613" s="10"/>
      <c r="H613" s="10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</row>
    <row r="614" spans="1:78" x14ac:dyDescent="0.25">
      <c r="A614" s="4"/>
      <c r="B614" s="4"/>
      <c r="C614" s="4"/>
      <c r="D614" s="10"/>
      <c r="E614" s="4"/>
      <c r="F614" s="10"/>
      <c r="G614" s="10"/>
      <c r="H614" s="10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</row>
    <row r="615" spans="1:78" x14ac:dyDescent="0.25">
      <c r="A615" s="4"/>
      <c r="B615" s="4"/>
      <c r="C615" s="4"/>
      <c r="D615" s="10"/>
      <c r="E615" s="4"/>
      <c r="F615" s="10"/>
      <c r="G615" s="10"/>
      <c r="H615" s="10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</row>
    <row r="616" spans="1:78" x14ac:dyDescent="0.25">
      <c r="A616" s="4"/>
      <c r="B616" s="4"/>
      <c r="C616" s="4"/>
      <c r="D616" s="10"/>
      <c r="E616" s="4"/>
      <c r="F616" s="10"/>
      <c r="G616" s="10"/>
      <c r="H616" s="10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</row>
    <row r="617" spans="1:78" x14ac:dyDescent="0.25">
      <c r="A617" s="4"/>
      <c r="B617" s="4"/>
      <c r="C617" s="4"/>
      <c r="D617" s="10"/>
      <c r="E617" s="4"/>
      <c r="F617" s="10"/>
      <c r="G617" s="10"/>
      <c r="H617" s="10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</row>
    <row r="618" spans="1:78" x14ac:dyDescent="0.25">
      <c r="A618" s="4"/>
      <c r="B618" s="4"/>
      <c r="C618" s="4"/>
      <c r="D618" s="10"/>
      <c r="E618" s="4"/>
      <c r="F618" s="10"/>
      <c r="G618" s="10"/>
      <c r="H618" s="10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</row>
    <row r="619" spans="1:78" x14ac:dyDescent="0.25">
      <c r="A619" s="4"/>
      <c r="B619" s="4"/>
      <c r="C619" s="4"/>
      <c r="D619" s="10"/>
      <c r="E619" s="4"/>
      <c r="F619" s="10"/>
      <c r="G619" s="10"/>
      <c r="H619" s="10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</row>
    <row r="620" spans="1:78" x14ac:dyDescent="0.25">
      <c r="A620" s="4"/>
      <c r="B620" s="4"/>
      <c r="C620" s="4"/>
      <c r="D620" s="10"/>
      <c r="E620" s="4"/>
      <c r="F620" s="10"/>
      <c r="G620" s="10"/>
      <c r="H620" s="10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</row>
    <row r="621" spans="1:78" x14ac:dyDescent="0.25">
      <c r="A621" s="4"/>
      <c r="B621" s="4"/>
      <c r="C621" s="4"/>
      <c r="D621" s="10"/>
      <c r="E621" s="4"/>
      <c r="F621" s="10"/>
      <c r="G621" s="10"/>
      <c r="H621" s="10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</row>
    <row r="622" spans="1:78" x14ac:dyDescent="0.25">
      <c r="A622" s="4"/>
      <c r="B622" s="4"/>
      <c r="C622" s="4"/>
      <c r="D622" s="10"/>
      <c r="E622" s="4"/>
      <c r="F622" s="10"/>
      <c r="G622" s="10"/>
      <c r="H622" s="10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</row>
    <row r="623" spans="1:78" x14ac:dyDescent="0.25">
      <c r="A623" s="4"/>
      <c r="B623" s="4"/>
      <c r="C623" s="4"/>
      <c r="D623" s="10"/>
      <c r="E623" s="4"/>
      <c r="F623" s="10"/>
      <c r="G623" s="10"/>
      <c r="H623" s="10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</row>
    <row r="624" spans="1:78" x14ac:dyDescent="0.25">
      <c r="A624" s="4"/>
      <c r="B624" s="4"/>
      <c r="C624" s="4"/>
      <c r="D624" s="10"/>
      <c r="E624" s="4"/>
      <c r="F624" s="10"/>
      <c r="G624" s="10"/>
      <c r="H624" s="10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</row>
    <row r="625" spans="1:78" x14ac:dyDescent="0.25">
      <c r="A625" s="4"/>
      <c r="B625" s="4"/>
      <c r="C625" s="4"/>
      <c r="D625" s="10"/>
      <c r="E625" s="4"/>
      <c r="F625" s="10"/>
      <c r="G625" s="10"/>
      <c r="H625" s="10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</row>
    <row r="626" spans="1:78" x14ac:dyDescent="0.25">
      <c r="A626" s="4"/>
      <c r="B626" s="4"/>
      <c r="C626" s="4"/>
      <c r="D626" s="10"/>
      <c r="E626" s="4"/>
      <c r="F626" s="10"/>
      <c r="G626" s="10"/>
      <c r="H626" s="10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</row>
    <row r="627" spans="1:78" x14ac:dyDescent="0.25">
      <c r="A627" s="4"/>
      <c r="B627" s="4"/>
      <c r="C627" s="4"/>
      <c r="D627" s="10"/>
      <c r="E627" s="4"/>
      <c r="F627" s="10"/>
      <c r="G627" s="10"/>
      <c r="H627" s="10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</row>
    <row r="628" spans="1:78" x14ac:dyDescent="0.25">
      <c r="A628" s="4"/>
      <c r="B628" s="4"/>
      <c r="C628" s="4"/>
      <c r="D628" s="10"/>
      <c r="E628" s="4"/>
      <c r="F628" s="10"/>
      <c r="G628" s="10"/>
      <c r="H628" s="10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</row>
    <row r="629" spans="1:78" x14ac:dyDescent="0.25">
      <c r="A629" s="4"/>
      <c r="B629" s="4"/>
      <c r="C629" s="4"/>
      <c r="D629" s="10"/>
      <c r="E629" s="4"/>
      <c r="F629" s="10"/>
      <c r="G629" s="10"/>
      <c r="H629" s="10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</row>
    <row r="630" spans="1:78" x14ac:dyDescent="0.25">
      <c r="A630" s="4"/>
      <c r="B630" s="4"/>
      <c r="C630" s="4"/>
      <c r="D630" s="10"/>
      <c r="E630" s="4"/>
      <c r="F630" s="10"/>
      <c r="G630" s="10"/>
      <c r="H630" s="10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</row>
    <row r="631" spans="1:78" x14ac:dyDescent="0.25">
      <c r="A631" s="4"/>
      <c r="B631" s="4"/>
      <c r="C631" s="4"/>
      <c r="D631" s="10"/>
      <c r="E631" s="4"/>
      <c r="F631" s="10"/>
      <c r="G631" s="10"/>
      <c r="H631" s="10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</row>
    <row r="632" spans="1:78" x14ac:dyDescent="0.25">
      <c r="A632" s="4"/>
      <c r="B632" s="4"/>
      <c r="C632" s="4"/>
      <c r="D632" s="10"/>
      <c r="E632" s="4"/>
      <c r="F632" s="10"/>
      <c r="G632" s="10"/>
      <c r="H632" s="10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</row>
    <row r="633" spans="1:78" x14ac:dyDescent="0.25">
      <c r="A633" s="4"/>
      <c r="B633" s="4"/>
      <c r="C633" s="4"/>
      <c r="D633" s="10"/>
      <c r="E633" s="4"/>
      <c r="F633" s="10"/>
      <c r="G633" s="10"/>
      <c r="H633" s="10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</row>
    <row r="634" spans="1:78" x14ac:dyDescent="0.25">
      <c r="A634" s="4"/>
      <c r="B634" s="4"/>
      <c r="C634" s="4"/>
      <c r="D634" s="10"/>
      <c r="E634" s="4"/>
      <c r="F634" s="10"/>
      <c r="G634" s="10"/>
      <c r="H634" s="10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</row>
    <row r="635" spans="1:78" x14ac:dyDescent="0.25">
      <c r="A635" s="4"/>
      <c r="B635" s="4"/>
      <c r="C635" s="4"/>
      <c r="D635" s="10"/>
      <c r="E635" s="4"/>
      <c r="F635" s="10"/>
      <c r="G635" s="10"/>
      <c r="H635" s="10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</row>
    <row r="636" spans="1:78" x14ac:dyDescent="0.25">
      <c r="A636" s="4"/>
      <c r="B636" s="4"/>
      <c r="C636" s="4"/>
      <c r="D636" s="10"/>
      <c r="E636" s="4"/>
      <c r="F636" s="10"/>
      <c r="G636" s="10"/>
      <c r="H636" s="10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</row>
    <row r="637" spans="1:78" x14ac:dyDescent="0.25">
      <c r="A637" s="4"/>
      <c r="B637" s="4"/>
      <c r="C637" s="4"/>
      <c r="D637" s="10"/>
      <c r="E637" s="4"/>
      <c r="F637" s="10"/>
      <c r="G637" s="10"/>
      <c r="H637" s="10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</row>
    <row r="638" spans="1:78" x14ac:dyDescent="0.25">
      <c r="A638" s="4"/>
      <c r="B638" s="4"/>
      <c r="C638" s="4"/>
      <c r="D638" s="10"/>
      <c r="E638" s="4"/>
      <c r="F638" s="10"/>
      <c r="G638" s="10"/>
      <c r="H638" s="10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</row>
    <row r="639" spans="1:78" x14ac:dyDescent="0.25">
      <c r="A639" s="4"/>
      <c r="B639" s="4"/>
      <c r="C639" s="4"/>
      <c r="D639" s="10"/>
      <c r="E639" s="4"/>
      <c r="F639" s="10"/>
      <c r="G639" s="10"/>
      <c r="H639" s="10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</row>
    <row r="640" spans="1:78" x14ac:dyDescent="0.25">
      <c r="A640" s="4"/>
      <c r="B640" s="4"/>
      <c r="C640" s="4"/>
      <c r="D640" s="10"/>
      <c r="E640" s="4"/>
      <c r="F640" s="10"/>
      <c r="G640" s="10"/>
      <c r="H640" s="10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</row>
    <row r="641" spans="1:78" x14ac:dyDescent="0.25">
      <c r="A641" s="4"/>
      <c r="B641" s="4"/>
      <c r="C641" s="4"/>
      <c r="D641" s="10"/>
      <c r="E641" s="4"/>
      <c r="F641" s="10"/>
      <c r="G641" s="10"/>
      <c r="H641" s="10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</row>
    <row r="642" spans="1:78" x14ac:dyDescent="0.25">
      <c r="A642" s="4"/>
      <c r="B642" s="4"/>
      <c r="C642" s="4"/>
      <c r="D642" s="10"/>
      <c r="E642" s="4"/>
      <c r="F642" s="10"/>
      <c r="G642" s="10"/>
      <c r="H642" s="10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</row>
    <row r="643" spans="1:78" x14ac:dyDescent="0.25">
      <c r="A643" s="4"/>
      <c r="B643" s="4"/>
      <c r="C643" s="4"/>
      <c r="D643" s="10"/>
      <c r="E643" s="4"/>
      <c r="F643" s="10"/>
      <c r="G643" s="10"/>
      <c r="H643" s="10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</row>
    <row r="644" spans="1:78" x14ac:dyDescent="0.25">
      <c r="A644" s="4"/>
      <c r="B644" s="4"/>
      <c r="C644" s="4"/>
      <c r="D644" s="10"/>
      <c r="E644" s="4"/>
      <c r="F644" s="10"/>
      <c r="G644" s="10"/>
      <c r="H644" s="10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</row>
    <row r="645" spans="1:78" x14ac:dyDescent="0.25">
      <c r="A645" s="4"/>
      <c r="B645" s="4"/>
      <c r="C645" s="4"/>
      <c r="D645" s="10"/>
      <c r="E645" s="4"/>
      <c r="F645" s="10"/>
      <c r="G645" s="10"/>
      <c r="H645" s="10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</row>
    <row r="646" spans="1:78" x14ac:dyDescent="0.25">
      <c r="A646" s="4"/>
      <c r="B646" s="4"/>
      <c r="C646" s="4"/>
      <c r="D646" s="10"/>
      <c r="E646" s="4"/>
      <c r="F646" s="10"/>
      <c r="G646" s="10"/>
      <c r="H646" s="10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</row>
    <row r="647" spans="1:78" x14ac:dyDescent="0.25">
      <c r="A647" s="4"/>
      <c r="B647" s="4"/>
      <c r="C647" s="4"/>
      <c r="D647" s="10"/>
      <c r="E647" s="4"/>
      <c r="F647" s="10"/>
      <c r="G647" s="10"/>
      <c r="H647" s="10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</row>
    <row r="648" spans="1:78" x14ac:dyDescent="0.25">
      <c r="A648" s="4"/>
      <c r="B648" s="4"/>
      <c r="C648" s="4"/>
      <c r="D648" s="10"/>
      <c r="E648" s="4"/>
      <c r="F648" s="10"/>
      <c r="G648" s="10"/>
      <c r="H648" s="10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</row>
    <row r="649" spans="1:78" x14ac:dyDescent="0.25">
      <c r="A649" s="4"/>
      <c r="B649" s="4"/>
      <c r="C649" s="4"/>
      <c r="D649" s="10"/>
      <c r="E649" s="4"/>
      <c r="F649" s="10"/>
      <c r="G649" s="10"/>
      <c r="H649" s="10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</row>
    <row r="650" spans="1:78" x14ac:dyDescent="0.25">
      <c r="A650" s="4"/>
      <c r="B650" s="4"/>
      <c r="C650" s="4"/>
      <c r="D650" s="10"/>
      <c r="E650" s="4"/>
      <c r="F650" s="10"/>
      <c r="G650" s="10"/>
      <c r="H650" s="10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</row>
    <row r="651" spans="1:78" x14ac:dyDescent="0.25">
      <c r="A651" s="4"/>
      <c r="B651" s="4"/>
      <c r="C651" s="4"/>
      <c r="D651" s="10"/>
      <c r="E651" s="4"/>
      <c r="F651" s="10"/>
      <c r="G651" s="10"/>
      <c r="H651" s="10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</row>
    <row r="652" spans="1:78" x14ac:dyDescent="0.25">
      <c r="A652" s="4"/>
      <c r="B652" s="4"/>
      <c r="C652" s="4"/>
      <c r="D652" s="10"/>
      <c r="E652" s="4"/>
      <c r="F652" s="10"/>
      <c r="G652" s="10"/>
      <c r="H652" s="10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</row>
    <row r="653" spans="1:78" x14ac:dyDescent="0.25">
      <c r="A653" s="4"/>
      <c r="B653" s="4"/>
      <c r="C653" s="4"/>
      <c r="D653" s="10"/>
      <c r="E653" s="4"/>
      <c r="F653" s="10"/>
      <c r="G653" s="10"/>
      <c r="H653" s="10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</row>
    <row r="654" spans="1:78" x14ac:dyDescent="0.25">
      <c r="A654" s="4"/>
      <c r="B654" s="4"/>
      <c r="C654" s="4"/>
      <c r="D654" s="10"/>
      <c r="E654" s="4"/>
      <c r="F654" s="10"/>
      <c r="G654" s="10"/>
      <c r="H654" s="10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</row>
    <row r="655" spans="1:78" x14ac:dyDescent="0.25">
      <c r="A655" s="4"/>
      <c r="B655" s="4"/>
      <c r="C655" s="4"/>
      <c r="D655" s="10"/>
      <c r="E655" s="4"/>
      <c r="F655" s="10"/>
      <c r="G655" s="10"/>
      <c r="H655" s="10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</row>
    <row r="656" spans="1:78" x14ac:dyDescent="0.25">
      <c r="A656" s="4"/>
      <c r="B656" s="4"/>
      <c r="C656" s="4"/>
      <c r="D656" s="10"/>
      <c r="E656" s="4"/>
      <c r="F656" s="10"/>
      <c r="G656" s="10"/>
      <c r="H656" s="10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</row>
    <row r="657" spans="1:78" x14ac:dyDescent="0.25">
      <c r="A657" s="4"/>
      <c r="B657" s="4"/>
      <c r="C657" s="4"/>
      <c r="D657" s="10"/>
      <c r="E657" s="4"/>
      <c r="F657" s="10"/>
      <c r="G657" s="10"/>
      <c r="H657" s="10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</row>
    <row r="658" spans="1:78" x14ac:dyDescent="0.25">
      <c r="A658" s="4"/>
      <c r="B658" s="4"/>
      <c r="C658" s="4"/>
      <c r="D658" s="10"/>
      <c r="E658" s="4"/>
      <c r="F658" s="10"/>
      <c r="G658" s="10"/>
      <c r="H658" s="10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</row>
    <row r="659" spans="1:78" x14ac:dyDescent="0.25">
      <c r="A659" s="4"/>
      <c r="B659" s="4"/>
      <c r="C659" s="4"/>
      <c r="D659" s="10"/>
      <c r="E659" s="4"/>
      <c r="F659" s="10"/>
      <c r="G659" s="10"/>
      <c r="H659" s="10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</row>
    <row r="660" spans="1:78" x14ac:dyDescent="0.25">
      <c r="A660" s="4"/>
      <c r="B660" s="4"/>
      <c r="C660" s="4"/>
      <c r="D660" s="10"/>
      <c r="E660" s="4"/>
      <c r="F660" s="10"/>
      <c r="G660" s="10"/>
      <c r="H660" s="10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</row>
    <row r="661" spans="1:78" x14ac:dyDescent="0.25">
      <c r="A661" s="4"/>
      <c r="B661" s="4"/>
      <c r="C661" s="4"/>
      <c r="D661" s="10"/>
      <c r="E661" s="4"/>
      <c r="F661" s="10"/>
      <c r="G661" s="10"/>
      <c r="H661" s="10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</row>
    <row r="662" spans="1:78" x14ac:dyDescent="0.25">
      <c r="A662" s="4"/>
      <c r="B662" s="4"/>
      <c r="C662" s="4"/>
      <c r="D662" s="10"/>
      <c r="E662" s="4"/>
      <c r="F662" s="10"/>
      <c r="G662" s="10"/>
      <c r="H662" s="10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</row>
    <row r="663" spans="1:78" x14ac:dyDescent="0.25">
      <c r="A663" s="4"/>
      <c r="B663" s="4"/>
      <c r="C663" s="4"/>
      <c r="D663" s="10"/>
      <c r="E663" s="4"/>
      <c r="F663" s="10"/>
      <c r="G663" s="10"/>
      <c r="H663" s="10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</row>
    <row r="664" spans="1:78" x14ac:dyDescent="0.25">
      <c r="A664" s="4"/>
      <c r="B664" s="4"/>
      <c r="C664" s="4"/>
      <c r="D664" s="10"/>
      <c r="E664" s="4"/>
      <c r="F664" s="10"/>
      <c r="G664" s="10"/>
      <c r="H664" s="10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</row>
    <row r="665" spans="1:78" x14ac:dyDescent="0.25">
      <c r="A665" s="4"/>
      <c r="B665" s="4"/>
      <c r="C665" s="4"/>
      <c r="D665" s="10"/>
      <c r="E665" s="4"/>
      <c r="F665" s="10"/>
      <c r="G665" s="10"/>
      <c r="H665" s="10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</row>
    <row r="666" spans="1:78" x14ac:dyDescent="0.25">
      <c r="A666" s="4"/>
      <c r="B666" s="4"/>
      <c r="C666" s="4"/>
      <c r="D666" s="10"/>
      <c r="E666" s="4"/>
      <c r="F666" s="10"/>
      <c r="G666" s="10"/>
      <c r="H666" s="10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</row>
    <row r="667" spans="1:78" x14ac:dyDescent="0.25">
      <c r="A667" s="4"/>
      <c r="B667" s="4"/>
      <c r="C667" s="4"/>
      <c r="D667" s="10"/>
      <c r="E667" s="4"/>
      <c r="F667" s="10"/>
      <c r="G667" s="10"/>
      <c r="H667" s="10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</row>
    <row r="668" spans="1:78" x14ac:dyDescent="0.25">
      <c r="A668" s="4"/>
      <c r="B668" s="4"/>
      <c r="C668" s="4"/>
      <c r="D668" s="10"/>
      <c r="E668" s="4"/>
      <c r="F668" s="10"/>
      <c r="G668" s="10"/>
      <c r="H668" s="10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</row>
    <row r="669" spans="1:78" x14ac:dyDescent="0.25">
      <c r="A669" s="4"/>
      <c r="B669" s="4"/>
      <c r="C669" s="4"/>
      <c r="D669" s="10"/>
      <c r="E669" s="4"/>
      <c r="F669" s="10"/>
      <c r="G669" s="10"/>
      <c r="H669" s="10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</row>
    <row r="670" spans="1:78" x14ac:dyDescent="0.25">
      <c r="A670" s="4"/>
      <c r="B670" s="4"/>
      <c r="C670" s="4"/>
      <c r="D670" s="10"/>
      <c r="E670" s="4"/>
      <c r="F670" s="10"/>
      <c r="G670" s="10"/>
      <c r="H670" s="10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</row>
    <row r="671" spans="1:78" x14ac:dyDescent="0.25">
      <c r="A671" s="4"/>
      <c r="B671" s="4"/>
      <c r="C671" s="4"/>
      <c r="D671" s="10"/>
      <c r="E671" s="4"/>
      <c r="F671" s="10"/>
      <c r="G671" s="10"/>
      <c r="H671" s="10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</row>
    <row r="672" spans="1:78" x14ac:dyDescent="0.25">
      <c r="A672" s="4"/>
      <c r="B672" s="4"/>
      <c r="C672" s="4"/>
      <c r="D672" s="10"/>
      <c r="E672" s="4"/>
      <c r="F672" s="10"/>
      <c r="G672" s="10"/>
      <c r="H672" s="10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</row>
    <row r="673" spans="1:78" x14ac:dyDescent="0.25">
      <c r="A673" s="4"/>
      <c r="B673" s="4"/>
      <c r="C673" s="4"/>
      <c r="D673" s="10"/>
      <c r="E673" s="4"/>
      <c r="F673" s="10"/>
      <c r="G673" s="10"/>
      <c r="H673" s="10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</row>
    <row r="674" spans="1:78" x14ac:dyDescent="0.25">
      <c r="A674" s="4"/>
      <c r="B674" s="4"/>
      <c r="C674" s="4"/>
      <c r="D674" s="10"/>
      <c r="E674" s="4"/>
      <c r="F674" s="10"/>
      <c r="G674" s="10"/>
      <c r="H674" s="10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</row>
    <row r="675" spans="1:78" x14ac:dyDescent="0.25">
      <c r="A675" s="4"/>
      <c r="B675" s="4"/>
      <c r="C675" s="4"/>
      <c r="D675" s="10"/>
      <c r="E675" s="4"/>
      <c r="F675" s="10"/>
      <c r="G675" s="10"/>
      <c r="H675" s="10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</row>
    <row r="676" spans="1:78" x14ac:dyDescent="0.25">
      <c r="A676" s="4"/>
      <c r="B676" s="4"/>
      <c r="C676" s="4"/>
      <c r="D676" s="10"/>
      <c r="E676" s="4"/>
      <c r="F676" s="10"/>
      <c r="G676" s="10"/>
      <c r="H676" s="10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</row>
    <row r="677" spans="1:78" x14ac:dyDescent="0.25">
      <c r="A677" s="4"/>
      <c r="B677" s="4"/>
      <c r="C677" s="4"/>
      <c r="D677" s="10"/>
      <c r="E677" s="4"/>
      <c r="F677" s="10"/>
      <c r="G677" s="10"/>
      <c r="H677" s="10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</row>
    <row r="678" spans="1:78" x14ac:dyDescent="0.25">
      <c r="A678" s="4"/>
      <c r="B678" s="4"/>
      <c r="C678" s="4"/>
      <c r="D678" s="10"/>
      <c r="E678" s="4"/>
      <c r="F678" s="10"/>
      <c r="G678" s="10"/>
      <c r="H678" s="10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</row>
    <row r="679" spans="1:78" x14ac:dyDescent="0.25">
      <c r="A679" s="4"/>
      <c r="B679" s="4"/>
      <c r="C679" s="4"/>
      <c r="D679" s="10"/>
      <c r="E679" s="4"/>
      <c r="F679" s="10"/>
      <c r="G679" s="10"/>
      <c r="H679" s="10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</row>
    <row r="680" spans="1:78" x14ac:dyDescent="0.25">
      <c r="A680" s="4"/>
      <c r="B680" s="4"/>
      <c r="C680" s="4"/>
      <c r="D680" s="10"/>
      <c r="E680" s="4"/>
      <c r="F680" s="10"/>
      <c r="G680" s="10"/>
      <c r="H680" s="10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</row>
    <row r="681" spans="1:78" x14ac:dyDescent="0.25">
      <c r="A681" s="4"/>
      <c r="B681" s="4"/>
      <c r="C681" s="4"/>
      <c r="D681" s="10"/>
      <c r="E681" s="4"/>
      <c r="F681" s="10"/>
      <c r="G681" s="10"/>
      <c r="H681" s="10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</row>
    <row r="682" spans="1:78" x14ac:dyDescent="0.25">
      <c r="A682" s="4"/>
      <c r="B682" s="4"/>
      <c r="C682" s="4"/>
      <c r="D682" s="10"/>
      <c r="E682" s="4"/>
      <c r="F682" s="10"/>
      <c r="G682" s="10"/>
      <c r="H682" s="10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</row>
    <row r="683" spans="1:78" x14ac:dyDescent="0.25">
      <c r="A683" s="4"/>
      <c r="B683" s="4"/>
      <c r="C683" s="4"/>
      <c r="D683" s="10"/>
      <c r="E683" s="4"/>
      <c r="F683" s="10"/>
      <c r="G683" s="10"/>
      <c r="H683" s="10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</row>
    <row r="684" spans="1:78" x14ac:dyDescent="0.25">
      <c r="A684" s="4"/>
      <c r="B684" s="4"/>
      <c r="C684" s="4"/>
      <c r="D684" s="10"/>
      <c r="E684" s="4"/>
      <c r="F684" s="10"/>
      <c r="G684" s="10"/>
      <c r="H684" s="10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</row>
    <row r="685" spans="1:78" x14ac:dyDescent="0.25">
      <c r="A685" s="4"/>
      <c r="B685" s="4"/>
      <c r="C685" s="4"/>
      <c r="D685" s="10"/>
      <c r="E685" s="4"/>
      <c r="F685" s="10"/>
      <c r="G685" s="10"/>
      <c r="H685" s="10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</row>
    <row r="686" spans="1:78" x14ac:dyDescent="0.25">
      <c r="A686" s="4"/>
      <c r="B686" s="4"/>
      <c r="C686" s="4"/>
      <c r="D686" s="10"/>
      <c r="E686" s="4"/>
      <c r="F686" s="10"/>
      <c r="G686" s="10"/>
      <c r="H686" s="10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</row>
    <row r="687" spans="1:78" x14ac:dyDescent="0.25">
      <c r="A687" s="4"/>
      <c r="B687" s="4"/>
      <c r="C687" s="4"/>
      <c r="D687" s="10"/>
      <c r="E687" s="4"/>
      <c r="F687" s="10"/>
      <c r="G687" s="10"/>
      <c r="H687" s="10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</row>
    <row r="688" spans="1:78" x14ac:dyDescent="0.25">
      <c r="A688" s="4"/>
      <c r="B688" s="4"/>
      <c r="C688" s="4"/>
      <c r="D688" s="10"/>
      <c r="E688" s="4"/>
      <c r="F688" s="10"/>
      <c r="G688" s="10"/>
      <c r="H688" s="10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</row>
    <row r="689" spans="1:78" x14ac:dyDescent="0.25">
      <c r="A689" s="4"/>
      <c r="B689" s="4"/>
      <c r="C689" s="4"/>
      <c r="D689" s="10"/>
      <c r="E689" s="4"/>
      <c r="F689" s="10"/>
      <c r="G689" s="10"/>
      <c r="H689" s="10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</row>
    <row r="690" spans="1:78" x14ac:dyDescent="0.25">
      <c r="A690" s="4"/>
      <c r="B690" s="4"/>
      <c r="C690" s="4"/>
      <c r="D690" s="10"/>
      <c r="E690" s="4"/>
      <c r="F690" s="10"/>
      <c r="G690" s="10"/>
      <c r="H690" s="10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</row>
    <row r="691" spans="1:78" x14ac:dyDescent="0.25">
      <c r="A691" s="4"/>
      <c r="B691" s="4"/>
      <c r="C691" s="4"/>
      <c r="D691" s="10"/>
      <c r="E691" s="4"/>
      <c r="F691" s="10"/>
      <c r="G691" s="10"/>
      <c r="H691" s="10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</row>
    <row r="692" spans="1:78" x14ac:dyDescent="0.25">
      <c r="A692" s="4"/>
      <c r="B692" s="4"/>
      <c r="C692" s="4"/>
      <c r="D692" s="10"/>
      <c r="E692" s="4"/>
      <c r="F692" s="10"/>
      <c r="G692" s="10"/>
      <c r="H692" s="10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</row>
    <row r="693" spans="1:78" x14ac:dyDescent="0.25">
      <c r="A693" s="4"/>
      <c r="B693" s="4"/>
      <c r="C693" s="4"/>
      <c r="D693" s="10"/>
      <c r="E693" s="4"/>
      <c r="F693" s="10"/>
      <c r="G693" s="10"/>
      <c r="H693" s="10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</row>
    <row r="694" spans="1:78" x14ac:dyDescent="0.25">
      <c r="A694" s="4"/>
      <c r="B694" s="4"/>
      <c r="C694" s="4"/>
      <c r="D694" s="10"/>
      <c r="E694" s="4"/>
      <c r="F694" s="10"/>
      <c r="G694" s="10"/>
      <c r="H694" s="10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</row>
    <row r="695" spans="1:78" x14ac:dyDescent="0.25">
      <c r="A695" s="4"/>
      <c r="B695" s="4"/>
      <c r="C695" s="4"/>
      <c r="D695" s="10"/>
      <c r="E695" s="4"/>
      <c r="F695" s="10"/>
      <c r="G695" s="10"/>
      <c r="H695" s="10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</row>
    <row r="696" spans="1:78" x14ac:dyDescent="0.25">
      <c r="A696" s="4"/>
      <c r="B696" s="4"/>
      <c r="C696" s="4"/>
      <c r="D696" s="10"/>
      <c r="E696" s="4"/>
      <c r="F696" s="10"/>
      <c r="G696" s="10"/>
      <c r="H696" s="10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</row>
    <row r="697" spans="1:78" x14ac:dyDescent="0.25">
      <c r="A697" s="4"/>
      <c r="B697" s="4"/>
      <c r="C697" s="4"/>
      <c r="D697" s="10"/>
      <c r="E697" s="4"/>
      <c r="F697" s="10"/>
      <c r="G697" s="10"/>
      <c r="H697" s="10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</row>
    <row r="698" spans="1:78" x14ac:dyDescent="0.25">
      <c r="A698" s="4"/>
      <c r="B698" s="4"/>
      <c r="C698" s="4"/>
      <c r="D698" s="10"/>
      <c r="E698" s="4"/>
      <c r="F698" s="10"/>
      <c r="G698" s="10"/>
      <c r="H698" s="10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</row>
    <row r="699" spans="1:78" x14ac:dyDescent="0.25">
      <c r="A699" s="4"/>
      <c r="B699" s="4"/>
      <c r="C699" s="4"/>
      <c r="D699" s="10"/>
      <c r="E699" s="4"/>
      <c r="F699" s="10"/>
      <c r="G699" s="10"/>
      <c r="H699" s="10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</row>
    <row r="700" spans="1:78" x14ac:dyDescent="0.25">
      <c r="A700" s="4"/>
      <c r="B700" s="4"/>
      <c r="C700" s="4"/>
      <c r="D700" s="10"/>
      <c r="E700" s="4"/>
      <c r="F700" s="10"/>
      <c r="G700" s="10"/>
      <c r="H700" s="10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</row>
    <row r="701" spans="1:78" x14ac:dyDescent="0.25">
      <c r="A701" s="4"/>
      <c r="B701" s="4"/>
      <c r="C701" s="4"/>
      <c r="D701" s="10"/>
      <c r="E701" s="4"/>
      <c r="F701" s="10"/>
      <c r="G701" s="10"/>
      <c r="H701" s="10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</row>
    <row r="702" spans="1:78" x14ac:dyDescent="0.25">
      <c r="A702" s="4"/>
      <c r="B702" s="4"/>
      <c r="C702" s="4"/>
      <c r="D702" s="10"/>
      <c r="E702" s="4"/>
      <c r="F702" s="10"/>
      <c r="G702" s="10"/>
      <c r="H702" s="10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</row>
    <row r="703" spans="1:78" x14ac:dyDescent="0.25">
      <c r="A703" s="4"/>
      <c r="B703" s="4"/>
      <c r="C703" s="4"/>
      <c r="D703" s="10"/>
      <c r="E703" s="4"/>
      <c r="F703" s="10"/>
      <c r="G703" s="10"/>
      <c r="H703" s="10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</row>
    <row r="704" spans="1:78" x14ac:dyDescent="0.25">
      <c r="A704" s="4"/>
      <c r="B704" s="4"/>
      <c r="C704" s="4"/>
      <c r="D704" s="10"/>
      <c r="E704" s="4"/>
      <c r="F704" s="10"/>
      <c r="G704" s="10"/>
      <c r="H704" s="10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</row>
    <row r="705" spans="1:78" x14ac:dyDescent="0.25">
      <c r="A705" s="4"/>
      <c r="B705" s="4"/>
      <c r="C705" s="4"/>
      <c r="D705" s="10"/>
      <c r="E705" s="4"/>
      <c r="F705" s="10"/>
      <c r="G705" s="10"/>
      <c r="H705" s="10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</row>
    <row r="706" spans="1:78" x14ac:dyDescent="0.25">
      <c r="A706" s="4"/>
      <c r="B706" s="4"/>
      <c r="C706" s="4"/>
      <c r="D706" s="10"/>
      <c r="E706" s="4"/>
      <c r="F706" s="10"/>
      <c r="G706" s="10"/>
      <c r="H706" s="10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</row>
    <row r="707" spans="1:78" x14ac:dyDescent="0.25">
      <c r="A707" s="4"/>
      <c r="B707" s="4"/>
      <c r="C707" s="4"/>
      <c r="D707" s="10"/>
      <c r="E707" s="4"/>
      <c r="F707" s="10"/>
      <c r="G707" s="10"/>
      <c r="H707" s="10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</row>
    <row r="708" spans="1:78" x14ac:dyDescent="0.25">
      <c r="A708" s="4"/>
      <c r="B708" s="4"/>
      <c r="C708" s="4"/>
      <c r="D708" s="10"/>
      <c r="E708" s="4"/>
      <c r="F708" s="10"/>
      <c r="G708" s="10"/>
      <c r="H708" s="10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</row>
    <row r="709" spans="1:78" x14ac:dyDescent="0.25">
      <c r="A709" s="4"/>
      <c r="B709" s="4"/>
      <c r="C709" s="4"/>
      <c r="D709" s="10"/>
      <c r="E709" s="4"/>
      <c r="F709" s="10"/>
      <c r="G709" s="10"/>
      <c r="H709" s="10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</row>
    <row r="710" spans="1:78" x14ac:dyDescent="0.25">
      <c r="A710" s="4"/>
      <c r="B710" s="4"/>
      <c r="C710" s="4"/>
      <c r="D710" s="10"/>
      <c r="E710" s="4"/>
      <c r="F710" s="10"/>
      <c r="G710" s="10"/>
      <c r="H710" s="10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</row>
    <row r="711" spans="1:78" x14ac:dyDescent="0.25">
      <c r="A711" s="4"/>
      <c r="B711" s="4"/>
      <c r="C711" s="4"/>
      <c r="D711" s="10"/>
      <c r="E711" s="4"/>
      <c r="F711" s="10"/>
      <c r="G711" s="10"/>
      <c r="H711" s="10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</row>
    <row r="712" spans="1:78" x14ac:dyDescent="0.25">
      <c r="A712" s="4"/>
      <c r="B712" s="4"/>
      <c r="C712" s="4"/>
      <c r="D712" s="10"/>
      <c r="E712" s="4"/>
      <c r="F712" s="10"/>
      <c r="G712" s="10"/>
      <c r="H712" s="10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</row>
    <row r="713" spans="1:78" x14ac:dyDescent="0.25">
      <c r="A713" s="4"/>
      <c r="B713" s="4"/>
      <c r="C713" s="4"/>
      <c r="D713" s="10"/>
      <c r="E713" s="4"/>
      <c r="F713" s="10"/>
      <c r="G713" s="10"/>
      <c r="H713" s="10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</row>
    <row r="714" spans="1:78" x14ac:dyDescent="0.25">
      <c r="A714" s="4"/>
      <c r="B714" s="4"/>
      <c r="C714" s="4"/>
      <c r="D714" s="10"/>
      <c r="E714" s="4"/>
      <c r="F714" s="10"/>
      <c r="G714" s="10"/>
      <c r="H714" s="10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</row>
    <row r="715" spans="1:78" x14ac:dyDescent="0.25">
      <c r="A715" s="4"/>
      <c r="B715" s="4"/>
      <c r="C715" s="4"/>
      <c r="D715" s="10"/>
      <c r="E715" s="4"/>
      <c r="F715" s="10"/>
      <c r="G715" s="10"/>
      <c r="H715" s="10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</row>
    <row r="716" spans="1:78" x14ac:dyDescent="0.25">
      <c r="A716" s="4"/>
      <c r="B716" s="4"/>
      <c r="C716" s="4"/>
      <c r="D716" s="10"/>
      <c r="E716" s="4"/>
      <c r="F716" s="10"/>
      <c r="G716" s="10"/>
      <c r="H716" s="10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</row>
    <row r="717" spans="1:78" x14ac:dyDescent="0.25">
      <c r="A717" s="4"/>
      <c r="B717" s="4"/>
      <c r="C717" s="4"/>
      <c r="D717" s="10"/>
      <c r="E717" s="4"/>
      <c r="F717" s="10"/>
      <c r="G717" s="10"/>
      <c r="H717" s="10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</row>
    <row r="718" spans="1:78" x14ac:dyDescent="0.25">
      <c r="A718" s="4"/>
      <c r="B718" s="4"/>
      <c r="C718" s="4"/>
      <c r="D718" s="10"/>
      <c r="E718" s="4"/>
      <c r="F718" s="10"/>
      <c r="G718" s="10"/>
      <c r="H718" s="10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</row>
    <row r="719" spans="1:78" x14ac:dyDescent="0.25">
      <c r="A719" s="4"/>
      <c r="B719" s="4"/>
      <c r="C719" s="4"/>
      <c r="D719" s="10"/>
      <c r="E719" s="4"/>
      <c r="F719" s="10"/>
      <c r="G719" s="10"/>
      <c r="H719" s="10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</row>
    <row r="720" spans="1:78" x14ac:dyDescent="0.25">
      <c r="A720" s="4"/>
      <c r="B720" s="4"/>
      <c r="C720" s="4"/>
      <c r="D720" s="10"/>
      <c r="E720" s="4"/>
      <c r="F720" s="10"/>
      <c r="G720" s="10"/>
      <c r="H720" s="10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</row>
    <row r="721" spans="1:78" x14ac:dyDescent="0.25">
      <c r="A721" s="4"/>
      <c r="B721" s="4"/>
      <c r="C721" s="4"/>
      <c r="D721" s="10"/>
      <c r="E721" s="4"/>
      <c r="F721" s="10"/>
      <c r="G721" s="10"/>
      <c r="H721" s="10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</row>
    <row r="722" spans="1:78" x14ac:dyDescent="0.25">
      <c r="A722" s="4"/>
      <c r="B722" s="4"/>
      <c r="C722" s="4"/>
      <c r="D722" s="10"/>
      <c r="E722" s="4"/>
      <c r="F722" s="10"/>
      <c r="G722" s="10"/>
      <c r="H722" s="10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</row>
    <row r="723" spans="1:78" x14ac:dyDescent="0.25">
      <c r="A723" s="4"/>
      <c r="B723" s="4"/>
      <c r="C723" s="4"/>
      <c r="D723" s="10"/>
      <c r="E723" s="4"/>
      <c r="F723" s="10"/>
      <c r="G723" s="10"/>
      <c r="H723" s="10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</row>
    <row r="724" spans="1:78" x14ac:dyDescent="0.25">
      <c r="A724" s="4"/>
      <c r="B724" s="4"/>
      <c r="C724" s="4"/>
      <c r="D724" s="10"/>
      <c r="E724" s="4"/>
      <c r="F724" s="10"/>
      <c r="G724" s="10"/>
      <c r="H724" s="10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</row>
    <row r="725" spans="1:78" x14ac:dyDescent="0.25">
      <c r="A725" s="4"/>
      <c r="B725" s="4"/>
      <c r="C725" s="4"/>
      <c r="D725" s="10"/>
      <c r="E725" s="4"/>
      <c r="F725" s="10"/>
      <c r="G725" s="10"/>
      <c r="H725" s="10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</row>
    <row r="726" spans="1:78" x14ac:dyDescent="0.25">
      <c r="A726" s="4"/>
      <c r="B726" s="4"/>
      <c r="C726" s="4"/>
      <c r="D726" s="10"/>
      <c r="E726" s="4"/>
      <c r="F726" s="10"/>
      <c r="G726" s="10"/>
      <c r="H726" s="10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</row>
    <row r="727" spans="1:78" x14ac:dyDescent="0.25">
      <c r="A727" s="4"/>
      <c r="B727" s="4"/>
      <c r="C727" s="4"/>
      <c r="D727" s="10"/>
      <c r="E727" s="4"/>
      <c r="F727" s="10"/>
      <c r="G727" s="10"/>
      <c r="H727" s="10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</row>
    <row r="728" spans="1:78" x14ac:dyDescent="0.25">
      <c r="A728" s="4"/>
      <c r="B728" s="4"/>
      <c r="C728" s="4"/>
      <c r="D728" s="10"/>
      <c r="E728" s="4"/>
      <c r="F728" s="10"/>
      <c r="G728" s="10"/>
      <c r="H728" s="10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</row>
    <row r="729" spans="1:78" x14ac:dyDescent="0.25">
      <c r="A729" s="4"/>
      <c r="B729" s="4"/>
      <c r="C729" s="4"/>
      <c r="D729" s="10"/>
      <c r="E729" s="4"/>
      <c r="F729" s="10"/>
      <c r="G729" s="10"/>
      <c r="H729" s="10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</row>
    <row r="730" spans="1:78" x14ac:dyDescent="0.25">
      <c r="A730" s="4"/>
      <c r="B730" s="4"/>
      <c r="C730" s="4"/>
      <c r="D730" s="10"/>
      <c r="E730" s="4"/>
      <c r="F730" s="10"/>
      <c r="G730" s="10"/>
      <c r="H730" s="10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</row>
    <row r="731" spans="1:78" x14ac:dyDescent="0.25">
      <c r="A731" s="4"/>
      <c r="B731" s="4"/>
      <c r="C731" s="4"/>
      <c r="D731" s="10"/>
      <c r="E731" s="4"/>
      <c r="F731" s="10"/>
      <c r="G731" s="10"/>
      <c r="H731" s="10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</row>
    <row r="732" spans="1:78" x14ac:dyDescent="0.25">
      <c r="A732" s="4"/>
      <c r="B732" s="4"/>
      <c r="C732" s="4"/>
      <c r="D732" s="10"/>
      <c r="E732" s="4"/>
      <c r="F732" s="10"/>
      <c r="G732" s="10"/>
      <c r="H732" s="10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</row>
    <row r="733" spans="1:78" x14ac:dyDescent="0.25">
      <c r="A733" s="4"/>
      <c r="B733" s="4"/>
      <c r="C733" s="4"/>
      <c r="D733" s="10"/>
      <c r="E733" s="4"/>
      <c r="F733" s="10"/>
      <c r="G733" s="10"/>
      <c r="H733" s="10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</row>
    <row r="734" spans="1:78" x14ac:dyDescent="0.25">
      <c r="A734" s="4"/>
      <c r="B734" s="4"/>
      <c r="C734" s="4"/>
      <c r="D734" s="10"/>
      <c r="E734" s="4"/>
      <c r="F734" s="10"/>
      <c r="G734" s="10"/>
      <c r="H734" s="10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</row>
    <row r="735" spans="1:78" x14ac:dyDescent="0.25">
      <c r="A735" s="4"/>
      <c r="B735" s="4"/>
      <c r="C735" s="4"/>
      <c r="D735" s="10"/>
      <c r="E735" s="4"/>
      <c r="F735" s="10"/>
      <c r="G735" s="10"/>
      <c r="H735" s="10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</row>
    <row r="736" spans="1:78" x14ac:dyDescent="0.25">
      <c r="A736" s="4"/>
      <c r="B736" s="4"/>
      <c r="C736" s="4"/>
      <c r="D736" s="10"/>
      <c r="E736" s="4"/>
      <c r="F736" s="10"/>
      <c r="G736" s="10"/>
      <c r="H736" s="10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</row>
    <row r="737" spans="1:78" x14ac:dyDescent="0.25">
      <c r="A737" s="4"/>
      <c r="B737" s="4"/>
      <c r="C737" s="4"/>
      <c r="D737" s="10"/>
      <c r="E737" s="4"/>
      <c r="F737" s="10"/>
      <c r="G737" s="10"/>
      <c r="H737" s="10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</row>
    <row r="738" spans="1:78" x14ac:dyDescent="0.25">
      <c r="A738" s="4"/>
      <c r="B738" s="4"/>
      <c r="C738" s="4"/>
      <c r="D738" s="10"/>
      <c r="E738" s="4"/>
      <c r="F738" s="10"/>
      <c r="G738" s="10"/>
      <c r="H738" s="10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</row>
  </sheetData>
  <sheetProtection algorithmName="SHA-512" hashValue="EXDOrPrWNfs82tFgG9QLT2mJ6+Qim18fD074QCdoF8uRjIWhrda7GJmraz8Nm6YNZsIrIdD87q+2bKm7LxXweQ==" saltValue="SpN585JEWYkRPblbPUuA9Q==" spinCount="100000" sheet="1" objects="1" scenarios="1"/>
  <phoneticPr fontId="4" type="noConversion"/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699"/>
  <sheetViews>
    <sheetView zoomScaleNormal="100" workbookViewId="0">
      <selection activeCell="D5" sqref="D5"/>
    </sheetView>
  </sheetViews>
  <sheetFormatPr defaultRowHeight="15" x14ac:dyDescent="0.25"/>
  <cols>
    <col min="2" max="2" width="16.28515625" customWidth="1"/>
    <col min="3" max="3" width="26.140625" customWidth="1"/>
    <col min="4" max="4" width="4.5703125" customWidth="1"/>
    <col min="5" max="5" width="7.140625" customWidth="1"/>
    <col min="6" max="6" width="26.140625" customWidth="1"/>
    <col min="7" max="7" width="4.7109375" customWidth="1"/>
    <col min="8" max="8" width="7.140625" customWidth="1"/>
    <col min="9" max="9" width="26.140625" customWidth="1"/>
    <col min="10" max="13" width="4.7109375" customWidth="1"/>
    <col min="14" max="14" width="7.140625" customWidth="1"/>
    <col min="15" max="15" width="26.140625" customWidth="1"/>
    <col min="16" max="16" width="4.7109375" customWidth="1"/>
  </cols>
  <sheetData>
    <row r="1" spans="1:78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7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x14ac:dyDescent="0.25">
      <c r="A3" s="4"/>
      <c r="B3" s="4"/>
      <c r="C3" s="45" t="s">
        <v>81</v>
      </c>
      <c r="D3" s="4"/>
      <c r="E3" s="4"/>
      <c r="F3" s="15"/>
      <c r="G3" s="4"/>
      <c r="H3" s="4"/>
      <c r="I3" s="1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78" x14ac:dyDescent="0.25">
      <c r="A4" s="4"/>
      <c r="B4" s="4"/>
      <c r="C4" s="41" t="s">
        <v>84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x14ac:dyDescent="0.25">
      <c r="A5" s="4"/>
      <c r="B5" s="16" t="s">
        <v>24</v>
      </c>
      <c r="C5" s="39" t="str">
        <f>Gruppspel!J27</f>
        <v xml:space="preserve">Belgium </v>
      </c>
      <c r="D5" s="51"/>
      <c r="E5" s="41"/>
      <c r="F5" s="45" t="s">
        <v>82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x14ac:dyDescent="0.25">
      <c r="A6" s="4"/>
      <c r="B6" s="16" t="s">
        <v>48</v>
      </c>
      <c r="C6" s="39" t="str">
        <f>Treor!F39</f>
        <v>Hungary</v>
      </c>
      <c r="D6" s="51"/>
      <c r="E6" s="41"/>
      <c r="F6" s="41" t="s">
        <v>92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x14ac:dyDescent="0.25">
      <c r="A7" s="4"/>
      <c r="B7" s="16"/>
      <c r="C7" s="42"/>
      <c r="D7" s="52"/>
      <c r="E7" s="50"/>
      <c r="F7" s="40" t="str">
        <f>IF(D6="","",IF(D5=D6,"",(IF(D5&gt;D6,C5,C6))))</f>
        <v/>
      </c>
      <c r="G7" s="51"/>
      <c r="H7" s="41"/>
      <c r="I7" s="41"/>
      <c r="J7" s="41"/>
      <c r="K7" s="41"/>
      <c r="L7" s="41"/>
      <c r="M7" s="41"/>
      <c r="N7" s="41"/>
      <c r="O7" s="41"/>
      <c r="P7" s="4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78" x14ac:dyDescent="0.25">
      <c r="A8" s="4"/>
      <c r="B8" s="16"/>
      <c r="C8" s="41" t="s">
        <v>85</v>
      </c>
      <c r="D8" s="53"/>
      <c r="E8" s="41"/>
      <c r="F8" s="40" t="str">
        <f>IF(D10="","",IF(D9=D10,"",(IF(D9&gt;D10,C9,C10))))</f>
        <v/>
      </c>
      <c r="G8" s="51"/>
      <c r="H8" s="41"/>
      <c r="I8" s="41"/>
      <c r="J8" s="41"/>
      <c r="K8" s="41"/>
      <c r="L8" s="41"/>
      <c r="M8" s="41"/>
      <c r="N8" s="41"/>
      <c r="O8" s="41"/>
      <c r="P8" s="41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x14ac:dyDescent="0.25">
      <c r="A9" s="4"/>
      <c r="B9" s="16" t="s">
        <v>26</v>
      </c>
      <c r="C9" s="39" t="str">
        <f>Gruppspel!J12</f>
        <v>Italy</v>
      </c>
      <c r="D9" s="51"/>
      <c r="E9" s="41"/>
      <c r="F9" s="41"/>
      <c r="G9" s="52"/>
      <c r="H9" s="41"/>
      <c r="I9" s="45" t="s">
        <v>83</v>
      </c>
      <c r="J9" s="41"/>
      <c r="K9" s="41"/>
      <c r="L9" s="41"/>
      <c r="M9" s="41"/>
      <c r="N9" s="41"/>
      <c r="O9" s="45" t="s">
        <v>18</v>
      </c>
      <c r="P9" s="41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78" x14ac:dyDescent="0.25">
      <c r="A10" s="4"/>
      <c r="B10" s="16" t="s">
        <v>23</v>
      </c>
      <c r="C10" s="39" t="str">
        <f>Gruppspel!J43</f>
        <v>Netherlands</v>
      </c>
      <c r="D10" s="51"/>
      <c r="E10" s="41"/>
      <c r="F10" s="41"/>
      <c r="G10" s="57"/>
      <c r="H10" s="41"/>
      <c r="I10" s="41" t="s">
        <v>93</v>
      </c>
      <c r="J10" s="41"/>
      <c r="K10" s="41"/>
      <c r="L10" s="41"/>
      <c r="M10" s="41"/>
      <c r="N10" s="41"/>
      <c r="O10" s="41" t="s">
        <v>94</v>
      </c>
      <c r="P10" s="41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</row>
    <row r="11" spans="1:78" x14ac:dyDescent="0.25">
      <c r="A11" s="4"/>
      <c r="B11" s="16"/>
      <c r="C11" s="42"/>
      <c r="D11" s="54"/>
      <c r="E11" s="48"/>
      <c r="F11" s="41"/>
      <c r="G11" s="57"/>
      <c r="H11" s="44"/>
      <c r="I11" s="39" t="str">
        <f>IF(G8="","",IF(G7=G8,"",(IF(G7&gt;G8,F7,F8))))</f>
        <v/>
      </c>
      <c r="J11" s="51"/>
      <c r="K11" s="50"/>
      <c r="L11" s="50"/>
      <c r="M11" s="50"/>
      <c r="N11" s="50"/>
      <c r="O11" s="40" t="str">
        <f>IF(J12="","",IF(J11=J12,"",(IF(J11&gt;J12,I11,I12))))</f>
        <v/>
      </c>
      <c r="P11" s="51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</row>
    <row r="12" spans="1:78" x14ac:dyDescent="0.25">
      <c r="A12" s="4"/>
      <c r="B12" s="16"/>
      <c r="C12" s="41" t="s">
        <v>86</v>
      </c>
      <c r="D12" s="55"/>
      <c r="E12" s="48"/>
      <c r="F12" s="41"/>
      <c r="G12" s="57"/>
      <c r="H12" s="42"/>
      <c r="I12" s="39" t="str">
        <f>IF(G16="","",IF(G15=G16,"",(IF(G15&gt;G16,F15,F16))))</f>
        <v/>
      </c>
      <c r="J12" s="51"/>
      <c r="K12" s="48"/>
      <c r="L12" s="49"/>
      <c r="M12" s="41"/>
      <c r="N12" s="41"/>
      <c r="O12" s="40" t="str">
        <f>IF(J28="","",IF(J27=J28,"",(IF(J27&gt;J28,I27,I28))))</f>
        <v/>
      </c>
      <c r="P12" s="51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</row>
    <row r="13" spans="1:78" x14ac:dyDescent="0.25">
      <c r="A13" s="4"/>
      <c r="B13" s="16" t="s">
        <v>28</v>
      </c>
      <c r="C13" s="39" t="str">
        <f>Gruppspel!J87</f>
        <v>France</v>
      </c>
      <c r="D13" s="51"/>
      <c r="E13" s="41"/>
      <c r="F13" s="41"/>
      <c r="G13" s="57"/>
      <c r="H13" s="41"/>
      <c r="I13" s="41"/>
      <c r="J13" s="56"/>
      <c r="K13" s="41"/>
      <c r="L13" s="46"/>
      <c r="M13" s="41"/>
      <c r="N13" s="41"/>
      <c r="O13" s="41"/>
      <c r="P13" s="41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</row>
    <row r="14" spans="1:78" x14ac:dyDescent="0.25">
      <c r="A14" s="4"/>
      <c r="B14" s="16" t="s">
        <v>49</v>
      </c>
      <c r="C14" s="39" t="str">
        <f>Treor!L39</f>
        <v>Finland</v>
      </c>
      <c r="D14" s="51"/>
      <c r="E14" s="41"/>
      <c r="F14" s="41" t="s">
        <v>95</v>
      </c>
      <c r="G14" s="53"/>
      <c r="H14" s="41"/>
      <c r="I14" s="41"/>
      <c r="J14" s="56"/>
      <c r="K14" s="41"/>
      <c r="L14" s="46"/>
      <c r="M14" s="41"/>
      <c r="N14" s="41"/>
      <c r="O14" s="41"/>
      <c r="P14" s="41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</row>
    <row r="15" spans="1:78" x14ac:dyDescent="0.25">
      <c r="A15" s="4"/>
      <c r="B15" s="16"/>
      <c r="C15" s="41"/>
      <c r="D15" s="52"/>
      <c r="E15" s="50"/>
      <c r="F15" s="40" t="str">
        <f>IF(D14="","",IF(D13=D14,"",(IF(D13&gt;D14,C13,C14))))</f>
        <v/>
      </c>
      <c r="G15" s="51"/>
      <c r="H15" s="41"/>
      <c r="I15" s="41"/>
      <c r="J15" s="56"/>
      <c r="K15" s="41"/>
      <c r="L15" s="46"/>
      <c r="M15" s="41"/>
      <c r="N15" s="41"/>
      <c r="O15" s="41"/>
      <c r="P15" s="41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</row>
    <row r="16" spans="1:78" ht="15.75" thickBot="1" x14ac:dyDescent="0.3">
      <c r="A16" s="4"/>
      <c r="B16" s="16"/>
      <c r="C16" s="41" t="s">
        <v>87</v>
      </c>
      <c r="D16" s="53"/>
      <c r="E16" s="41"/>
      <c r="F16" s="40" t="str">
        <f>IF(D17="","",IF(D17=D18,"",(IF(D17&gt;D18,C17,C18))))</f>
        <v/>
      </c>
      <c r="G16" s="51"/>
      <c r="H16" s="41"/>
      <c r="I16" s="41"/>
      <c r="J16" s="56"/>
      <c r="K16" s="41"/>
      <c r="L16" s="46"/>
      <c r="M16" s="41"/>
      <c r="N16" s="41"/>
      <c r="O16" s="41"/>
      <c r="P16" s="41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</row>
    <row r="17" spans="1:78" ht="20.25" x14ac:dyDescent="0.3">
      <c r="A17" s="4"/>
      <c r="B17" s="16" t="s">
        <v>31</v>
      </c>
      <c r="C17" s="39" t="str">
        <f>Gruppspel!J58</f>
        <v>Czech Republic</v>
      </c>
      <c r="D17" s="51"/>
      <c r="E17" s="41"/>
      <c r="F17" s="41"/>
      <c r="G17" s="56"/>
      <c r="H17" s="41"/>
      <c r="I17" s="41"/>
      <c r="J17" s="56"/>
      <c r="K17" s="41"/>
      <c r="L17" s="46"/>
      <c r="M17" s="41"/>
      <c r="N17" s="41"/>
      <c r="O17" s="59" t="s">
        <v>99</v>
      </c>
      <c r="P17" s="60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</row>
    <row r="18" spans="1:78" ht="21" thickBot="1" x14ac:dyDescent="0.35">
      <c r="A18" s="4"/>
      <c r="B18" s="16" t="s">
        <v>29</v>
      </c>
      <c r="C18" s="39" t="str">
        <f>Gruppspel!J73</f>
        <v>Slovakia</v>
      </c>
      <c r="D18" s="51"/>
      <c r="E18" s="41"/>
      <c r="F18" s="41"/>
      <c r="G18" s="56"/>
      <c r="H18" s="41"/>
      <c r="I18" s="41"/>
      <c r="J18" s="56"/>
      <c r="K18" s="41"/>
      <c r="L18" s="46"/>
      <c r="M18" s="41"/>
      <c r="N18" s="41"/>
      <c r="O18" s="61" t="str">
        <f>IF(P12="","",IF(P11=P12,"",(IF(P11&gt;P12,O11,O12))))</f>
        <v/>
      </c>
      <c r="P18" s="62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</row>
    <row r="19" spans="1:78" x14ac:dyDescent="0.25">
      <c r="A19" s="4"/>
      <c r="B19" s="16"/>
      <c r="C19" s="41"/>
      <c r="D19" s="56"/>
      <c r="E19" s="48"/>
      <c r="F19" s="41"/>
      <c r="G19" s="56"/>
      <c r="H19" s="41"/>
      <c r="I19" s="41"/>
      <c r="J19" s="56"/>
      <c r="K19" s="41"/>
      <c r="L19" s="46"/>
      <c r="M19" s="41"/>
      <c r="N19" s="41"/>
      <c r="O19" s="41"/>
      <c r="P19" s="41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</row>
    <row r="20" spans="1:78" x14ac:dyDescent="0.25">
      <c r="A20" s="4"/>
      <c r="B20" s="16"/>
      <c r="C20" s="41" t="s">
        <v>88</v>
      </c>
      <c r="D20" s="56"/>
      <c r="E20" s="41"/>
      <c r="F20" s="41"/>
      <c r="G20" s="56"/>
      <c r="H20" s="41"/>
      <c r="I20" s="41"/>
      <c r="J20" s="56"/>
      <c r="K20" s="41"/>
      <c r="L20" s="46"/>
      <c r="M20" s="41"/>
      <c r="N20" s="41"/>
      <c r="O20" s="41"/>
      <c r="P20" s="4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78" x14ac:dyDescent="0.25">
      <c r="A21" s="4"/>
      <c r="B21" s="16" t="s">
        <v>30</v>
      </c>
      <c r="C21" s="39" t="str">
        <f>Gruppspel!J72</f>
        <v>Poland</v>
      </c>
      <c r="D21" s="51"/>
      <c r="E21" s="41"/>
      <c r="F21" s="41"/>
      <c r="G21" s="56"/>
      <c r="H21" s="41"/>
      <c r="I21" s="41"/>
      <c r="J21" s="56"/>
      <c r="K21" s="41"/>
      <c r="L21" s="46"/>
      <c r="M21" s="41"/>
      <c r="N21" s="41"/>
      <c r="O21" s="41"/>
      <c r="P21" s="41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78" x14ac:dyDescent="0.25">
      <c r="A22" s="4"/>
      <c r="B22" s="16" t="s">
        <v>50</v>
      </c>
      <c r="C22" s="39" t="str">
        <f>Treor!J39</f>
        <v>North Macedonia</v>
      </c>
      <c r="D22" s="51"/>
      <c r="E22" s="41"/>
      <c r="F22" s="41" t="s">
        <v>96</v>
      </c>
      <c r="G22" s="56"/>
      <c r="H22" s="41"/>
      <c r="I22" s="41"/>
      <c r="J22" s="56"/>
      <c r="K22" s="41"/>
      <c r="L22" s="46"/>
      <c r="M22" s="41"/>
      <c r="N22" s="41"/>
      <c r="O22" s="41"/>
      <c r="P22" s="41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78" x14ac:dyDescent="0.25">
      <c r="A23" s="4"/>
      <c r="B23" s="16"/>
      <c r="C23" s="41"/>
      <c r="D23" s="52"/>
      <c r="E23" s="43"/>
      <c r="F23" s="40" t="str">
        <f>IF(D22="","",IF(D21=D22,"",(IF(D21&gt;D22,C21,C22))))</f>
        <v/>
      </c>
      <c r="G23" s="51"/>
      <c r="H23" s="41"/>
      <c r="I23" s="41"/>
      <c r="J23" s="56"/>
      <c r="K23" s="41"/>
      <c r="L23" s="46"/>
      <c r="M23" s="41"/>
      <c r="N23" s="41"/>
      <c r="O23" s="41"/>
      <c r="P23" s="41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78" x14ac:dyDescent="0.25">
      <c r="A24" s="4"/>
      <c r="B24" s="16"/>
      <c r="C24" s="41" t="s">
        <v>89</v>
      </c>
      <c r="D24" s="53"/>
      <c r="E24" s="42"/>
      <c r="F24" s="40" t="str">
        <f>IF(D26="","",IF(D25=D26,"",(IF(D25&gt;D26,C25,C26))))</f>
        <v/>
      </c>
      <c r="G24" s="51"/>
      <c r="H24" s="41"/>
      <c r="I24" s="41"/>
      <c r="J24" s="56"/>
      <c r="K24" s="41"/>
      <c r="L24" s="46"/>
      <c r="M24" s="41"/>
      <c r="N24" s="41"/>
      <c r="O24" s="41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78" x14ac:dyDescent="0.25">
      <c r="A25" s="4"/>
      <c r="B25" s="16" t="s">
        <v>25</v>
      </c>
      <c r="C25" s="39" t="str">
        <f>Gruppspel!J57</f>
        <v>Croatia</v>
      </c>
      <c r="D25" s="51"/>
      <c r="E25" s="41"/>
      <c r="F25" s="41"/>
      <c r="G25" s="52"/>
      <c r="H25" s="41"/>
      <c r="I25" s="41"/>
      <c r="J25" s="56"/>
      <c r="K25" s="41"/>
      <c r="L25" s="46"/>
      <c r="M25" s="41"/>
      <c r="N25" s="41"/>
      <c r="P25" s="4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78" x14ac:dyDescent="0.25">
      <c r="A26" s="4"/>
      <c r="B26" s="16" t="s">
        <v>32</v>
      </c>
      <c r="C26" s="39" t="str">
        <f>Gruppspel!J88</f>
        <v>Germany</v>
      </c>
      <c r="D26" s="51"/>
      <c r="E26" s="41"/>
      <c r="F26" s="41"/>
      <c r="G26" s="57"/>
      <c r="H26" s="41"/>
      <c r="I26" s="41" t="s">
        <v>97</v>
      </c>
      <c r="J26" s="56"/>
      <c r="K26" s="41"/>
      <c r="L26" s="46"/>
      <c r="M26" s="41"/>
      <c r="N26" s="41"/>
      <c r="O26" s="41"/>
      <c r="P26" s="4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78" x14ac:dyDescent="0.25">
      <c r="A27" s="4"/>
      <c r="B27" s="16"/>
      <c r="C27" s="41"/>
      <c r="D27" s="56"/>
      <c r="E27" s="48"/>
      <c r="F27" s="41"/>
      <c r="G27" s="57"/>
      <c r="H27" s="47"/>
      <c r="I27" s="39" t="str">
        <f>IF(G24="","",IF(G23=G24,"",(IF(G23&gt;G24,F23,F24))))</f>
        <v/>
      </c>
      <c r="J27" s="51"/>
      <c r="K27" s="50"/>
      <c r="L27" s="47"/>
      <c r="M27" s="41"/>
      <c r="N27" s="41"/>
      <c r="O27" s="41"/>
      <c r="P27" s="4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78" x14ac:dyDescent="0.25">
      <c r="A28" s="4"/>
      <c r="B28" s="16"/>
      <c r="C28" s="41" t="s">
        <v>90</v>
      </c>
      <c r="D28" s="56"/>
      <c r="E28" s="41"/>
      <c r="F28" s="41"/>
      <c r="G28" s="57"/>
      <c r="H28" s="41"/>
      <c r="I28" s="39" t="str">
        <f>IF(G32="","",IF(G31=G32,"",(IF(G31&gt;G32,F31,F32))))</f>
        <v/>
      </c>
      <c r="J28" s="51"/>
      <c r="K28" s="48"/>
      <c r="L28" s="48"/>
      <c r="M28" s="41"/>
      <c r="N28" s="41"/>
      <c r="O28" s="41"/>
      <c r="P28" s="4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78" x14ac:dyDescent="0.25">
      <c r="A29" s="4"/>
      <c r="B29" s="16" t="s">
        <v>27</v>
      </c>
      <c r="C29" s="39" t="str">
        <f>Gruppspel!J42</f>
        <v>Austria</v>
      </c>
      <c r="D29" s="51"/>
      <c r="E29" s="41"/>
      <c r="F29" s="41"/>
      <c r="G29" s="57"/>
      <c r="H29" s="41"/>
      <c r="I29" s="41"/>
      <c r="J29" s="41"/>
      <c r="K29" s="41"/>
      <c r="L29" s="41"/>
      <c r="M29" s="41"/>
      <c r="N29" s="41"/>
      <c r="O29" s="41"/>
      <c r="P29" s="4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78" x14ac:dyDescent="0.25">
      <c r="A30" s="4"/>
      <c r="B30" s="16" t="s">
        <v>51</v>
      </c>
      <c r="C30" s="39" t="str">
        <f>Treor!H39</f>
        <v>England</v>
      </c>
      <c r="D30" s="51"/>
      <c r="E30" s="41"/>
      <c r="F30" s="41" t="s">
        <v>98</v>
      </c>
      <c r="G30" s="53"/>
      <c r="H30" s="41"/>
      <c r="I30" s="41"/>
      <c r="J30" s="41"/>
      <c r="K30" s="41"/>
      <c r="L30" s="41"/>
      <c r="M30" s="41"/>
      <c r="N30" s="41"/>
      <c r="O30" s="41"/>
      <c r="P30" s="4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78" x14ac:dyDescent="0.25">
      <c r="A31" s="4"/>
      <c r="B31" s="16"/>
      <c r="C31" s="41"/>
      <c r="D31" s="52"/>
      <c r="E31" s="50"/>
      <c r="F31" s="40" t="str">
        <f>IF(D30="","",IF(D29=D30,"",(IF(D29&gt;D30,C29,C30))))</f>
        <v/>
      </c>
      <c r="G31" s="51"/>
      <c r="H31" s="41"/>
      <c r="I31" s="41"/>
      <c r="J31" s="41"/>
      <c r="K31" s="41"/>
      <c r="L31" s="41"/>
      <c r="M31" s="41"/>
      <c r="N31" s="41"/>
      <c r="O31" s="41"/>
      <c r="P31" s="4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78" x14ac:dyDescent="0.25">
      <c r="A32" s="4"/>
      <c r="B32" s="16"/>
      <c r="C32" s="41" t="s">
        <v>91</v>
      </c>
      <c r="D32" s="53"/>
      <c r="E32" s="41"/>
      <c r="F32" s="40" t="str">
        <f>IF(D34="","",IF(D33=D34,"",(IF(D33&gt;D34,C33,C34))))</f>
        <v/>
      </c>
      <c r="G32" s="51"/>
      <c r="H32" s="41"/>
      <c r="I32" s="41"/>
      <c r="J32" s="41"/>
      <c r="K32" s="41"/>
      <c r="L32" s="41"/>
      <c r="M32" s="41"/>
      <c r="N32" s="41"/>
      <c r="O32" s="41"/>
      <c r="P32" s="4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x14ac:dyDescent="0.25">
      <c r="A33" s="4"/>
      <c r="B33" s="16" t="s">
        <v>21</v>
      </c>
      <c r="C33" s="39" t="str">
        <f>Gruppspel!J13</f>
        <v xml:space="preserve">Switzerland </v>
      </c>
      <c r="D33" s="5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x14ac:dyDescent="0.25">
      <c r="A34" s="4"/>
      <c r="B34" s="16" t="s">
        <v>22</v>
      </c>
      <c r="C34" s="39" t="str">
        <f>Gruppspel!J28</f>
        <v>Denmark</v>
      </c>
      <c r="D34" s="5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x14ac:dyDescent="0.25">
      <c r="A37" s="4"/>
      <c r="B37" s="4"/>
      <c r="C37" s="4"/>
      <c r="D37" s="4"/>
      <c r="E37" s="4"/>
      <c r="F37" s="58" t="s">
        <v>130</v>
      </c>
      <c r="G37" s="4"/>
      <c r="H37" s="4"/>
      <c r="I37" s="58" t="s">
        <v>131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x14ac:dyDescent="0.25">
      <c r="A38" s="4"/>
      <c r="B38" s="4"/>
      <c r="C38" s="4"/>
      <c r="D38" s="4"/>
      <c r="E38" s="4"/>
      <c r="F38" s="58"/>
      <c r="G38" s="4"/>
      <c r="H38" s="4"/>
      <c r="I38" s="5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78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78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78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78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78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</row>
    <row r="51" spans="1:78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</row>
    <row r="52" spans="1:78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</row>
    <row r="53" spans="1:78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</row>
    <row r="54" spans="1:78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</row>
    <row r="55" spans="1:78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</row>
    <row r="56" spans="1:78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</row>
    <row r="57" spans="1:7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</row>
    <row r="58" spans="1:7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</row>
    <row r="59" spans="1:7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</row>
    <row r="60" spans="1:78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</row>
    <row r="61" spans="1:78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</row>
    <row r="62" spans="1:78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</row>
    <row r="63" spans="1:78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</row>
    <row r="64" spans="1:78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</row>
    <row r="65" spans="1:78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</row>
    <row r="66" spans="1:78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</row>
    <row r="67" spans="1:78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</row>
    <row r="68" spans="1:78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</row>
    <row r="69" spans="1:78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</row>
    <row r="70" spans="1:78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</row>
    <row r="71" spans="1:78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</row>
    <row r="72" spans="1:78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</row>
    <row r="73" spans="1:78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</row>
    <row r="74" spans="1:78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</row>
    <row r="75" spans="1:78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</row>
    <row r="76" spans="1:78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</row>
    <row r="77" spans="1:78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</row>
    <row r="78" spans="1:78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</row>
    <row r="79" spans="1:78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</row>
    <row r="80" spans="1:78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</row>
    <row r="81" spans="1:7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</row>
    <row r="82" spans="1:78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</row>
    <row r="83" spans="1:78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</row>
    <row r="84" spans="1:78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</row>
    <row r="85" spans="1:78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</row>
    <row r="86" spans="1:78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</row>
    <row r="87" spans="1:78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</row>
    <row r="88" spans="1:78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</row>
    <row r="89" spans="1:78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</row>
    <row r="90" spans="1:78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</row>
    <row r="91" spans="1:78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</row>
    <row r="92" spans="1:78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</row>
    <row r="93" spans="1:78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</row>
    <row r="94" spans="1:78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</row>
    <row r="95" spans="1:78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</row>
    <row r="96" spans="1:78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</row>
    <row r="97" spans="1:78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</row>
    <row r="98" spans="1:78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</row>
    <row r="99" spans="1:7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</row>
    <row r="100" spans="1:78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</row>
    <row r="101" spans="1:78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</row>
    <row r="102" spans="1:78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</row>
    <row r="103" spans="1:78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</row>
    <row r="104" spans="1:78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</row>
    <row r="105" spans="1:78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</row>
    <row r="106" spans="1:78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</row>
    <row r="107" spans="1:78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</row>
    <row r="108" spans="1:78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</row>
    <row r="109" spans="1:78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</row>
    <row r="110" spans="1:78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</row>
    <row r="111" spans="1:78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</row>
    <row r="112" spans="1:78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</row>
    <row r="113" spans="1:78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</row>
    <row r="114" spans="1:78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</row>
    <row r="115" spans="1:78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</row>
    <row r="116" spans="1:78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</row>
    <row r="117" spans="1:78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</row>
    <row r="118" spans="1:78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</row>
    <row r="119" spans="1:78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</row>
    <row r="120" spans="1:78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</row>
    <row r="121" spans="1:78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</row>
    <row r="122" spans="1:78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</row>
    <row r="123" spans="1:78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</row>
    <row r="124" spans="1:78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</row>
    <row r="125" spans="1:78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</row>
    <row r="126" spans="1:78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</row>
    <row r="127" spans="1:78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</row>
    <row r="128" spans="1:78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</row>
    <row r="129" spans="1:78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</row>
    <row r="130" spans="1:78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</row>
    <row r="131" spans="1:78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</row>
    <row r="132" spans="1:78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</row>
    <row r="133" spans="1:78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</row>
    <row r="134" spans="1:78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</row>
    <row r="135" spans="1:78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</row>
    <row r="136" spans="1:78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</row>
    <row r="137" spans="1:78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</row>
    <row r="138" spans="1:78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</row>
    <row r="139" spans="1:78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</row>
    <row r="140" spans="1:78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</row>
    <row r="141" spans="1:78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</row>
    <row r="142" spans="1:78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</row>
    <row r="143" spans="1:78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</row>
    <row r="144" spans="1:78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</row>
    <row r="145" spans="1:78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</row>
    <row r="146" spans="1:78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</row>
    <row r="147" spans="1:78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</row>
    <row r="148" spans="1:78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</row>
    <row r="149" spans="1:78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</row>
    <row r="150" spans="1:78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</row>
    <row r="151" spans="1:78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</row>
    <row r="152" spans="1:78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</row>
    <row r="153" spans="1:78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</row>
    <row r="154" spans="1:78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</row>
    <row r="155" spans="1:78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</row>
    <row r="156" spans="1:78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</row>
    <row r="157" spans="1:78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</row>
    <row r="158" spans="1:78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</row>
    <row r="159" spans="1:78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</row>
    <row r="160" spans="1:78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</row>
    <row r="161" spans="1:78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</row>
    <row r="162" spans="1:78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</row>
    <row r="163" spans="1:78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</row>
    <row r="164" spans="1:78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</row>
    <row r="165" spans="1:78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</row>
    <row r="166" spans="1:78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</row>
    <row r="167" spans="1:78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</row>
    <row r="168" spans="1:78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</row>
    <row r="169" spans="1:78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</row>
    <row r="170" spans="1:78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</row>
    <row r="171" spans="1:78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</row>
    <row r="172" spans="1:78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</row>
    <row r="173" spans="1:78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</row>
    <row r="174" spans="1:78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</row>
    <row r="175" spans="1:78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</row>
    <row r="176" spans="1:78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</row>
    <row r="177" spans="1:78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</row>
    <row r="178" spans="1:78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</row>
    <row r="179" spans="1:78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</row>
    <row r="180" spans="1:78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</row>
    <row r="181" spans="1:78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</row>
    <row r="182" spans="1:78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</row>
    <row r="183" spans="1:78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</row>
    <row r="184" spans="1:78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</row>
    <row r="185" spans="1:78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</row>
    <row r="186" spans="1:78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</row>
    <row r="187" spans="1:78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</row>
    <row r="188" spans="1:78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</row>
    <row r="189" spans="1:78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</row>
    <row r="190" spans="1:78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</row>
    <row r="191" spans="1:78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</row>
    <row r="192" spans="1:78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</row>
    <row r="193" spans="1:78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</row>
    <row r="194" spans="1:78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</row>
    <row r="195" spans="1:78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</row>
    <row r="196" spans="1:78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</row>
    <row r="197" spans="1:78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</row>
    <row r="198" spans="1:78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</row>
    <row r="199" spans="1:78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</row>
    <row r="200" spans="1:78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</row>
    <row r="201" spans="1:78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</row>
    <row r="202" spans="1:78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</row>
    <row r="203" spans="1:78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</row>
    <row r="204" spans="1:78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</row>
    <row r="205" spans="1:78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</row>
    <row r="206" spans="1:78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</row>
    <row r="207" spans="1:78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</row>
    <row r="208" spans="1:78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</row>
    <row r="209" spans="1:78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</row>
    <row r="210" spans="1:78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</row>
    <row r="211" spans="1:78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</row>
    <row r="212" spans="1:78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</row>
    <row r="213" spans="1:78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</row>
    <row r="214" spans="1:78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</row>
    <row r="215" spans="1:78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</row>
    <row r="216" spans="1:78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</row>
    <row r="217" spans="1:78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</row>
    <row r="218" spans="1:78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</row>
    <row r="219" spans="1:78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</row>
    <row r="220" spans="1:78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</row>
    <row r="221" spans="1:78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</row>
    <row r="222" spans="1:78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</row>
    <row r="223" spans="1:78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</row>
    <row r="224" spans="1:78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</row>
    <row r="225" spans="1:78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</row>
    <row r="226" spans="1:78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</row>
    <row r="227" spans="1:78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</row>
    <row r="228" spans="1:78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</row>
    <row r="229" spans="1:78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</row>
    <row r="230" spans="1:78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</row>
    <row r="231" spans="1:78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</row>
    <row r="232" spans="1:78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</row>
    <row r="233" spans="1:78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</row>
    <row r="234" spans="1:78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</row>
    <row r="235" spans="1:78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</row>
    <row r="236" spans="1:78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</row>
    <row r="237" spans="1:78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</row>
    <row r="238" spans="1:78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</row>
    <row r="239" spans="1:78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</row>
    <row r="240" spans="1:78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</row>
    <row r="241" spans="1:78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</row>
    <row r="242" spans="1:78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</row>
    <row r="243" spans="1:78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</row>
    <row r="244" spans="1:78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</row>
    <row r="245" spans="1:78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</row>
    <row r="246" spans="1:78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</row>
    <row r="247" spans="1:78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</row>
    <row r="248" spans="1:78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</row>
    <row r="249" spans="1:78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</row>
    <row r="250" spans="1:78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</row>
    <row r="251" spans="1:78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</row>
    <row r="252" spans="1:78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</row>
    <row r="253" spans="1:78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</row>
    <row r="254" spans="1:78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</row>
    <row r="255" spans="1:78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</row>
    <row r="256" spans="1:78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</row>
    <row r="257" spans="1:78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</row>
    <row r="258" spans="1:78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</row>
    <row r="259" spans="1:78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</row>
    <row r="260" spans="1:78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</row>
    <row r="261" spans="1:78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</row>
    <row r="262" spans="1:78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</row>
    <row r="263" spans="1:78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</row>
    <row r="264" spans="1:78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</row>
    <row r="265" spans="1:78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</row>
    <row r="266" spans="1:78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</row>
    <row r="267" spans="1:78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</row>
    <row r="268" spans="1:78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</row>
    <row r="269" spans="1:78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</row>
    <row r="270" spans="1:78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</row>
    <row r="271" spans="1:78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</row>
    <row r="272" spans="1:78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</row>
    <row r="273" spans="1:78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</row>
    <row r="274" spans="1:78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</row>
    <row r="275" spans="1:78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</row>
    <row r="276" spans="1:78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</row>
    <row r="277" spans="1:78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</row>
    <row r="278" spans="1:78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</row>
    <row r="279" spans="1:78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</row>
    <row r="280" spans="1:78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</row>
    <row r="281" spans="1:78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</row>
    <row r="282" spans="1:78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</row>
    <row r="283" spans="1:78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</row>
    <row r="284" spans="1:78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</row>
    <row r="285" spans="1:78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</row>
    <row r="286" spans="1:78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</row>
    <row r="287" spans="1:78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</row>
    <row r="288" spans="1:78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</row>
    <row r="289" spans="1:78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</row>
    <row r="290" spans="1:78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</row>
    <row r="291" spans="1:78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</row>
    <row r="292" spans="1:78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</row>
    <row r="293" spans="1:78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</row>
    <row r="294" spans="1:78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</row>
    <row r="295" spans="1:78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</row>
    <row r="296" spans="1:78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</row>
    <row r="297" spans="1:78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</row>
    <row r="298" spans="1:78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</row>
    <row r="299" spans="1:78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</row>
    <row r="300" spans="1:78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</row>
    <row r="301" spans="1:78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</row>
    <row r="302" spans="1:78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</row>
    <row r="303" spans="1:78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</row>
    <row r="304" spans="1:78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</row>
    <row r="305" spans="1:78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</row>
    <row r="306" spans="1:78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</row>
    <row r="307" spans="1:78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</row>
    <row r="308" spans="1:78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</row>
    <row r="309" spans="1:78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</row>
    <row r="310" spans="1:78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</row>
    <row r="311" spans="1:78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</row>
    <row r="312" spans="1:78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</row>
    <row r="313" spans="1:78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</row>
    <row r="314" spans="1:78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</row>
    <row r="315" spans="1:78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</row>
    <row r="316" spans="1:78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</row>
    <row r="317" spans="1:78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</row>
    <row r="318" spans="1:78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</row>
    <row r="319" spans="1:78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</row>
    <row r="320" spans="1:78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</row>
    <row r="321" spans="1:78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</row>
    <row r="322" spans="1:78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</row>
    <row r="323" spans="1:78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</row>
    <row r="324" spans="1:78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</row>
    <row r="325" spans="1:78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</row>
    <row r="326" spans="1:78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</row>
    <row r="327" spans="1:78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</row>
    <row r="328" spans="1:78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</row>
    <row r="329" spans="1:78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</row>
    <row r="330" spans="1:78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</row>
    <row r="331" spans="1:78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</row>
    <row r="332" spans="1:78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</row>
    <row r="333" spans="1:78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</row>
    <row r="334" spans="1:78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</row>
    <row r="335" spans="1:78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</row>
    <row r="336" spans="1:78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</row>
    <row r="337" spans="1:78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</row>
    <row r="338" spans="1:78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</row>
    <row r="339" spans="1:78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</row>
    <row r="340" spans="1:78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</row>
    <row r="341" spans="1:78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</row>
    <row r="342" spans="1:78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</row>
    <row r="343" spans="1:78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</row>
    <row r="344" spans="1:78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</row>
    <row r="345" spans="1:78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</row>
    <row r="346" spans="1:78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</row>
    <row r="347" spans="1:78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</row>
    <row r="348" spans="1:78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</row>
    <row r="349" spans="1:78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</row>
    <row r="350" spans="1:78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</row>
    <row r="351" spans="1:78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</row>
    <row r="352" spans="1:78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</row>
    <row r="353" spans="1:78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</row>
    <row r="354" spans="1:78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</row>
    <row r="355" spans="1:78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</row>
    <row r="356" spans="1:78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</row>
    <row r="357" spans="1:78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</row>
    <row r="358" spans="1:78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</row>
    <row r="359" spans="1:78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</row>
    <row r="360" spans="1:78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</row>
    <row r="361" spans="1:78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</row>
    <row r="362" spans="1:78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</row>
    <row r="363" spans="1:78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</row>
    <row r="364" spans="1:78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</row>
    <row r="365" spans="1:78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</row>
    <row r="366" spans="1:78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</row>
    <row r="367" spans="1:78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</row>
    <row r="368" spans="1:78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</row>
    <row r="369" spans="1:78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</row>
    <row r="370" spans="1:78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</row>
    <row r="371" spans="1:78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</row>
    <row r="372" spans="1:78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</row>
    <row r="373" spans="1:78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</row>
    <row r="374" spans="1:78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</row>
    <row r="375" spans="1:78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</row>
    <row r="376" spans="1:78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</row>
    <row r="377" spans="1:78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</row>
    <row r="378" spans="1:78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</row>
    <row r="379" spans="1:78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</row>
    <row r="380" spans="1:78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</row>
    <row r="381" spans="1:78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</row>
    <row r="382" spans="1:78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</row>
    <row r="383" spans="1:78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</row>
    <row r="384" spans="1:78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</row>
    <row r="385" spans="1:78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</row>
    <row r="386" spans="1:78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</row>
    <row r="387" spans="1:78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</row>
    <row r="388" spans="1:78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</row>
    <row r="389" spans="1:78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</row>
    <row r="390" spans="1:78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</row>
    <row r="391" spans="1:78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</row>
    <row r="392" spans="1:78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</row>
    <row r="393" spans="1:78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</row>
    <row r="394" spans="1:78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</row>
    <row r="395" spans="1:78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</row>
    <row r="396" spans="1:78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</row>
    <row r="397" spans="1:78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</row>
    <row r="398" spans="1:78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</row>
    <row r="399" spans="1:78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</row>
    <row r="400" spans="1:78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</row>
    <row r="401" spans="1:78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</row>
    <row r="402" spans="1:78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</row>
    <row r="403" spans="1:78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</row>
    <row r="404" spans="1:78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</row>
    <row r="405" spans="1:78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</row>
    <row r="406" spans="1:78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</row>
    <row r="407" spans="1:78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</row>
    <row r="408" spans="1:78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</row>
    <row r="409" spans="1:78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</row>
    <row r="410" spans="1:78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</row>
    <row r="411" spans="1:78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</row>
    <row r="412" spans="1:78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</row>
    <row r="413" spans="1:78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</row>
    <row r="414" spans="1:78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</row>
    <row r="415" spans="1:78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</row>
    <row r="416" spans="1:78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</row>
    <row r="417" spans="1:78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</row>
    <row r="418" spans="1:78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</row>
    <row r="419" spans="1:78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</row>
    <row r="420" spans="1:78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</row>
    <row r="421" spans="1:78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</row>
    <row r="422" spans="1:78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</row>
    <row r="423" spans="1:78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</row>
    <row r="424" spans="1:78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</row>
    <row r="425" spans="1:78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</row>
    <row r="426" spans="1:78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</row>
    <row r="427" spans="1:78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</row>
    <row r="428" spans="1:78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</row>
    <row r="429" spans="1:78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</row>
    <row r="430" spans="1:78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</row>
    <row r="431" spans="1:78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</row>
    <row r="432" spans="1:78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</row>
    <row r="433" spans="1:78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</row>
    <row r="434" spans="1:78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</row>
    <row r="435" spans="1:78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</row>
    <row r="436" spans="1:78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</row>
    <row r="437" spans="1:78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</row>
    <row r="438" spans="1:78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</row>
    <row r="439" spans="1:78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</row>
    <row r="440" spans="1:78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</row>
    <row r="441" spans="1:78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</row>
    <row r="442" spans="1:78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</row>
    <row r="443" spans="1:78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</row>
    <row r="444" spans="1:78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</row>
    <row r="445" spans="1:78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</row>
    <row r="446" spans="1:78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</row>
    <row r="447" spans="1:78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</row>
    <row r="448" spans="1:78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</row>
    <row r="449" spans="1:78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</row>
    <row r="450" spans="1:78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</row>
    <row r="451" spans="1:78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</row>
    <row r="452" spans="1:78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</row>
    <row r="453" spans="1:78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</row>
    <row r="454" spans="1:78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</row>
    <row r="455" spans="1:78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</row>
    <row r="456" spans="1:78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</row>
    <row r="457" spans="1:78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</row>
    <row r="458" spans="1:78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</row>
    <row r="459" spans="1:78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</row>
    <row r="460" spans="1:78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</row>
    <row r="461" spans="1:78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</row>
    <row r="462" spans="1:78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</row>
    <row r="463" spans="1:78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</row>
    <row r="464" spans="1:78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</row>
    <row r="465" spans="1:78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</row>
    <row r="466" spans="1:78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</row>
    <row r="467" spans="1:78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</row>
    <row r="468" spans="1:78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</row>
    <row r="469" spans="1:78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</row>
    <row r="470" spans="1:78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</row>
    <row r="471" spans="1:78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</row>
    <row r="472" spans="1:78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</row>
    <row r="473" spans="1:78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</row>
    <row r="474" spans="1:78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</row>
    <row r="475" spans="1:78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</row>
    <row r="476" spans="1:78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</row>
    <row r="477" spans="1:78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</row>
    <row r="478" spans="1:78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</row>
    <row r="479" spans="1:78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</row>
    <row r="480" spans="1:78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</row>
    <row r="481" spans="1:78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</row>
    <row r="482" spans="1:78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</row>
    <row r="483" spans="1:78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</row>
    <row r="484" spans="1:78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</row>
    <row r="485" spans="1:78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</row>
    <row r="486" spans="1:78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</row>
    <row r="487" spans="1:78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</row>
    <row r="488" spans="1:78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</row>
    <row r="489" spans="1:78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</row>
    <row r="490" spans="1:78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</row>
    <row r="491" spans="1:78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</row>
    <row r="492" spans="1:78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</row>
    <row r="493" spans="1:78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</row>
    <row r="494" spans="1:78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</row>
    <row r="495" spans="1:78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</row>
    <row r="496" spans="1:78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</row>
    <row r="497" spans="1:78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</row>
    <row r="498" spans="1:78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</row>
    <row r="499" spans="1:78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</row>
    <row r="500" spans="1:78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</row>
    <row r="501" spans="1:78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</row>
    <row r="502" spans="1:78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</row>
    <row r="503" spans="1:78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</row>
    <row r="504" spans="1:78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</row>
    <row r="505" spans="1:78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</row>
    <row r="506" spans="1:78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</row>
    <row r="507" spans="1:78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</row>
    <row r="508" spans="1:78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</row>
    <row r="509" spans="1:78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</row>
    <row r="510" spans="1:78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</row>
    <row r="511" spans="1:78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</row>
    <row r="512" spans="1:78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</row>
    <row r="513" spans="1:78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</row>
    <row r="514" spans="1:78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</row>
    <row r="515" spans="1:78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</row>
    <row r="516" spans="1:78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</row>
    <row r="517" spans="1:78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</row>
    <row r="518" spans="1:78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</row>
    <row r="519" spans="1:78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</row>
    <row r="520" spans="1:78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</row>
    <row r="521" spans="1:78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</row>
    <row r="522" spans="1:78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</row>
    <row r="523" spans="1:78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</row>
    <row r="524" spans="1:78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</row>
    <row r="525" spans="1:78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</row>
    <row r="526" spans="1:78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</row>
    <row r="527" spans="1:78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</row>
    <row r="528" spans="1:78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</row>
    <row r="529" spans="1:78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</row>
    <row r="530" spans="1:78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</row>
    <row r="531" spans="1:78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</row>
    <row r="532" spans="1:78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</row>
    <row r="533" spans="1:78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</row>
    <row r="534" spans="1:78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</row>
    <row r="535" spans="1:78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</row>
    <row r="536" spans="1:78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</row>
    <row r="537" spans="1:78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</row>
    <row r="538" spans="1:78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</row>
    <row r="539" spans="1:78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</row>
    <row r="540" spans="1:78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</row>
    <row r="541" spans="1:78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</row>
    <row r="542" spans="1:78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</row>
    <row r="543" spans="1:78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</row>
    <row r="544" spans="1:78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</row>
    <row r="545" spans="1:78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</row>
    <row r="546" spans="1:78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</row>
    <row r="547" spans="1:78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</row>
    <row r="548" spans="1:78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</row>
    <row r="549" spans="1:78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</row>
    <row r="550" spans="1:78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</row>
    <row r="551" spans="1:78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</row>
    <row r="552" spans="1:78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</row>
    <row r="553" spans="1:78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</row>
    <row r="554" spans="1:78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</row>
    <row r="555" spans="1:78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</row>
    <row r="556" spans="1:78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</row>
    <row r="557" spans="1:78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</row>
    <row r="558" spans="1:78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</row>
    <row r="559" spans="1:78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</row>
    <row r="560" spans="1:78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</row>
    <row r="561" spans="1:78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</row>
    <row r="562" spans="1:78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</row>
    <row r="563" spans="1:78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</row>
    <row r="564" spans="1:78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</row>
    <row r="565" spans="1:78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</row>
    <row r="566" spans="1:78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</row>
    <row r="567" spans="1:78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</row>
    <row r="568" spans="1:78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</row>
    <row r="569" spans="1:78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</row>
    <row r="570" spans="1:78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</row>
    <row r="571" spans="1:78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</row>
    <row r="572" spans="1:78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</row>
    <row r="573" spans="1:78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</row>
    <row r="574" spans="1:78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</row>
    <row r="575" spans="1:78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</row>
    <row r="576" spans="1:78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</row>
    <row r="577" spans="1:78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</row>
    <row r="578" spans="1:78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</row>
    <row r="579" spans="1:78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</row>
    <row r="580" spans="1:78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</row>
    <row r="581" spans="1:78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</row>
    <row r="582" spans="1:78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</row>
    <row r="583" spans="1:78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</row>
    <row r="584" spans="1:78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</row>
    <row r="585" spans="1:78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</row>
    <row r="586" spans="1:78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</row>
    <row r="587" spans="1:78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</row>
    <row r="588" spans="1:78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</row>
    <row r="589" spans="1:78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</row>
    <row r="590" spans="1:78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</row>
    <row r="591" spans="1:78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</row>
    <row r="592" spans="1:78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</row>
    <row r="593" spans="1:78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</row>
    <row r="594" spans="1:78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</row>
    <row r="595" spans="1:78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</row>
    <row r="596" spans="1:78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</row>
    <row r="597" spans="1:78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</row>
    <row r="598" spans="1:78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</row>
    <row r="599" spans="1:78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</row>
    <row r="600" spans="1:78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</row>
    <row r="601" spans="1:78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</row>
    <row r="602" spans="1:78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</row>
    <row r="603" spans="1:78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</row>
    <row r="604" spans="1:78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</row>
    <row r="605" spans="1:78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</row>
    <row r="606" spans="1:78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</row>
    <row r="607" spans="1:78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</row>
    <row r="608" spans="1:78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</row>
    <row r="609" spans="1:78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</row>
    <row r="610" spans="1:78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</row>
    <row r="611" spans="1:78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</row>
    <row r="612" spans="1:78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</row>
    <row r="613" spans="1:78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</row>
    <row r="614" spans="1:78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</row>
    <row r="615" spans="1:78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</row>
    <row r="616" spans="1:78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</row>
    <row r="617" spans="1:78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</row>
    <row r="618" spans="1:78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</row>
    <row r="619" spans="1:78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</row>
    <row r="620" spans="1:78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</row>
    <row r="621" spans="1:78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</row>
    <row r="622" spans="1:78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</row>
    <row r="623" spans="1:78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</row>
    <row r="624" spans="1:78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</row>
    <row r="625" spans="1:78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</row>
    <row r="626" spans="1:78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</row>
    <row r="627" spans="1:78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</row>
    <row r="628" spans="1:78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</row>
    <row r="629" spans="1:78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</row>
    <row r="630" spans="1:78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</row>
    <row r="631" spans="1:78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</row>
    <row r="632" spans="1:78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</row>
    <row r="633" spans="1:78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</row>
    <row r="634" spans="1:78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</row>
    <row r="635" spans="1:78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</row>
    <row r="636" spans="1:78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</row>
    <row r="637" spans="1:78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</row>
    <row r="638" spans="1:78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</row>
    <row r="639" spans="1:78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</row>
    <row r="640" spans="1:78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</row>
    <row r="641" spans="1:78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</row>
    <row r="642" spans="1:78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</row>
    <row r="643" spans="1:78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</row>
    <row r="644" spans="1:78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</row>
    <row r="645" spans="1:78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</row>
    <row r="646" spans="1:78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</row>
    <row r="647" spans="1:78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</row>
    <row r="648" spans="1:78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</row>
    <row r="649" spans="1:78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</row>
    <row r="650" spans="1:78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</row>
    <row r="651" spans="1:78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</row>
    <row r="652" spans="1:78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</row>
    <row r="653" spans="1:78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</row>
    <row r="654" spans="1:78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</row>
    <row r="655" spans="1:78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</row>
    <row r="656" spans="1:78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</row>
    <row r="657" spans="1:78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</row>
    <row r="658" spans="1:78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</row>
    <row r="659" spans="1:78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</row>
    <row r="660" spans="1:78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</row>
    <row r="661" spans="1:78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</row>
    <row r="662" spans="1:78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</row>
    <row r="663" spans="1:78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</row>
    <row r="664" spans="1:78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</row>
    <row r="665" spans="1:78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</row>
    <row r="666" spans="1:78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</row>
    <row r="667" spans="1:78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</row>
    <row r="668" spans="1:78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</row>
    <row r="669" spans="1:78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</row>
    <row r="670" spans="1:78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</row>
    <row r="671" spans="1:78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</row>
    <row r="672" spans="1:78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</row>
    <row r="673" spans="1:78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</row>
    <row r="674" spans="1:78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</row>
    <row r="675" spans="1:78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</row>
    <row r="676" spans="1:78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</row>
    <row r="677" spans="1:78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</row>
    <row r="678" spans="1:78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</row>
    <row r="679" spans="1:78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</row>
    <row r="680" spans="1:78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</row>
    <row r="681" spans="1:78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</row>
    <row r="682" spans="1:78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</row>
    <row r="683" spans="1:78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</row>
    <row r="684" spans="1:78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</row>
    <row r="685" spans="1:78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</row>
    <row r="686" spans="1:78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</row>
    <row r="687" spans="1:78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</row>
    <row r="688" spans="1:78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</row>
    <row r="689" spans="1:78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</row>
    <row r="690" spans="1:78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</row>
    <row r="691" spans="1:78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</row>
    <row r="692" spans="1:78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</row>
    <row r="693" spans="1:78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</row>
    <row r="694" spans="1:78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</row>
    <row r="695" spans="1:78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</row>
    <row r="696" spans="1:78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</row>
    <row r="697" spans="1:78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</row>
    <row r="698" spans="1:78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</row>
    <row r="699" spans="1:78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</row>
  </sheetData>
  <sheetProtection algorithmName="SHA-512" hashValue="1DtEf3q3Qr5XV7XoV7VuWoHig2dS0ElbrqkvDAPy0CUhN4mN3mdEVCEawZlJNi3O/AOeX8/FPRUMx5wWvDeNbw==" saltValue="ya6HUZNL4kjSdJHhJpSUDQ==" spinCount="100000" sheet="1" objects="1" scenarios="1"/>
  <protectedRanges>
    <protectedRange sqref="I38 F38 D5:D6 D9:D10 D13:D14 D17:D18 D21:D22 D25:D26 D29:D30 D33:D34 G7:G8 G15:G16 G23:G24 G31:G32 J11:J12 P11:P12 J27:J28" name="Område1"/>
  </protectedRanges>
  <mergeCells count="2">
    <mergeCell ref="O17:P17"/>
    <mergeCell ref="O18:P18"/>
  </mergeCells>
  <phoneticPr fontId="4" type="noConversion"/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AL71"/>
  <sheetViews>
    <sheetView topLeftCell="AA1" workbookViewId="0">
      <selection activeCell="AL13" sqref="AL13"/>
    </sheetView>
  </sheetViews>
  <sheetFormatPr defaultRowHeight="15" x14ac:dyDescent="0.25"/>
  <cols>
    <col min="2" max="3" width="13.140625" customWidth="1"/>
    <col min="4" max="4" width="10.28515625" customWidth="1"/>
    <col min="5" max="5" width="9.85546875" customWidth="1"/>
    <col min="6" max="6" width="8.5703125" customWidth="1"/>
    <col min="7" max="7" width="9" customWidth="1"/>
    <col min="8" max="8" width="8.85546875" customWidth="1"/>
    <col min="9" max="9" width="10.7109375" customWidth="1"/>
    <col min="10" max="10" width="8.5703125" customWidth="1"/>
    <col min="11" max="11" width="3.5703125" customWidth="1"/>
    <col min="12" max="12" width="5.42578125" customWidth="1"/>
    <col min="13" max="13" width="12.42578125" customWidth="1"/>
    <col min="14" max="17" width="11.5703125" customWidth="1"/>
    <col min="18" max="18" width="9.5703125" customWidth="1"/>
    <col min="19" max="19" width="6.85546875" customWidth="1"/>
    <col min="20" max="20" width="9.42578125" customWidth="1"/>
    <col min="21" max="21" width="6.5703125" customWidth="1"/>
    <col min="22" max="22" width="9.28515625" customWidth="1"/>
    <col min="23" max="23" width="6.42578125" customWidth="1"/>
    <col min="24" max="24" width="9.85546875" customWidth="1"/>
    <col min="25" max="25" width="6.42578125" customWidth="1"/>
    <col min="27" max="27" width="15.28515625" customWidth="1"/>
    <col min="35" max="36" width="9.85546875" bestFit="1" customWidth="1"/>
    <col min="38" max="38" width="21.5703125" customWidth="1"/>
    <col min="39" max="39" width="11.42578125" bestFit="1" customWidth="1"/>
    <col min="70" max="70" width="12.28515625" customWidth="1"/>
  </cols>
  <sheetData>
    <row r="3" spans="2:38" x14ac:dyDescent="0.25">
      <c r="B3" t="str">
        <f>Gruppspel!C6</f>
        <v>Group A</v>
      </c>
      <c r="C3" t="s">
        <v>16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15</v>
      </c>
      <c r="N3" t="str">
        <f>Gruppspel!C11</f>
        <v>Italy</v>
      </c>
      <c r="O3" t="str">
        <f>Gruppspel!E11</f>
        <v>Turkey</v>
      </c>
      <c r="P3" t="str">
        <f>Gruppspel!C12</f>
        <v>Wales</v>
      </c>
      <c r="Q3" t="str">
        <f>Gruppspel!E12</f>
        <v xml:space="preserve">Switzerland </v>
      </c>
      <c r="S3" t="s">
        <v>11</v>
      </c>
      <c r="T3" t="s">
        <v>12</v>
      </c>
      <c r="U3" t="s">
        <v>14</v>
      </c>
      <c r="V3" t="s">
        <v>13</v>
      </c>
      <c r="W3" t="s">
        <v>14</v>
      </c>
      <c r="X3" t="s">
        <v>17</v>
      </c>
      <c r="Y3" t="s">
        <v>14</v>
      </c>
      <c r="AA3" t="str">
        <f>Gruppspel!C6</f>
        <v>Group A</v>
      </c>
      <c r="AB3" t="s">
        <v>16</v>
      </c>
      <c r="AC3" t="s">
        <v>2</v>
      </c>
      <c r="AD3" t="s">
        <v>3</v>
      </c>
      <c r="AE3" t="s">
        <v>4</v>
      </c>
      <c r="AF3" t="s">
        <v>5</v>
      </c>
      <c r="AG3" t="s">
        <v>6</v>
      </c>
      <c r="AH3" t="s">
        <v>7</v>
      </c>
      <c r="AI3" t="s">
        <v>8</v>
      </c>
      <c r="AL3" t="s">
        <v>19</v>
      </c>
    </row>
    <row r="4" spans="2:38" x14ac:dyDescent="0.25">
      <c r="B4" t="str">
        <f>Gruppspel!C11</f>
        <v>Italy</v>
      </c>
      <c r="C4">
        <f>IF(Gruppspel!F11="",0,1)+IF(Gruppspel!F13="",0,1)+IF(Gruppspel!H16="",0,1)</f>
        <v>0</v>
      </c>
      <c r="D4">
        <f>SUM(ROUND(N4/3,0)+ROUND(O4/3,0)+ROUND(P4/3,0)+ROUND(Q4/3,0))</f>
        <v>0</v>
      </c>
      <c r="E4">
        <f>SUM(IF(N4=1,1,0)+IF(O4=1,1,0)+IF(P4=1,1,0)+IF(Q4=1,1,0))</f>
        <v>0</v>
      </c>
      <c r="F4">
        <f>C4-D4-E4</f>
        <v>0</v>
      </c>
      <c r="G4">
        <f>Gruppspel!F11+Gruppspel!F14+Gruppspel!F15</f>
        <v>0</v>
      </c>
      <c r="H4">
        <f>Gruppspel!H11+Gruppspel!H14+Gruppspel!H15</f>
        <v>0</v>
      </c>
      <c r="I4">
        <f>G4-H4</f>
        <v>0</v>
      </c>
      <c r="J4">
        <f>3*D4+1*E4</f>
        <v>0</v>
      </c>
      <c r="K4">
        <f>Y4</f>
        <v>1</v>
      </c>
      <c r="M4" t="str">
        <f>Gruppspel!C11</f>
        <v>Italy</v>
      </c>
      <c r="N4" s="1"/>
      <c r="O4" s="2" t="str">
        <f>IF(Gruppspel!F11="","0",IF(Gruppspel!F11&gt;Gruppspel!H11,3,IF(Gruppspel!F11=Gruppspel!H11,1,0)))</f>
        <v>0</v>
      </c>
      <c r="P4" s="2" t="str">
        <f>IF(Gruppspel!F15="","0",IF(Gruppspel!F15&gt;Gruppspel!H15,3,IF(Gruppspel!F15=Gruppspel!H15,1,0)))</f>
        <v>0</v>
      </c>
      <c r="Q4" s="2" t="str">
        <f>IF(Gruppspel!F14="","0",IF(Gruppspel!F14&gt;Gruppspel!H14,3,IF(Gruppspel!F14=Gruppspel!H14,1,0)))</f>
        <v>0</v>
      </c>
      <c r="S4">
        <f>RANK(J4,$J$4:$J$7,$G$2)</f>
        <v>1</v>
      </c>
      <c r="T4">
        <f>SUMPRODUCT((S4=$S$4:$S$7)*(I4&lt;$I$4:$I$7))</f>
        <v>0</v>
      </c>
      <c r="U4">
        <f>S4+T4</f>
        <v>1</v>
      </c>
      <c r="V4">
        <f>SUMPRODUCT((U4=$U$4:$U$7)*(G4&lt;$G$4:$G$7))</f>
        <v>0</v>
      </c>
      <c r="W4">
        <f>V4+U4</f>
        <v>1</v>
      </c>
      <c r="X4">
        <f>SUMPRODUCT((W4=$W$4:$W$7)*(B4&gt;$B$4:$B$7))</f>
        <v>0</v>
      </c>
      <c r="Y4">
        <f>W4+X4</f>
        <v>1</v>
      </c>
      <c r="AA4" t="str">
        <f>INDEX($B$4:$K$7,MATCH(ROW()-3,$K$4:$K$7,0),COLUMN()-26)</f>
        <v>Italy</v>
      </c>
      <c r="AB4">
        <f t="shared" ref="AB4:AI7" si="0">INDEX($B$4:$K$7,MATCH(ROW()-3,$K$4:$K$7,0),COLUMN()-26)</f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L4" t="s">
        <v>54</v>
      </c>
    </row>
    <row r="5" spans="2:38" x14ac:dyDescent="0.25">
      <c r="B5" t="str">
        <f>Gruppspel!E11</f>
        <v>Turkey</v>
      </c>
      <c r="C5">
        <f>IF(Gruppspel!H11="",0,1)+IF(Gruppspel!H14="",0,1)+IF(Gruppspel!F15="",0,1)</f>
        <v>0</v>
      </c>
      <c r="D5">
        <f>SUM(ROUND(N5/3,0)+ROUND(O5/3,0)+ROUND(P5/3,0)+ROUND(Q5/3,0))</f>
        <v>0</v>
      </c>
      <c r="E5">
        <f>SUM(IF(N5=1,1,0)+IF(O5=1,1,0)+IF(P5=1,1,0)+IF(Q5=1,1,0))</f>
        <v>0</v>
      </c>
      <c r="F5">
        <f>C5-D5-E5</f>
        <v>0</v>
      </c>
      <c r="G5">
        <f>Gruppspel!H11+Gruppspel!F13+Gruppspel!H16</f>
        <v>0</v>
      </c>
      <c r="H5">
        <f>Gruppspel!F11+Gruppspel!H13+Gruppspel!F16</f>
        <v>0</v>
      </c>
      <c r="I5">
        <f>G5-H5</f>
        <v>0</v>
      </c>
      <c r="J5">
        <f>3*D5+1*E5</f>
        <v>0</v>
      </c>
      <c r="K5">
        <f>Y5</f>
        <v>3</v>
      </c>
      <c r="M5" t="str">
        <f>Gruppspel!E11</f>
        <v>Turkey</v>
      </c>
      <c r="N5" s="2" t="str">
        <f>IF(Gruppspel!F11="","0",IF(Gruppspel!F11&gt;Gruppspel!H11,0,IF(Gruppspel!F11=Gruppspel!H11,1,3)))</f>
        <v>0</v>
      </c>
      <c r="O5" s="1"/>
      <c r="P5" s="2" t="str">
        <f>IF(Gruppspel!F13="","0",IF(Gruppspel!F13&gt;Gruppspel!H13,3,IF(Gruppspel!F13=Gruppspel!H13,1,0)))</f>
        <v>0</v>
      </c>
      <c r="Q5" s="2" t="str">
        <f>IF(Gruppspel!F16="","0",IF(Gruppspel!F16&gt;Gruppspel!H16,0,IF(Gruppspel!F16=Gruppspel!H16,1,3)))</f>
        <v>0</v>
      </c>
      <c r="S5">
        <f>RANK(J5,$J$4:$J$7,$G$2)</f>
        <v>1</v>
      </c>
      <c r="T5">
        <f>SUMPRODUCT((S5=$S$4:$S$7)*(I5&lt;$I$4:$I$7))</f>
        <v>0</v>
      </c>
      <c r="U5">
        <f>S5+T5</f>
        <v>1</v>
      </c>
      <c r="V5">
        <f>SUMPRODUCT((U5=$U$4:$U$7)*(G5&lt;$G$4:$G$7))</f>
        <v>0</v>
      </c>
      <c r="W5">
        <f>V5+U5</f>
        <v>1</v>
      </c>
      <c r="X5">
        <f>SUMPRODUCT((W5=$W$4:$W$7)*(B5&gt;$B$4:$B$7))</f>
        <v>2</v>
      </c>
      <c r="Y5">
        <f>W5+X5</f>
        <v>3</v>
      </c>
      <c r="AA5" t="str">
        <f>INDEX($B$4:$K$7,MATCH(ROW()-3,$K$4:$K$7,0),COLUMN()-26)</f>
        <v xml:space="preserve">Switzerland </v>
      </c>
      <c r="AB5">
        <f t="shared" si="0"/>
        <v>0</v>
      </c>
      <c r="AC5">
        <f t="shared" si="0"/>
        <v>0</v>
      </c>
      <c r="AD5">
        <f t="shared" si="0"/>
        <v>0</v>
      </c>
      <c r="AE5">
        <f t="shared" si="0"/>
        <v>0</v>
      </c>
      <c r="AF5">
        <f t="shared" si="0"/>
        <v>0</v>
      </c>
      <c r="AG5">
        <f t="shared" si="0"/>
        <v>0</v>
      </c>
      <c r="AH5">
        <f t="shared" si="0"/>
        <v>0</v>
      </c>
      <c r="AI5">
        <f t="shared" si="0"/>
        <v>0</v>
      </c>
      <c r="AL5" t="s">
        <v>55</v>
      </c>
    </row>
    <row r="6" spans="2:38" x14ac:dyDescent="0.25">
      <c r="B6" t="str">
        <f>Gruppspel!C12</f>
        <v>Wales</v>
      </c>
      <c r="C6">
        <f>IF(Gruppspel!F12="",0,1)+IF(Gruppspel!H13="",0,1)+IF(Gruppspel!H15="",0,1)</f>
        <v>0</v>
      </c>
      <c r="D6">
        <f>SUM(ROUND(N6/3,0)+ROUND(O6/3,0)+ROUND(P6/3,0)+ROUND(Q6/3,0))</f>
        <v>0</v>
      </c>
      <c r="E6">
        <f>SUM(IF(N6=1,1,0)+IF(O6=1,1,0)+IF(P6=1,1,0)+IF(Q6=1,1,0))</f>
        <v>0</v>
      </c>
      <c r="F6">
        <f>C6-D6-E6</f>
        <v>0</v>
      </c>
      <c r="G6">
        <f>Gruppspel!F12+Gruppspel!H13+Gruppspel!H15</f>
        <v>0</v>
      </c>
      <c r="H6">
        <f>Gruppspel!H12+Gruppspel!F13+Gruppspel!F15</f>
        <v>0</v>
      </c>
      <c r="I6">
        <f>G6-H6</f>
        <v>0</v>
      </c>
      <c r="J6">
        <f>3*D6+1*E6</f>
        <v>0</v>
      </c>
      <c r="K6">
        <f>Y6</f>
        <v>4</v>
      </c>
      <c r="M6" t="str">
        <f>Gruppspel!C12</f>
        <v>Wales</v>
      </c>
      <c r="N6" s="2" t="str">
        <f>IF(Gruppspel!F15="","0",IF(Gruppspel!F15&gt;Gruppspel!H15,0,IF(Gruppspel!F15=Gruppspel!H15,1,3)))</f>
        <v>0</v>
      </c>
      <c r="O6" s="2" t="str">
        <f>IF(Gruppspel!F13="","0",IF(Gruppspel!F13&gt;Gruppspel!H13,0,IF(Gruppspel!F13=Gruppspel!H13,1,3)))</f>
        <v>0</v>
      </c>
      <c r="P6" s="1"/>
      <c r="Q6" s="2" t="str">
        <f>IF(Gruppspel!F12="","0",IF(Gruppspel!F12&gt;Gruppspel!H12,3,IF(Gruppspel!F12=Gruppspel!H12,1,0)))</f>
        <v>0</v>
      </c>
      <c r="S6">
        <f>RANK(J6,$J$4:$J$7,$G$2)</f>
        <v>1</v>
      </c>
      <c r="T6">
        <f>SUMPRODUCT((S6=$S$4:$S$7)*(I6&lt;$I$4:$I$7))</f>
        <v>0</v>
      </c>
      <c r="U6">
        <f>S6+T6</f>
        <v>1</v>
      </c>
      <c r="V6">
        <f>SUMPRODUCT((U6=$U$4:$U$7)*(G6&lt;$G$4:$G$7))</f>
        <v>0</v>
      </c>
      <c r="W6">
        <f>V6+U6</f>
        <v>1</v>
      </c>
      <c r="X6">
        <f>SUMPRODUCT((W6=$W$4:$W$7)*(B6&gt;$B$4:$B$7))</f>
        <v>3</v>
      </c>
      <c r="Y6">
        <f>W6+X6</f>
        <v>4</v>
      </c>
      <c r="AA6" t="str">
        <f>INDEX($B$4:$K$7,MATCH(ROW()-3,$K$4:$K$7,0),COLUMN()-26)</f>
        <v>Turkey</v>
      </c>
      <c r="AB6">
        <f t="shared" si="0"/>
        <v>0</v>
      </c>
      <c r="AC6">
        <f t="shared" si="0"/>
        <v>0</v>
      </c>
      <c r="AD6">
        <f t="shared" si="0"/>
        <v>0</v>
      </c>
      <c r="AE6">
        <f t="shared" si="0"/>
        <v>0</v>
      </c>
      <c r="AF6">
        <f t="shared" si="0"/>
        <v>0</v>
      </c>
      <c r="AG6">
        <f t="shared" si="0"/>
        <v>0</v>
      </c>
      <c r="AH6">
        <f t="shared" si="0"/>
        <v>0</v>
      </c>
      <c r="AI6">
        <f t="shared" si="0"/>
        <v>0</v>
      </c>
      <c r="AL6" t="s">
        <v>56</v>
      </c>
    </row>
    <row r="7" spans="2:38" x14ac:dyDescent="0.25">
      <c r="B7" t="str">
        <f>Gruppspel!E12</f>
        <v xml:space="preserve">Switzerland </v>
      </c>
      <c r="C7">
        <f>IF(Gruppspel!H12="",0,1)+IF(Gruppspel!F14="",0,1)+IF(Gruppspel!F16="",0,1)</f>
        <v>0</v>
      </c>
      <c r="D7">
        <f>SUM(ROUND(N7/3,0)+ROUND(O7/3,0)+ROUND(P7/3,0)+ROUND(Q7/3,0))</f>
        <v>0</v>
      </c>
      <c r="E7">
        <f>SUM(IF(N7=1,1,0)+IF(O7=1,1,0)+IF(P7=1,1,0)+IF(Q7=1,1,0))</f>
        <v>0</v>
      </c>
      <c r="F7">
        <f>C7-D7-E7</f>
        <v>0</v>
      </c>
      <c r="G7">
        <f>Gruppspel!H12+Gruppspel!H14+Gruppspel!F16</f>
        <v>0</v>
      </c>
      <c r="H7">
        <f>Gruppspel!F12+Gruppspel!F14+Gruppspel!H16</f>
        <v>0</v>
      </c>
      <c r="I7">
        <f>G7-H7</f>
        <v>0</v>
      </c>
      <c r="J7">
        <f>3*D7+1*E7</f>
        <v>0</v>
      </c>
      <c r="K7">
        <f>Y7</f>
        <v>2</v>
      </c>
      <c r="M7" t="str">
        <f>Gruppspel!E12</f>
        <v xml:space="preserve">Switzerland </v>
      </c>
      <c r="N7" s="2" t="str">
        <f>IF(Gruppspel!F14="","0",IF(Gruppspel!F14&gt;Gruppspel!H14,0,IF(Gruppspel!F14=Gruppspel!H14,1,3)))</f>
        <v>0</v>
      </c>
      <c r="O7" s="2" t="str">
        <f>IF(Gruppspel!F16="","0",IF(Gruppspel!F16&gt;Gruppspel!H16,3,IF(Gruppspel!F16=Gruppspel!H16,1,0)))</f>
        <v>0</v>
      </c>
      <c r="P7" s="2" t="str">
        <f>IF(Gruppspel!F12="","0",IF(Gruppspel!F12&gt;Gruppspel!H12,0,IF(Gruppspel!F12=Gruppspel!H12,1,3)))</f>
        <v>0</v>
      </c>
      <c r="Q7" s="1"/>
      <c r="S7">
        <f>RANK(J7,$J$4:$J$7,$G$2)</f>
        <v>1</v>
      </c>
      <c r="T7">
        <f>SUMPRODUCT((S7=$S$4:$S$7)*(I7&lt;$I$4:$I$7))</f>
        <v>0</v>
      </c>
      <c r="U7">
        <f>S7+T7</f>
        <v>1</v>
      </c>
      <c r="V7">
        <f>SUMPRODUCT((U7=$U$4:$U$7)*(G7&lt;$G$4:$G$7))</f>
        <v>0</v>
      </c>
      <c r="W7">
        <f>V7+U7</f>
        <v>1</v>
      </c>
      <c r="X7">
        <f>SUMPRODUCT((W7=$W$4:$W$7)*(B7&gt;$B$4:$B$7))</f>
        <v>1</v>
      </c>
      <c r="Y7">
        <f>W7+X7</f>
        <v>2</v>
      </c>
      <c r="AA7" t="str">
        <f>INDEX($B$4:$K$7,MATCH(ROW()-3,$K$4:$K$7,0),COLUMN()-26)</f>
        <v>Wales</v>
      </c>
      <c r="AB7">
        <f t="shared" si="0"/>
        <v>0</v>
      </c>
      <c r="AC7">
        <f t="shared" si="0"/>
        <v>0</v>
      </c>
      <c r="AD7">
        <f t="shared" si="0"/>
        <v>0</v>
      </c>
      <c r="AE7">
        <f t="shared" si="0"/>
        <v>0</v>
      </c>
      <c r="AF7">
        <f t="shared" si="0"/>
        <v>0</v>
      </c>
      <c r="AG7">
        <f t="shared" si="0"/>
        <v>0</v>
      </c>
      <c r="AH7">
        <f t="shared" si="0"/>
        <v>0</v>
      </c>
      <c r="AI7">
        <f t="shared" si="0"/>
        <v>0</v>
      </c>
      <c r="AL7" t="s">
        <v>20</v>
      </c>
    </row>
    <row r="11" spans="2:38" x14ac:dyDescent="0.25">
      <c r="B11" t="str">
        <f>Gruppspel!C21</f>
        <v>Group B</v>
      </c>
      <c r="C11" t="s">
        <v>16</v>
      </c>
      <c r="D11" t="s">
        <v>2</v>
      </c>
      <c r="E11" t="s">
        <v>3</v>
      </c>
      <c r="F11" t="s">
        <v>4</v>
      </c>
      <c r="G11" t="s">
        <v>5</v>
      </c>
      <c r="H11" t="s">
        <v>6</v>
      </c>
      <c r="I11" t="s">
        <v>7</v>
      </c>
      <c r="J11" t="s">
        <v>8</v>
      </c>
      <c r="K11" t="s">
        <v>15</v>
      </c>
      <c r="N11" t="str">
        <f>Gruppspel!C26</f>
        <v>Denmark</v>
      </c>
      <c r="O11" t="str">
        <f>Gruppspel!E26</f>
        <v>Finland</v>
      </c>
      <c r="P11" t="str">
        <f>Gruppspel!C27</f>
        <v xml:space="preserve">Belgium </v>
      </c>
      <c r="Q11" t="str">
        <f>Gruppspel!E27</f>
        <v>Russia</v>
      </c>
      <c r="S11" t="s">
        <v>11</v>
      </c>
      <c r="T11" t="s">
        <v>12</v>
      </c>
      <c r="U11" t="s">
        <v>14</v>
      </c>
      <c r="V11" t="s">
        <v>13</v>
      </c>
      <c r="W11" t="s">
        <v>14</v>
      </c>
      <c r="X11" t="s">
        <v>17</v>
      </c>
      <c r="Y11" t="s">
        <v>14</v>
      </c>
      <c r="AA11" t="str">
        <f>Gruppspel!C21</f>
        <v>Group B</v>
      </c>
      <c r="AB11" t="s">
        <v>16</v>
      </c>
      <c r="AC11" t="s">
        <v>2</v>
      </c>
      <c r="AD11" t="s">
        <v>3</v>
      </c>
      <c r="AE11" t="s">
        <v>4</v>
      </c>
      <c r="AF11" t="s">
        <v>5</v>
      </c>
      <c r="AG11" t="s">
        <v>6</v>
      </c>
      <c r="AH11" t="s">
        <v>7</v>
      </c>
      <c r="AI11" t="s">
        <v>8</v>
      </c>
    </row>
    <row r="12" spans="2:38" x14ac:dyDescent="0.25">
      <c r="B12" t="str">
        <f>Gruppspel!C26</f>
        <v>Denmark</v>
      </c>
      <c r="C12">
        <f>IF(Gruppspel!F26="",0,1)+IF(Gruppspel!F28="",0,1)+IF(Gruppspel!H31="",0,1)</f>
        <v>0</v>
      </c>
      <c r="D12">
        <f>SUM(ROUND(N12/3,0)+ROUND(O12/3,0)+ROUND(P12/3,0)+ROUND(Q12/3,0))</f>
        <v>0</v>
      </c>
      <c r="E12">
        <f>SUM(IF(N12=1,1,0)+IF(O12=1,1,0)+IF(P12=1,1,0)+IF(Q12=1,1,0))</f>
        <v>0</v>
      </c>
      <c r="F12">
        <f>C12-D12-E12</f>
        <v>0</v>
      </c>
      <c r="G12">
        <f>Gruppspel!F26+Gruppspel!F29+Gruppspel!H31</f>
        <v>0</v>
      </c>
      <c r="H12">
        <f>Gruppspel!H26+Gruppspel!H29+Gruppspel!F31</f>
        <v>0</v>
      </c>
      <c r="I12">
        <f>G12-H12</f>
        <v>0</v>
      </c>
      <c r="J12">
        <f>3*D12+1*E12</f>
        <v>0</v>
      </c>
      <c r="K12">
        <f>Y12</f>
        <v>2</v>
      </c>
      <c r="M12" t="str">
        <f>Gruppspel!C26</f>
        <v>Denmark</v>
      </c>
      <c r="N12" s="1"/>
      <c r="O12" s="2" t="str">
        <f>IF(Gruppspel!F26="","0",IF(Gruppspel!F26&gt;Gruppspel!H26,3,IF(Gruppspel!F26=Gruppspel!H26,1,0)))</f>
        <v>0</v>
      </c>
      <c r="P12" s="2" t="str">
        <f>IF(Gruppspel!F29="","0",IF(Gruppspel!F29&gt;Gruppspel!H29,3,IF(Gruppspel!F29=Gruppspel!H29,1,0)))</f>
        <v>0</v>
      </c>
      <c r="Q12" s="2" t="str">
        <f>IF(Gruppspel!F31="","0",IF(Gruppspel!F31&lt;Gruppspel!H31,3,IF(Gruppspel!F31=Gruppspel!H31,1,0)))</f>
        <v>0</v>
      </c>
      <c r="S12">
        <f>RANK(J12,$J$12:$J$15,$G$2)</f>
        <v>1</v>
      </c>
      <c r="T12">
        <f>SUMPRODUCT((S12=$S$12:$S$15)*(I12&lt;$I$12:$I$15))</f>
        <v>0</v>
      </c>
      <c r="U12">
        <f>S12+T12</f>
        <v>1</v>
      </c>
      <c r="V12">
        <f>SUMPRODUCT((U12=$U$12:$U$15)*(G12&lt;$G$12:$G$15))</f>
        <v>0</v>
      </c>
      <c r="W12">
        <f>V12+U12</f>
        <v>1</v>
      </c>
      <c r="X12">
        <f>SUMPRODUCT((W12=$W$12:$W$15)*(B12&gt;$B$12:$B$15))</f>
        <v>1</v>
      </c>
      <c r="Y12">
        <f>W12+X12</f>
        <v>2</v>
      </c>
      <c r="AA12" t="str">
        <f>INDEX($B$12:$K$15,MATCH(ROW()-11,$K$12:$K$15,0),COLUMN()-26)</f>
        <v xml:space="preserve">Belgium </v>
      </c>
      <c r="AB12">
        <f t="shared" ref="AB12:AI15" si="1">INDEX($B$12:$K$15,MATCH(ROW()-11,$K$12:$K$15,0),COLUMN()-26)</f>
        <v>0</v>
      </c>
      <c r="AC12">
        <f t="shared" si="1"/>
        <v>0</v>
      </c>
      <c r="AD12">
        <f t="shared" si="1"/>
        <v>0</v>
      </c>
      <c r="AE12">
        <f t="shared" si="1"/>
        <v>0</v>
      </c>
      <c r="AF12">
        <f t="shared" si="1"/>
        <v>0</v>
      </c>
      <c r="AG12">
        <f t="shared" si="1"/>
        <v>0</v>
      </c>
      <c r="AH12">
        <f t="shared" si="1"/>
        <v>0</v>
      </c>
      <c r="AI12">
        <f t="shared" si="1"/>
        <v>0</v>
      </c>
      <c r="AL12" t="s">
        <v>57</v>
      </c>
    </row>
    <row r="13" spans="2:38" x14ac:dyDescent="0.25">
      <c r="B13" t="str">
        <f>Gruppspel!E26</f>
        <v>Finland</v>
      </c>
      <c r="C13">
        <f>IF(Gruppspel!H26="",0,1)+IF(Gruppspel!H29="",0,1)+IF(Gruppspel!F30="",0,1)</f>
        <v>0</v>
      </c>
      <c r="D13">
        <f>SUM(ROUND(N13/3,0)+ROUND(O13/3,0)+ROUND(P13/3,0)+ROUND(Q13/3,0))</f>
        <v>0</v>
      </c>
      <c r="E13">
        <f>SUM(IF(N13=1,1,0)+IF(O13=1,1,0)+IF(P13=1,1,0)+IF(Q13=1,1,0))</f>
        <v>0</v>
      </c>
      <c r="F13">
        <f>C13-D13-E13</f>
        <v>0</v>
      </c>
      <c r="G13">
        <f>Gruppspel!H26+Gruppspel!F28+Gruppspel!F30</f>
        <v>0</v>
      </c>
      <c r="H13">
        <f>Gruppspel!F26+Gruppspel!H28+Gruppspel!H30</f>
        <v>0</v>
      </c>
      <c r="I13">
        <f>G13-H13</f>
        <v>0</v>
      </c>
      <c r="J13">
        <f>3*D13+1*E13</f>
        <v>0</v>
      </c>
      <c r="K13">
        <f>Y13</f>
        <v>3</v>
      </c>
      <c r="M13" t="str">
        <f>Gruppspel!E26</f>
        <v>Finland</v>
      </c>
      <c r="N13" s="2" t="str">
        <f>IF(Gruppspel!F26="","0",IF(Gruppspel!F26&gt;Gruppspel!H26,0,IF(Gruppspel!F26=Gruppspel!H26,1,3)))</f>
        <v>0</v>
      </c>
      <c r="O13" s="1"/>
      <c r="P13" s="2" t="str">
        <f>IF(Gruppspel!F30="","0",IF(Gruppspel!F30&gt;Gruppspel!H30,3,IF(Gruppspel!F30=Gruppspel!H30,1,0)))</f>
        <v>0</v>
      </c>
      <c r="Q13" s="2" t="str">
        <f>IF(Gruppspel!F28="","0",IF(Gruppspel!F28&lt;Gruppspel!H28,0,IF(Gruppspel!F28=Gruppspel!H28,1,3)))</f>
        <v>0</v>
      </c>
      <c r="S13">
        <f>RANK(J13,$J$12:$J$15,$G$2)</f>
        <v>1</v>
      </c>
      <c r="T13">
        <f>SUMPRODUCT((S13=$S$12:$S$15)*(I13&lt;$I$12:$I$15))</f>
        <v>0</v>
      </c>
      <c r="U13">
        <f>S13+T13</f>
        <v>1</v>
      </c>
      <c r="V13">
        <f>SUMPRODUCT((U13=$U$12:$U$15)*(G13&lt;$G$12:$G$15))</f>
        <v>0</v>
      </c>
      <c r="W13">
        <f>V13+U13</f>
        <v>1</v>
      </c>
      <c r="X13">
        <f>SUMPRODUCT((W13=$W$12:$W$15)*(B13&gt;$B$12:$B$15))</f>
        <v>2</v>
      </c>
      <c r="Y13">
        <f>W13+X13</f>
        <v>3</v>
      </c>
      <c r="AA13" t="str">
        <f>INDEX($B$12:$K$15,MATCH(ROW()-11,$K$12:$K$15,0),COLUMN()-26)</f>
        <v>Denmark</v>
      </c>
      <c r="AB13">
        <f t="shared" si="1"/>
        <v>0</v>
      </c>
      <c r="AC13">
        <f t="shared" si="1"/>
        <v>0</v>
      </c>
      <c r="AD13">
        <f t="shared" si="1"/>
        <v>0</v>
      </c>
      <c r="AE13">
        <f t="shared" si="1"/>
        <v>0</v>
      </c>
      <c r="AF13">
        <f t="shared" si="1"/>
        <v>0</v>
      </c>
      <c r="AG13">
        <f t="shared" si="1"/>
        <v>0</v>
      </c>
      <c r="AH13">
        <f t="shared" si="1"/>
        <v>0</v>
      </c>
      <c r="AI13">
        <f t="shared" si="1"/>
        <v>0</v>
      </c>
      <c r="AL13" t="s">
        <v>73</v>
      </c>
    </row>
    <row r="14" spans="2:38" x14ac:dyDescent="0.25">
      <c r="B14" t="str">
        <f>Gruppspel!C27</f>
        <v xml:space="preserve">Belgium </v>
      </c>
      <c r="C14">
        <f>IF(Gruppspel!F27="",0,1)+IF(Gruppspel!H28="",0,1)+IF(Gruppspel!H30="",0,1)</f>
        <v>0</v>
      </c>
      <c r="D14">
        <f>SUM(ROUND(N14/3,0)+ROUND(O14/3,0)+ROUND(P14/3,0)+ROUND(Q14/3,0))</f>
        <v>0</v>
      </c>
      <c r="E14">
        <f>SUM(IF(N14=1,1,0)+IF(O14=1,1,0)+IF(P14=1,1,0)+IF(Q14=1,1,0))</f>
        <v>0</v>
      </c>
      <c r="F14">
        <f>C14-D14-E14</f>
        <v>0</v>
      </c>
      <c r="G14">
        <f>Gruppspel!F27+Gruppspel!H29+Gruppspel!H30</f>
        <v>0</v>
      </c>
      <c r="H14">
        <f>Gruppspel!H27+Gruppspel!F29+Gruppspel!F30</f>
        <v>0</v>
      </c>
      <c r="I14">
        <f>G14-H14</f>
        <v>0</v>
      </c>
      <c r="J14">
        <f>3*D14+1*E14</f>
        <v>0</v>
      </c>
      <c r="K14">
        <f>Y14</f>
        <v>1</v>
      </c>
      <c r="M14" t="str">
        <f>Gruppspel!C27</f>
        <v xml:space="preserve">Belgium </v>
      </c>
      <c r="N14" s="2" t="str">
        <f>IF(Gruppspel!F29="","0",IF(Gruppspel!F29&gt;Gruppspel!H29,0,IF(Gruppspel!F29=Gruppspel!H29,1,3)))</f>
        <v>0</v>
      </c>
      <c r="O14" s="2" t="str">
        <f>IF(Gruppspel!F30="","0",IF(Gruppspel!F30&gt;Gruppspel!H30,0,IF(Gruppspel!F30=Gruppspel!H30,1,3)))</f>
        <v>0</v>
      </c>
      <c r="P14" s="1"/>
      <c r="Q14" s="2" t="str">
        <f>IF(Gruppspel!F27="","0",IF(Gruppspel!F27&gt;Gruppspel!H27,3,IF(Gruppspel!F27=Gruppspel!H27,1,0)))</f>
        <v>0</v>
      </c>
      <c r="S14">
        <f>RANK(J14,$J$12:$J$15,$G$2)</f>
        <v>1</v>
      </c>
      <c r="T14">
        <f>SUMPRODUCT((S14=$S$12:$S$15)*(I14&lt;$I$12:$I$15))</f>
        <v>0</v>
      </c>
      <c r="U14">
        <f>S14+T14</f>
        <v>1</v>
      </c>
      <c r="V14">
        <f>SUMPRODUCT((U14=$U$12:$U$15)*(G14&lt;$G$12:$G$15))</f>
        <v>0</v>
      </c>
      <c r="W14">
        <f>V14+U14</f>
        <v>1</v>
      </c>
      <c r="X14">
        <f>SUMPRODUCT((W14=$W$12:$W$15)*(B14&gt;$B$12:$B$15))</f>
        <v>0</v>
      </c>
      <c r="Y14">
        <f>W14+X14</f>
        <v>1</v>
      </c>
      <c r="AA14" t="str">
        <f>INDEX($B$12:$K$15,MATCH(ROW()-11,$K$12:$K$15,0),COLUMN()-26)</f>
        <v>Finland</v>
      </c>
      <c r="AB14">
        <f t="shared" si="1"/>
        <v>0</v>
      </c>
      <c r="AC14">
        <f t="shared" si="1"/>
        <v>0</v>
      </c>
      <c r="AD14">
        <f t="shared" si="1"/>
        <v>0</v>
      </c>
      <c r="AE14">
        <f t="shared" si="1"/>
        <v>0</v>
      </c>
      <c r="AF14">
        <f t="shared" si="1"/>
        <v>0</v>
      </c>
      <c r="AG14">
        <f t="shared" si="1"/>
        <v>0</v>
      </c>
      <c r="AH14">
        <f t="shared" si="1"/>
        <v>0</v>
      </c>
      <c r="AI14">
        <f t="shared" si="1"/>
        <v>0</v>
      </c>
      <c r="AL14" t="s">
        <v>47</v>
      </c>
    </row>
    <row r="15" spans="2:38" x14ac:dyDescent="0.25">
      <c r="B15" t="str">
        <f>Gruppspel!E27</f>
        <v>Russia</v>
      </c>
      <c r="C15">
        <f>IF(Gruppspel!H27="",0,1)+IF(Gruppspel!F29="",0,1)+IF(Gruppspel!F31="",0,1)</f>
        <v>0</v>
      </c>
      <c r="D15">
        <f>SUM(ROUND(N15/3,0)+ROUND(O15/3,0)+ROUND(P15/3,0)+ROUND(Q15/3,0))</f>
        <v>0</v>
      </c>
      <c r="E15">
        <f>SUM(IF(N15=1,1,0)+IF(O15=1,1,0)+IF(P15=1,1,0)+IF(Q15=1,1,0))</f>
        <v>0</v>
      </c>
      <c r="F15">
        <f>C15-D15-E15</f>
        <v>0</v>
      </c>
      <c r="G15">
        <f>Gruppspel!H27+Gruppspel!H28+Gruppspel!F31</f>
        <v>0</v>
      </c>
      <c r="H15">
        <f>Gruppspel!F27+Gruppspel!F28+Gruppspel!H31</f>
        <v>0</v>
      </c>
      <c r="I15">
        <f>G15-H15</f>
        <v>0</v>
      </c>
      <c r="J15">
        <f>3*D15+1*E15</f>
        <v>0</v>
      </c>
      <c r="K15">
        <f>Y15</f>
        <v>4</v>
      </c>
      <c r="M15" t="str">
        <f>Gruppspel!E27</f>
        <v>Russia</v>
      </c>
      <c r="N15" s="2" t="str">
        <f>IF(Gruppspel!F31="","0",IF(Gruppspel!F31&lt;Gruppspel!H31,0,IF(Gruppspel!F31=Gruppspel!H31,1,3)))</f>
        <v>0</v>
      </c>
      <c r="O15" s="2" t="str">
        <f>IF(Gruppspel!F28="","0",IF(Gruppspel!F28&lt;Gruppspel!H28,3,IF(Gruppspel!F28=Gruppspel!H28,1,0)))</f>
        <v>0</v>
      </c>
      <c r="P15" s="2" t="str">
        <f>IF(Gruppspel!F27="","0",IF(Gruppspel!F27&gt;Gruppspel!H27,0,IF(Gruppspel!F27=Gruppspel!H27,1,3)))</f>
        <v>0</v>
      </c>
      <c r="Q15" s="1"/>
      <c r="S15">
        <f>RANK(J15,$J$12:$J$15,$G$2)</f>
        <v>1</v>
      </c>
      <c r="T15">
        <f>SUMPRODUCT((S15=$S$12:$S$15)*(I15&lt;$I$12:$I$15))</f>
        <v>0</v>
      </c>
      <c r="U15">
        <f>S15+T15</f>
        <v>1</v>
      </c>
      <c r="V15">
        <f>SUMPRODUCT((U15=$U$12:$U$15)*(G15&lt;$G$12:$G$15))</f>
        <v>0</v>
      </c>
      <c r="W15">
        <f>V15+U15</f>
        <v>1</v>
      </c>
      <c r="X15">
        <f>SUMPRODUCT((W15=$W$12:$W$15)*(B15&gt;$B$12:$B$15))</f>
        <v>3</v>
      </c>
      <c r="Y15">
        <f>W15+X15</f>
        <v>4</v>
      </c>
      <c r="AA15" t="str">
        <f>INDEX($B$12:$K$15,MATCH(ROW()-11,$K$12:$K$15,0),COLUMN()-26)</f>
        <v>Russia</v>
      </c>
      <c r="AB15">
        <f t="shared" si="1"/>
        <v>0</v>
      </c>
      <c r="AC15">
        <f t="shared" si="1"/>
        <v>0</v>
      </c>
      <c r="AD15">
        <f t="shared" si="1"/>
        <v>0</v>
      </c>
      <c r="AE15">
        <f t="shared" si="1"/>
        <v>0</v>
      </c>
      <c r="AF15">
        <f t="shared" si="1"/>
        <v>0</v>
      </c>
      <c r="AG15">
        <f t="shared" si="1"/>
        <v>0</v>
      </c>
      <c r="AH15">
        <f t="shared" si="1"/>
        <v>0</v>
      </c>
      <c r="AI15">
        <f t="shared" si="1"/>
        <v>0</v>
      </c>
      <c r="AL15" t="s">
        <v>58</v>
      </c>
    </row>
    <row r="19" spans="2:38" x14ac:dyDescent="0.25">
      <c r="B19" t="str">
        <f>Gruppspel!C36</f>
        <v>Group C</v>
      </c>
      <c r="C19" t="s">
        <v>16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15</v>
      </c>
      <c r="N19" t="str">
        <f>Gruppspel!C41</f>
        <v>Austria</v>
      </c>
      <c r="O19" t="str">
        <f>Gruppspel!E41</f>
        <v>North Macedonia</v>
      </c>
      <c r="P19" t="str">
        <f>Gruppspel!C42</f>
        <v>Netherlands</v>
      </c>
      <c r="Q19" t="str">
        <f>Gruppspel!E42</f>
        <v>Ukraine</v>
      </c>
      <c r="S19" t="s">
        <v>11</v>
      </c>
      <c r="T19" t="s">
        <v>12</v>
      </c>
      <c r="U19" t="s">
        <v>14</v>
      </c>
      <c r="V19" t="s">
        <v>13</v>
      </c>
      <c r="W19" t="s">
        <v>14</v>
      </c>
      <c r="X19" t="s">
        <v>17</v>
      </c>
      <c r="Y19" t="s">
        <v>14</v>
      </c>
      <c r="AA19" t="str">
        <f>Gruppspel!C36</f>
        <v>Group C</v>
      </c>
      <c r="AB19" t="s">
        <v>16</v>
      </c>
      <c r="AC19" t="s">
        <v>2</v>
      </c>
      <c r="AD19" t="s">
        <v>3</v>
      </c>
      <c r="AE19" t="s">
        <v>4</v>
      </c>
      <c r="AF19" t="s">
        <v>5</v>
      </c>
      <c r="AG19" t="s">
        <v>6</v>
      </c>
      <c r="AH19" t="s">
        <v>7</v>
      </c>
      <c r="AI19" t="s">
        <v>8</v>
      </c>
    </row>
    <row r="20" spans="2:38" x14ac:dyDescent="0.25">
      <c r="B20" t="str">
        <f>Gruppspel!C41</f>
        <v>Austria</v>
      </c>
      <c r="C20">
        <f>IF(Gruppspel!F41="",0,1)+IF(Gruppspel!F43="",0,1)+IF(Gruppspel!H46="",0,1)</f>
        <v>0</v>
      </c>
      <c r="D20">
        <f>SUM(ROUND(N20/3,0)+ROUND(O20/3,0)+ROUND(P20/3,0)+ROUND(Q20/3,0))</f>
        <v>0</v>
      </c>
      <c r="E20">
        <f>SUM(IF(N20=1,1,0)+IF(O20=1,1,0)+IF(P20=1,1,0)+IF(Q20=1,1,0))</f>
        <v>0</v>
      </c>
      <c r="F20">
        <f>C20-D20-E20</f>
        <v>0</v>
      </c>
      <c r="G20">
        <f>Gruppspel!F41+Gruppspel!H44+Gruppspel!H45</f>
        <v>0</v>
      </c>
      <c r="H20">
        <f>Gruppspel!H41+Gruppspel!F44+Gruppspel!F45</f>
        <v>0</v>
      </c>
      <c r="I20">
        <f>G20-H20</f>
        <v>0</v>
      </c>
      <c r="J20">
        <f>3*D20+1*E20</f>
        <v>0</v>
      </c>
      <c r="K20">
        <f>Y20</f>
        <v>1</v>
      </c>
      <c r="M20" t="str">
        <f>Gruppspel!C41</f>
        <v>Austria</v>
      </c>
      <c r="N20" s="1"/>
      <c r="O20" s="2" t="str">
        <f>IF(Gruppspel!F41="","0",IF(Gruppspel!F41&gt;Gruppspel!H41,3,IF(Gruppspel!F41=Gruppspel!H41,1,0)))</f>
        <v>0</v>
      </c>
      <c r="P20" s="2" t="str">
        <f>IF(Gruppspel!F44="","0",IF(Gruppspel!F44&lt;Gruppspel!H44,3,IF(Gruppspel!F44=Gruppspel!H44,1,0)))</f>
        <v>0</v>
      </c>
      <c r="Q20" s="2" t="str">
        <f>IF(Gruppspel!F45="","0",IF(Gruppspel!F45&lt;Gruppspel!H45,3,IF(Gruppspel!F45=Gruppspel!H45,1,0)))</f>
        <v>0</v>
      </c>
      <c r="S20">
        <f>RANK(J20,$J$20:$J$23,$G$2)</f>
        <v>1</v>
      </c>
      <c r="T20">
        <f>SUMPRODUCT((S20=$S$20:$S$23)*(I20&lt;$I$20:$I$23))</f>
        <v>0</v>
      </c>
      <c r="U20">
        <f>S20+T20</f>
        <v>1</v>
      </c>
      <c r="V20">
        <f>SUMPRODUCT((U20=$U$20:$U$23)*(G20&lt;$G$20:$G$23))</f>
        <v>0</v>
      </c>
      <c r="W20">
        <f>V20+U20</f>
        <v>1</v>
      </c>
      <c r="X20">
        <f>SUMPRODUCT((W20=$W$20:$W$23)*(B20&gt;$B$20:$B$23))</f>
        <v>0</v>
      </c>
      <c r="Y20">
        <f>W20+X20</f>
        <v>1</v>
      </c>
      <c r="AA20" t="str">
        <f>INDEX($B$20:$K$23,MATCH(ROW()-19,$K$20:$K$23,0),COLUMN()-26)</f>
        <v>Austria</v>
      </c>
      <c r="AB20">
        <f t="shared" ref="AB20:AI23" si="2">INDEX($B$20:$K$23,MATCH(ROW()-19,$K$20:$K$23,0),COLUMN()-26)</f>
        <v>0</v>
      </c>
      <c r="AC20">
        <f t="shared" si="2"/>
        <v>0</v>
      </c>
      <c r="AD20">
        <f t="shared" si="2"/>
        <v>0</v>
      </c>
      <c r="AE20">
        <f t="shared" si="2"/>
        <v>0</v>
      </c>
      <c r="AF20">
        <f t="shared" si="2"/>
        <v>0</v>
      </c>
      <c r="AG20">
        <f t="shared" si="2"/>
        <v>0</v>
      </c>
      <c r="AH20">
        <f t="shared" si="2"/>
        <v>0</v>
      </c>
      <c r="AI20">
        <f t="shared" si="2"/>
        <v>0</v>
      </c>
      <c r="AL20" t="s">
        <v>59</v>
      </c>
    </row>
    <row r="21" spans="2:38" x14ac:dyDescent="0.25">
      <c r="B21" t="str">
        <f>Gruppspel!E41</f>
        <v>North Macedonia</v>
      </c>
      <c r="C21">
        <f>IF(Gruppspel!H41="",0,1)+IF(Gruppspel!H44="",0,1)+IF(Gruppspel!F45="",0,1)</f>
        <v>0</v>
      </c>
      <c r="D21">
        <f>SUM(ROUND(N21/3,0)+ROUND(O21/3,0)+ROUND(P21/3,0)+ROUND(Q21/3,0))</f>
        <v>0</v>
      </c>
      <c r="E21">
        <f>SUM(IF(N21=1,1,0)+IF(O21=1,1,0)+IF(P21=1,1,0)+IF(Q21=1,1,0))</f>
        <v>0</v>
      </c>
      <c r="F21">
        <f>C21-D21-E21</f>
        <v>0</v>
      </c>
      <c r="G21">
        <f>Gruppspel!H41+Gruppspel!H43+Gruppspel!F46</f>
        <v>0</v>
      </c>
      <c r="H21">
        <f>Gruppspel!F41+Gruppspel!F43+Gruppspel!H46</f>
        <v>0</v>
      </c>
      <c r="I21">
        <f>G21-H21</f>
        <v>0</v>
      </c>
      <c r="J21">
        <f>3*D21+1*E21</f>
        <v>0</v>
      </c>
      <c r="K21">
        <f>Y21</f>
        <v>3</v>
      </c>
      <c r="M21" t="str">
        <f>Gruppspel!E41</f>
        <v>North Macedonia</v>
      </c>
      <c r="N21" s="2" t="str">
        <f>IF(Gruppspel!F41="","0",IF(Gruppspel!F41&gt;Gruppspel!H41,0,IF(Gruppspel!F41=Gruppspel!H41,1,3)))</f>
        <v>0</v>
      </c>
      <c r="O21" s="1"/>
      <c r="P21" s="2" t="str">
        <f>IF(Gruppspel!F46="","0",IF(Gruppspel!F46&gt;Gruppspel!H46,3,IF(Gruppspel!F46=Gruppspel!H46,1,0)))</f>
        <v>0</v>
      </c>
      <c r="Q21" s="2" t="str">
        <f>IF(Gruppspel!F43="","0",IF(Gruppspel!F43&gt;Gruppspel!H43,0,IF(Gruppspel!F43=Gruppspel!H43,1,3)))</f>
        <v>0</v>
      </c>
      <c r="S21">
        <f>RANK(J21,$J$20:$J$23,$G$2)</f>
        <v>1</v>
      </c>
      <c r="T21">
        <f>SUMPRODUCT((S21=$S$20:$S$23)*(I21&lt;$I$20:$I$23))</f>
        <v>0</v>
      </c>
      <c r="U21">
        <f>S21+T21</f>
        <v>1</v>
      </c>
      <c r="V21">
        <f>SUMPRODUCT((U21=$U$20:$U$23)*(G21&lt;$G$20:$G$23))</f>
        <v>0</v>
      </c>
      <c r="W21">
        <f>V21+U21</f>
        <v>1</v>
      </c>
      <c r="X21">
        <f>SUMPRODUCT((W21=$W$20:$W$23)*(B21&gt;$B$20:$B$23))</f>
        <v>2</v>
      </c>
      <c r="Y21">
        <f>W21+X21</f>
        <v>3</v>
      </c>
      <c r="AA21" t="str">
        <f>INDEX($B$20:$K$23,MATCH(ROW()-19,$K$20:$K$23,0),COLUMN()-26)</f>
        <v>Netherlands</v>
      </c>
      <c r="AB21">
        <f t="shared" si="2"/>
        <v>0</v>
      </c>
      <c r="AC21">
        <f t="shared" si="2"/>
        <v>0</v>
      </c>
      <c r="AD21">
        <f t="shared" si="2"/>
        <v>0</v>
      </c>
      <c r="AE21">
        <f t="shared" si="2"/>
        <v>0</v>
      </c>
      <c r="AF21">
        <f t="shared" si="2"/>
        <v>0</v>
      </c>
      <c r="AG21">
        <f t="shared" si="2"/>
        <v>0</v>
      </c>
      <c r="AH21">
        <f t="shared" si="2"/>
        <v>0</v>
      </c>
      <c r="AI21">
        <f t="shared" si="2"/>
        <v>0</v>
      </c>
      <c r="AL21" t="s">
        <v>60</v>
      </c>
    </row>
    <row r="22" spans="2:38" x14ac:dyDescent="0.25">
      <c r="B22" t="str">
        <f>Gruppspel!C42</f>
        <v>Netherlands</v>
      </c>
      <c r="C22">
        <f>IF(Gruppspel!F42="",0,1)+IF(Gruppspel!H43="",0,1)+IF(Gruppspel!H45="",0,1)</f>
        <v>0</v>
      </c>
      <c r="D22">
        <f>SUM(ROUND(N22/3,0)+ROUND(O22/3,0)+ROUND(P22/3,0)+ROUND(Q22/3,0))</f>
        <v>0</v>
      </c>
      <c r="E22">
        <f>SUM(IF(N22=1,1,0)+IF(O22=1,1,0)+IF(P22=1,1,0)+IF(Q22=1,1,0))</f>
        <v>0</v>
      </c>
      <c r="F22">
        <f>C22-D22-E22</f>
        <v>0</v>
      </c>
      <c r="G22">
        <f>Gruppspel!F42+Gruppspel!F44+Gruppspel!H46</f>
        <v>0</v>
      </c>
      <c r="H22">
        <f>Gruppspel!H42+Gruppspel!H44+Gruppspel!F46</f>
        <v>0</v>
      </c>
      <c r="I22">
        <f>G22-H22</f>
        <v>0</v>
      </c>
      <c r="J22">
        <f>3*D22+1*E22</f>
        <v>0</v>
      </c>
      <c r="K22">
        <f>Y22</f>
        <v>2</v>
      </c>
      <c r="M22" t="str">
        <f>Gruppspel!C42</f>
        <v>Netherlands</v>
      </c>
      <c r="N22" s="2" t="str">
        <f>IF(Gruppspel!F44="","0",IF(Gruppspel!F44&lt;Gruppspel!H44,0,IF(Gruppspel!F44=Gruppspel!H44,1,3)))</f>
        <v>0</v>
      </c>
      <c r="O22" s="2" t="str">
        <f>IF(Gruppspel!F46="","0",IF(Gruppspel!F46&gt;Gruppspel!H46,0,IF(Gruppspel!F46=Gruppspel!H46,1,3)))</f>
        <v>0</v>
      </c>
      <c r="P22" s="1"/>
      <c r="Q22" s="2" t="str">
        <f>IF(Gruppspel!F42="","0",IF(Gruppspel!F42&gt;Gruppspel!H42,3,IF(Gruppspel!F42=Gruppspel!H42,1,0)))</f>
        <v>0</v>
      </c>
      <c r="S22">
        <f>RANK(J22,$J$20:$J$23,$G$2)</f>
        <v>1</v>
      </c>
      <c r="T22">
        <f>SUMPRODUCT((S22=$S$20:$S$23)*(I22&lt;$I$20:$I$23))</f>
        <v>0</v>
      </c>
      <c r="U22">
        <f>S22+T22</f>
        <v>1</v>
      </c>
      <c r="V22">
        <f>SUMPRODUCT((U22=$U$20:$U$23)*(G22&lt;$G$20:$G$23))</f>
        <v>0</v>
      </c>
      <c r="W22">
        <f>V22+U22</f>
        <v>1</v>
      </c>
      <c r="X22">
        <f>SUMPRODUCT((W22=$W$20:$W$23)*(B22&gt;$B$20:$B$23))</f>
        <v>1</v>
      </c>
      <c r="Y22">
        <f>W22+X22</f>
        <v>2</v>
      </c>
      <c r="AA22" t="str">
        <f>INDEX($B$20:$K$23,MATCH(ROW()-19,$K$20:$K$23,0),COLUMN()-26)</f>
        <v>North Macedonia</v>
      </c>
      <c r="AB22">
        <f t="shared" si="2"/>
        <v>0</v>
      </c>
      <c r="AC22">
        <f t="shared" si="2"/>
        <v>0</v>
      </c>
      <c r="AD22">
        <f t="shared" si="2"/>
        <v>0</v>
      </c>
      <c r="AE22">
        <f t="shared" si="2"/>
        <v>0</v>
      </c>
      <c r="AF22">
        <f t="shared" si="2"/>
        <v>0</v>
      </c>
      <c r="AG22">
        <f t="shared" si="2"/>
        <v>0</v>
      </c>
      <c r="AH22">
        <f t="shared" si="2"/>
        <v>0</v>
      </c>
      <c r="AI22">
        <f t="shared" si="2"/>
        <v>0</v>
      </c>
      <c r="AL22" t="s">
        <v>61</v>
      </c>
    </row>
    <row r="23" spans="2:38" x14ac:dyDescent="0.25">
      <c r="B23" t="str">
        <f>Gruppspel!E42</f>
        <v>Ukraine</v>
      </c>
      <c r="C23">
        <f>IF(Gruppspel!H42="",0,1)+IF(Gruppspel!F44="",0,1)+IF(Gruppspel!F46="",0,1)</f>
        <v>0</v>
      </c>
      <c r="D23">
        <f>SUM(ROUND(N23/3,0)+ROUND(O23/3,0)+ROUND(P23/3,0)+ROUND(Q23/3,0))</f>
        <v>0</v>
      </c>
      <c r="E23">
        <f>SUM(IF(N23=1,1,0)+IF(O23=1,1,0)+IF(P23=1,1,0)+IF(Q23=1,1,0))</f>
        <v>0</v>
      </c>
      <c r="F23">
        <f>C23-D23-E23</f>
        <v>0</v>
      </c>
      <c r="G23">
        <f>Gruppspel!H42+Gruppspel!F43+Gruppspel!F45</f>
        <v>0</v>
      </c>
      <c r="H23">
        <f>Gruppspel!F42+Gruppspel!H43+Gruppspel!H45</f>
        <v>0</v>
      </c>
      <c r="I23">
        <f>G23-H23</f>
        <v>0</v>
      </c>
      <c r="J23">
        <f>3*D23+1*E23</f>
        <v>0</v>
      </c>
      <c r="K23">
        <f>Y23</f>
        <v>4</v>
      </c>
      <c r="M23" t="str">
        <f>Gruppspel!E42</f>
        <v>Ukraine</v>
      </c>
      <c r="N23" s="2" t="str">
        <f>IF(Gruppspel!F45="","0",IF(Gruppspel!F45&lt;Gruppspel!H45,0,IF(Gruppspel!F45=Gruppspel!H45,1,3)))</f>
        <v>0</v>
      </c>
      <c r="O23" s="2" t="str">
        <f>IF(Gruppspel!F43="","0",IF(Gruppspel!F43&gt;Gruppspel!H43,3,IF(Gruppspel!F43=Gruppspel!H43,1,0)))</f>
        <v>0</v>
      </c>
      <c r="P23" s="2" t="str">
        <f>IF(Gruppspel!F42="","0",IF(Gruppspel!F42&gt;Gruppspel!H42,0,IF(Gruppspel!F42=Gruppspel!H42,1,3)))</f>
        <v>0</v>
      </c>
      <c r="Q23" s="1"/>
      <c r="S23">
        <f>RANK(J23,$J$20:$J$23,$G$2)</f>
        <v>1</v>
      </c>
      <c r="T23">
        <f>SUMPRODUCT((S23=$S$20:$S$23)*(I23&lt;$I$20:$I$23))</f>
        <v>0</v>
      </c>
      <c r="U23">
        <f>S23+T23</f>
        <v>1</v>
      </c>
      <c r="V23">
        <f>SUMPRODUCT((U23=$U$20:$U$23)*(G23&lt;$G$20:$G$23))</f>
        <v>0</v>
      </c>
      <c r="W23">
        <f>V23+U23</f>
        <v>1</v>
      </c>
      <c r="X23">
        <f>SUMPRODUCT((W23=$W$20:$W$23)*(B23&gt;$B$20:$B$23))</f>
        <v>3</v>
      </c>
      <c r="Y23">
        <f>W23+X23</f>
        <v>4</v>
      </c>
      <c r="AA23" t="str">
        <f>INDEX($B$20:$K$23,MATCH(ROW()-19,$K$20:$K$23,0),COLUMN()-26)</f>
        <v>Ukraine</v>
      </c>
      <c r="AB23">
        <f t="shared" si="2"/>
        <v>0</v>
      </c>
      <c r="AC23">
        <f t="shared" si="2"/>
        <v>0</v>
      </c>
      <c r="AD23">
        <f t="shared" si="2"/>
        <v>0</v>
      </c>
      <c r="AE23">
        <f t="shared" si="2"/>
        <v>0</v>
      </c>
      <c r="AF23">
        <f t="shared" si="2"/>
        <v>0</v>
      </c>
      <c r="AG23">
        <f t="shared" si="2"/>
        <v>0</v>
      </c>
      <c r="AH23">
        <f t="shared" si="2"/>
        <v>0</v>
      </c>
      <c r="AI23">
        <f t="shared" si="2"/>
        <v>0</v>
      </c>
      <c r="AL23" t="s">
        <v>62</v>
      </c>
    </row>
    <row r="27" spans="2:38" x14ac:dyDescent="0.25">
      <c r="B27" t="str">
        <f>Gruppspel!C51</f>
        <v>Group D</v>
      </c>
      <c r="C27" t="s">
        <v>16</v>
      </c>
      <c r="D27" t="s">
        <v>2</v>
      </c>
      <c r="E27" t="s">
        <v>3</v>
      </c>
      <c r="F27" t="s">
        <v>4</v>
      </c>
      <c r="G27" t="s">
        <v>5</v>
      </c>
      <c r="H27" t="s">
        <v>6</v>
      </c>
      <c r="I27" t="s">
        <v>7</v>
      </c>
      <c r="J27" t="s">
        <v>8</v>
      </c>
      <c r="K27" t="s">
        <v>15</v>
      </c>
      <c r="N27" t="str">
        <f>Gruppspel!C56</f>
        <v>England</v>
      </c>
      <c r="O27" t="str">
        <f>Gruppspel!E56</f>
        <v>Croatia</v>
      </c>
      <c r="P27" t="str">
        <f>Gruppspel!C57</f>
        <v>Scotland</v>
      </c>
      <c r="Q27" t="str">
        <f>Gruppspel!E57</f>
        <v>Czech Republic</v>
      </c>
      <c r="S27" t="s">
        <v>11</v>
      </c>
      <c r="T27" t="s">
        <v>12</v>
      </c>
      <c r="U27" t="s">
        <v>14</v>
      </c>
      <c r="V27" t="s">
        <v>13</v>
      </c>
      <c r="W27" t="s">
        <v>14</v>
      </c>
      <c r="X27" t="s">
        <v>17</v>
      </c>
      <c r="Y27" t="s">
        <v>14</v>
      </c>
      <c r="AA27" t="str">
        <f>Gruppspel!C51</f>
        <v>Group D</v>
      </c>
      <c r="AB27" t="s">
        <v>16</v>
      </c>
      <c r="AC27" t="s">
        <v>2</v>
      </c>
      <c r="AD27" t="s">
        <v>3</v>
      </c>
      <c r="AE27" t="s">
        <v>4</v>
      </c>
      <c r="AF27" t="s">
        <v>5</v>
      </c>
      <c r="AG27" t="s">
        <v>6</v>
      </c>
      <c r="AH27" t="s">
        <v>7</v>
      </c>
      <c r="AI27" t="s">
        <v>8</v>
      </c>
    </row>
    <row r="28" spans="2:38" x14ac:dyDescent="0.25">
      <c r="B28" t="str">
        <f>Gruppspel!C56</f>
        <v>England</v>
      </c>
      <c r="C28">
        <f>IF(Gruppspel!F56="",0,1)+IF(Gruppspel!F58="",0,1)+IF(Gruppspel!H61="",0,1)</f>
        <v>0</v>
      </c>
      <c r="D28">
        <f>SUM(ROUND(N28/3,0)+ROUND(O28/3,0)+ROUND(P28/3,0)+ROUND(Q28/3,0))</f>
        <v>0</v>
      </c>
      <c r="E28">
        <f>SUM(IF(N28=1,1,0)+IF(O28=1,1,0)+IF(P28=1,1,0)+IF(Q28=1,1,0))</f>
        <v>0</v>
      </c>
      <c r="F28">
        <f>C28-D28-E28</f>
        <v>0</v>
      </c>
      <c r="G28">
        <f>Gruppspel!F56+Gruppspel!F59+Gruppspel!H60</f>
        <v>0</v>
      </c>
      <c r="H28">
        <f>Gruppspel!H56+Gruppspel!H59+Gruppspel!F60</f>
        <v>0</v>
      </c>
      <c r="I28">
        <f>G28-H28</f>
        <v>0</v>
      </c>
      <c r="J28">
        <f>3*D28+1*E28</f>
        <v>0</v>
      </c>
      <c r="K28">
        <f>Y28</f>
        <v>3</v>
      </c>
      <c r="M28" t="str">
        <f>Gruppspel!C56</f>
        <v>England</v>
      </c>
      <c r="N28" s="1"/>
      <c r="O28" s="2" t="str">
        <f>IF(Gruppspel!F56="","0",IF(Gruppspel!F56&gt;Gruppspel!H56,3,IF(Gruppspel!F56=Gruppspel!H56,1,0)))</f>
        <v>0</v>
      </c>
      <c r="P28" s="2" t="str">
        <f>IF(Gruppspel!F59="","0",IF(Gruppspel!F59&gt;Gruppspel!H59,3,IF(Gruppspel!F59=Gruppspel!H59,1,0)))</f>
        <v>0</v>
      </c>
      <c r="Q28" s="2" t="str">
        <f>IF(Gruppspel!F60="","0",IF(Gruppspel!F60&lt;Gruppspel!H60,3,IF(Gruppspel!F60=Gruppspel!H60,1,0)))</f>
        <v>0</v>
      </c>
      <c r="S28">
        <f>RANK(J28,$J$28:$J$31,$G$2)</f>
        <v>1</v>
      </c>
      <c r="T28">
        <f>SUMPRODUCT((S28=$S$28:$S$31)*(I28&lt;$I$28:$I$31))</f>
        <v>0</v>
      </c>
      <c r="U28">
        <f>S28+T28</f>
        <v>1</v>
      </c>
      <c r="V28">
        <f>SUMPRODUCT((U28=$U$28:$U$31)*(G28&lt;$G$28:$G$31))</f>
        <v>0</v>
      </c>
      <c r="W28">
        <f>V28+U28</f>
        <v>1</v>
      </c>
      <c r="X28">
        <f>SUMPRODUCT((W28=$W$28:$W$31)*(B28&gt;$B$28:$B$31))</f>
        <v>2</v>
      </c>
      <c r="Y28">
        <f>W28+X28</f>
        <v>3</v>
      </c>
      <c r="AA28" t="str">
        <f>INDEX($B$28:$K$31,MATCH(ROW()-27,$K$28:$K$31,0),COLUMN()-26)</f>
        <v>Croatia</v>
      </c>
      <c r="AB28">
        <f t="shared" ref="AB28:AI31" si="3">INDEX($B$28:$K$31,MATCH(ROW()-27,$K$28:$K$31,0),COLUMN()-26)</f>
        <v>0</v>
      </c>
      <c r="AC28">
        <f t="shared" si="3"/>
        <v>0</v>
      </c>
      <c r="AD28">
        <f t="shared" si="3"/>
        <v>0</v>
      </c>
      <c r="AE28">
        <f t="shared" si="3"/>
        <v>0</v>
      </c>
      <c r="AF28">
        <f t="shared" si="3"/>
        <v>0</v>
      </c>
      <c r="AG28">
        <f t="shared" si="3"/>
        <v>0</v>
      </c>
      <c r="AH28">
        <f t="shared" si="3"/>
        <v>0</v>
      </c>
      <c r="AI28">
        <f t="shared" si="3"/>
        <v>0</v>
      </c>
      <c r="AL28" t="s">
        <v>63</v>
      </c>
    </row>
    <row r="29" spans="2:38" x14ac:dyDescent="0.25">
      <c r="B29" t="str">
        <f>Gruppspel!E56</f>
        <v>Croatia</v>
      </c>
      <c r="C29">
        <f>IF(Gruppspel!H56="",0,1)+IF(Gruppspel!H59="",0,1)+IF(Gruppspel!F60="",0,1)</f>
        <v>0</v>
      </c>
      <c r="D29">
        <f>SUM(ROUND(N29/3,0)+ROUND(O29/3,0)+ROUND(P29/3,0)+ROUND(Q29/3,0))</f>
        <v>0</v>
      </c>
      <c r="E29">
        <f>SUM(IF(N29=1,1,0)+IF(O29=1,1,0)+IF(P29=1,1,0)+IF(Q29=1,1,0))</f>
        <v>0</v>
      </c>
      <c r="F29">
        <f>C29-D29-E29</f>
        <v>0</v>
      </c>
      <c r="G29">
        <f>Gruppspel!H56+Gruppspel!F58+Gruppspel!F61</f>
        <v>0</v>
      </c>
      <c r="H29">
        <f>Gruppspel!F56+Gruppspel!H58+Gruppspel!H61</f>
        <v>0</v>
      </c>
      <c r="I29">
        <f>G29-H29</f>
        <v>0</v>
      </c>
      <c r="J29">
        <f>3*D29+1*E29</f>
        <v>0</v>
      </c>
      <c r="K29">
        <f>Y29</f>
        <v>1</v>
      </c>
      <c r="M29" t="str">
        <f>Gruppspel!E56</f>
        <v>Croatia</v>
      </c>
      <c r="N29" s="2" t="str">
        <f>IF(Gruppspel!F56="","0",IF(Gruppspel!F56&gt;Gruppspel!H56,0,IF(Gruppspel!F56=Gruppspel!H56,1,3)))</f>
        <v>0</v>
      </c>
      <c r="O29" s="1"/>
      <c r="P29" s="2" t="str">
        <f>IF(Gruppspel!F61="","0",IF(Gruppspel!F61&gt;Gruppspel!H61,3,IF(Gruppspel!F61=Gruppspel!H61,1,0)))</f>
        <v>0</v>
      </c>
      <c r="Q29" s="2" t="str">
        <f>IF(Gruppspel!F58="","0",IF(Gruppspel!F58&lt;Gruppspel!H58,0,IF(Gruppspel!F58=Gruppspel!H58,1,3)))</f>
        <v>0</v>
      </c>
      <c r="S29">
        <f>RANK(J29,$J$28:$J$31,$G$2)</f>
        <v>1</v>
      </c>
      <c r="T29">
        <f>SUMPRODUCT((S29=$S$28:$S$31)*(I29&lt;$I$28:$I$31))</f>
        <v>0</v>
      </c>
      <c r="U29">
        <f>S29+T29</f>
        <v>1</v>
      </c>
      <c r="V29">
        <f>SUMPRODUCT((U29=$U$28:$U$31)*(G29&lt;$G$28:$G$31))</f>
        <v>0</v>
      </c>
      <c r="W29">
        <f>V29+U29</f>
        <v>1</v>
      </c>
      <c r="X29">
        <f>SUMPRODUCT((W29=$W$28:$W$31)*(B29&gt;$B$28:$B$31))</f>
        <v>0</v>
      </c>
      <c r="Y29">
        <f>W29+X29</f>
        <v>1</v>
      </c>
      <c r="AA29" t="str">
        <f>INDEX($B$28:$K$31,MATCH(ROW()-27,$K$28:$K$31,0),COLUMN()-26)</f>
        <v>Czech Republic</v>
      </c>
      <c r="AB29">
        <f t="shared" si="3"/>
        <v>0</v>
      </c>
      <c r="AC29">
        <f t="shared" si="3"/>
        <v>0</v>
      </c>
      <c r="AD29">
        <f t="shared" si="3"/>
        <v>0</v>
      </c>
      <c r="AE29">
        <f t="shared" si="3"/>
        <v>0</v>
      </c>
      <c r="AF29">
        <f t="shared" si="3"/>
        <v>0</v>
      </c>
      <c r="AG29">
        <f t="shared" si="3"/>
        <v>0</v>
      </c>
      <c r="AH29">
        <f t="shared" si="3"/>
        <v>0</v>
      </c>
      <c r="AI29">
        <f t="shared" si="3"/>
        <v>0</v>
      </c>
      <c r="AL29" t="s">
        <v>64</v>
      </c>
    </row>
    <row r="30" spans="2:38" x14ac:dyDescent="0.25">
      <c r="B30" t="str">
        <f>Gruppspel!C57</f>
        <v>Scotland</v>
      </c>
      <c r="C30">
        <f>IF(Gruppspel!F57="",0,1)+IF(Gruppspel!H58="",0,1)+IF(Gruppspel!H60="",0,1)</f>
        <v>0</v>
      </c>
      <c r="D30">
        <f>SUM(ROUND(N30/3,0)+ROUND(O30/3,0)+ROUND(P30/3,0)+ROUND(Q30/3,0))</f>
        <v>0</v>
      </c>
      <c r="E30">
        <f>SUM(IF(N30=1,1,0)+IF(O30=1,1,0)+IF(P30=1,1,0)+IF(Q30=1,1,0))</f>
        <v>0</v>
      </c>
      <c r="F30">
        <f>C30-D30-E30</f>
        <v>0</v>
      </c>
      <c r="G30">
        <f>Gruppspel!F57+Gruppspel!H59+Gruppspel!H61</f>
        <v>0</v>
      </c>
      <c r="H30">
        <f>Gruppspel!H57+Gruppspel!F59+Gruppspel!F61</f>
        <v>0</v>
      </c>
      <c r="I30">
        <f>G30-H30</f>
        <v>0</v>
      </c>
      <c r="J30">
        <f>3*D30+1*E30</f>
        <v>0</v>
      </c>
      <c r="K30">
        <f>Y30</f>
        <v>4</v>
      </c>
      <c r="M30" t="str">
        <f>Gruppspel!C57</f>
        <v>Scotland</v>
      </c>
      <c r="N30" s="2" t="str">
        <f>IF(Gruppspel!F59="","0",IF(Gruppspel!F59&gt;Gruppspel!H59,0,IF(Gruppspel!F59=Gruppspel!H59,1,3)))</f>
        <v>0</v>
      </c>
      <c r="O30" s="2" t="str">
        <f>IF(Gruppspel!F61="","0",IF(Gruppspel!F61&gt;Gruppspel!H61,0,IF(Gruppspel!F61=Gruppspel!H61,1,3)))</f>
        <v>0</v>
      </c>
      <c r="P30" s="1"/>
      <c r="Q30" s="2" t="str">
        <f>IF(Gruppspel!F57="","0",IF(Gruppspel!F57&gt;Gruppspel!H57,3,IF(Gruppspel!F57=Gruppspel!H57,1,0)))</f>
        <v>0</v>
      </c>
      <c r="S30">
        <f>RANK(J30,$J$28:$J$31,$G$2)</f>
        <v>1</v>
      </c>
      <c r="T30">
        <f>SUMPRODUCT((S30=$S$28:$S$31)*(I30&lt;$I$28:$I$31))</f>
        <v>0</v>
      </c>
      <c r="U30">
        <f>S30+T30</f>
        <v>1</v>
      </c>
      <c r="V30">
        <f>SUMPRODUCT((U30=$U$28:$U$31)*(G30&lt;$G$28:$G$31))</f>
        <v>0</v>
      </c>
      <c r="W30">
        <f>V30+U30</f>
        <v>1</v>
      </c>
      <c r="X30">
        <f>SUMPRODUCT((W30=$W$28:$W$31)*(B30&gt;$B$28:$B$31))</f>
        <v>3</v>
      </c>
      <c r="Y30">
        <f>W30+X30</f>
        <v>4</v>
      </c>
      <c r="AA30" t="str">
        <f>INDEX($B$28:$K$31,MATCH(ROW()-27,$K$28:$K$31,0),COLUMN()-26)</f>
        <v>England</v>
      </c>
      <c r="AB30">
        <f t="shared" si="3"/>
        <v>0</v>
      </c>
      <c r="AC30">
        <f t="shared" si="3"/>
        <v>0</v>
      </c>
      <c r="AD30">
        <f t="shared" si="3"/>
        <v>0</v>
      </c>
      <c r="AE30">
        <f t="shared" si="3"/>
        <v>0</v>
      </c>
      <c r="AF30">
        <f t="shared" si="3"/>
        <v>0</v>
      </c>
      <c r="AG30">
        <f t="shared" si="3"/>
        <v>0</v>
      </c>
      <c r="AH30">
        <f t="shared" si="3"/>
        <v>0</v>
      </c>
      <c r="AI30">
        <f t="shared" si="3"/>
        <v>0</v>
      </c>
      <c r="AL30" t="s">
        <v>9</v>
      </c>
    </row>
    <row r="31" spans="2:38" x14ac:dyDescent="0.25">
      <c r="B31" t="str">
        <f>Gruppspel!E57</f>
        <v>Czech Republic</v>
      </c>
      <c r="C31">
        <f>IF(Gruppspel!H57="",0,1)+IF(Gruppspel!F59="",0,1)+IF(Gruppspel!F61="",0,1)</f>
        <v>0</v>
      </c>
      <c r="D31">
        <f>SUM(ROUND(N31/3,0)+ROUND(O31/3,0)+ROUND(P31/3,0)+ROUND(Q31/3,0))</f>
        <v>0</v>
      </c>
      <c r="E31">
        <f>SUM(IF(N31=1,1,0)+IF(O31=1,1,0)+IF(P31=1,1,0)+IF(Q31=1,1,0))</f>
        <v>0</v>
      </c>
      <c r="F31">
        <f>C31-D31-E31</f>
        <v>0</v>
      </c>
      <c r="G31">
        <f>Gruppspel!H57+Gruppspel!H58+Gruppspel!F60</f>
        <v>0</v>
      </c>
      <c r="H31">
        <f>Gruppspel!F57+Gruppspel!F58+Gruppspel!H60</f>
        <v>0</v>
      </c>
      <c r="I31">
        <f>G31-H31</f>
        <v>0</v>
      </c>
      <c r="J31">
        <f>3*D31+1*E31</f>
        <v>0</v>
      </c>
      <c r="K31">
        <f>Y31</f>
        <v>2</v>
      </c>
      <c r="M31" t="str">
        <f>Gruppspel!E57</f>
        <v>Czech Republic</v>
      </c>
      <c r="N31" s="2" t="str">
        <f>IF(Gruppspel!F60="","0",IF(Gruppspel!F60&lt;Gruppspel!H60,0,IF(Gruppspel!F60=Gruppspel!H60,1,3)))</f>
        <v>0</v>
      </c>
      <c r="O31" s="2" t="str">
        <f>IF(Gruppspel!F58="","0",IF(Gruppspel!F58&lt;Gruppspel!H58,3,IF(Gruppspel!F58=Gruppspel!H58,1,0)))</f>
        <v>0</v>
      </c>
      <c r="P31" s="2" t="str">
        <f>IF(Gruppspel!F57="","0",IF(Gruppspel!F57&gt;Gruppspel!H57,0,IF(Gruppspel!F57=Gruppspel!H57,1,3)))</f>
        <v>0</v>
      </c>
      <c r="Q31" s="1"/>
      <c r="S31">
        <f>RANK(J31,$J$28:$J$31,$G$2)</f>
        <v>1</v>
      </c>
      <c r="T31">
        <f>SUMPRODUCT((S31=$S$28:$S$31)*(I31&lt;$I$28:$I$31))</f>
        <v>0</v>
      </c>
      <c r="U31">
        <f>S31+T31</f>
        <v>1</v>
      </c>
      <c r="V31">
        <f>SUMPRODUCT((U31=$U$28:$U$31)*(G31&lt;$G$28:$G$31))</f>
        <v>0</v>
      </c>
      <c r="W31">
        <f>V31+U31</f>
        <v>1</v>
      </c>
      <c r="X31">
        <f>SUMPRODUCT((W31=$W$28:$W$31)*(B31&gt;$B$28:$B$31))</f>
        <v>1</v>
      </c>
      <c r="Y31">
        <f>W31+X31</f>
        <v>2</v>
      </c>
      <c r="AA31" t="str">
        <f>INDEX($B$28:$K$31,MATCH(ROW()-27,$K$28:$K$31,0),COLUMN()-26)</f>
        <v>Scotland</v>
      </c>
      <c r="AB31">
        <f t="shared" si="3"/>
        <v>0</v>
      </c>
      <c r="AC31">
        <f t="shared" si="3"/>
        <v>0</v>
      </c>
      <c r="AD31">
        <f t="shared" si="3"/>
        <v>0</v>
      </c>
      <c r="AE31">
        <f t="shared" si="3"/>
        <v>0</v>
      </c>
      <c r="AF31">
        <f t="shared" si="3"/>
        <v>0</v>
      </c>
      <c r="AG31">
        <f t="shared" si="3"/>
        <v>0</v>
      </c>
      <c r="AH31">
        <f t="shared" si="3"/>
        <v>0</v>
      </c>
      <c r="AI31">
        <f t="shared" si="3"/>
        <v>0</v>
      </c>
      <c r="AL31" t="s">
        <v>65</v>
      </c>
    </row>
    <row r="35" spans="2:38" x14ac:dyDescent="0.25">
      <c r="B35" t="str">
        <f>Gruppspel!C66</f>
        <v>Group E</v>
      </c>
      <c r="C35" t="s">
        <v>16</v>
      </c>
      <c r="D35" t="s">
        <v>2</v>
      </c>
      <c r="E35" t="s">
        <v>3</v>
      </c>
      <c r="F35" t="s">
        <v>4</v>
      </c>
      <c r="G35" t="s">
        <v>5</v>
      </c>
      <c r="H35" t="s">
        <v>6</v>
      </c>
      <c r="I35" t="s">
        <v>7</v>
      </c>
      <c r="J35" t="s">
        <v>8</v>
      </c>
      <c r="K35" t="s">
        <v>15</v>
      </c>
      <c r="N35" t="str">
        <f>Gruppspel!C71</f>
        <v>Poland</v>
      </c>
      <c r="O35" t="str">
        <f>Gruppspel!E71</f>
        <v>Slovakia</v>
      </c>
      <c r="P35" t="str">
        <f>Gruppspel!C72</f>
        <v>Spain</v>
      </c>
      <c r="Q35" t="str">
        <f>Gruppspel!E72</f>
        <v>Sweden</v>
      </c>
      <c r="S35" t="s">
        <v>11</v>
      </c>
      <c r="T35" t="s">
        <v>12</v>
      </c>
      <c r="U35" t="s">
        <v>14</v>
      </c>
      <c r="V35" t="s">
        <v>13</v>
      </c>
      <c r="W35" t="s">
        <v>14</v>
      </c>
      <c r="X35" t="s">
        <v>17</v>
      </c>
      <c r="Y35" t="s">
        <v>14</v>
      </c>
      <c r="AA35" t="str">
        <f>Gruppspel!C66</f>
        <v>Group E</v>
      </c>
      <c r="AB35" t="s">
        <v>16</v>
      </c>
      <c r="AC35" t="s">
        <v>2</v>
      </c>
      <c r="AD35" t="s">
        <v>3</v>
      </c>
      <c r="AE35" t="s">
        <v>4</v>
      </c>
      <c r="AF35" t="s">
        <v>5</v>
      </c>
      <c r="AG35" t="s">
        <v>6</v>
      </c>
      <c r="AH35" t="s">
        <v>7</v>
      </c>
      <c r="AI35" t="s">
        <v>8</v>
      </c>
    </row>
    <row r="36" spans="2:38" x14ac:dyDescent="0.25">
      <c r="B36" t="str">
        <f>Gruppspel!C71</f>
        <v>Poland</v>
      </c>
      <c r="C36">
        <f>IF(Gruppspel!F71="",0,1)+IF(Gruppspel!F73="",0,1)+IF(Gruppspel!H76="",0,1)</f>
        <v>0</v>
      </c>
      <c r="D36">
        <f>SUM(ROUND(N36/3,0)+ROUND(O36/3,0)+ROUND(P36/3,0)+ROUND(Q36/3,0))</f>
        <v>0</v>
      </c>
      <c r="E36">
        <f>SUM(IF(N36=1,1,0)+IF(O36=1,1,0)+IF(P36=1,1,0)+IF(Q36=1,1,0))</f>
        <v>0</v>
      </c>
      <c r="F36">
        <f>C36-D36-E36</f>
        <v>0</v>
      </c>
      <c r="G36">
        <f>Gruppspel!F71+Gruppspel!F73+Gruppspel!H76</f>
        <v>0</v>
      </c>
      <c r="H36">
        <f>Gruppspel!H71+Gruppspel!H73+Gruppspel!F76</f>
        <v>0</v>
      </c>
      <c r="I36">
        <f>G36-H36</f>
        <v>0</v>
      </c>
      <c r="J36">
        <f>3*D36+1*E36</f>
        <v>0</v>
      </c>
      <c r="K36">
        <f>Y36</f>
        <v>1</v>
      </c>
      <c r="M36" t="str">
        <f>Gruppspel!C71</f>
        <v>Poland</v>
      </c>
      <c r="N36" s="1"/>
      <c r="O36" s="2" t="str">
        <f>IF(Gruppspel!F71="","0",IF(Gruppspel!F71&gt;Gruppspel!H71,3,IF(Gruppspel!F71=Gruppspel!H71,1,0)))</f>
        <v>0</v>
      </c>
      <c r="P36" s="2" t="str">
        <f>IF(Gruppspel!F73="","0",IF(Gruppspel!F73&gt;Gruppspel!H73,3,IF(Gruppspel!F73=Gruppspel!H73,1,0)))</f>
        <v>0</v>
      </c>
      <c r="Q36" s="2" t="str">
        <f>IF(Gruppspel!F76="","0",IF(Gruppspel!F76&lt;Gruppspel!H76,3,IF(Gruppspel!F76=Gruppspel!H76,1,0)))</f>
        <v>0</v>
      </c>
      <c r="S36">
        <f>RANK(J36,$J$36:$J$39,$G$2)</f>
        <v>1</v>
      </c>
      <c r="T36">
        <f>SUMPRODUCT((S36=$S$36:$S$39)*(I36&lt;$I$36:$I$39))</f>
        <v>0</v>
      </c>
      <c r="U36">
        <f>S36+T36</f>
        <v>1</v>
      </c>
      <c r="V36">
        <f>SUMPRODUCT((U36=$U$36:$U$39)*(G36&lt;$G$36:$G$39))</f>
        <v>0</v>
      </c>
      <c r="W36">
        <f>V36+U36</f>
        <v>1</v>
      </c>
      <c r="X36">
        <f>SUMPRODUCT((W36=$W$36:$W$39)*(B36&gt;$B$36:$B$39))</f>
        <v>0</v>
      </c>
      <c r="Y36">
        <f>W36+X36</f>
        <v>1</v>
      </c>
      <c r="AA36" t="str">
        <f>INDEX($B$36:$K$39,MATCH(ROW()-35,$K$36:$K$39,0),COLUMN()-26)</f>
        <v>Poland</v>
      </c>
      <c r="AB36">
        <f t="shared" ref="AB36:AI39" si="4">INDEX($B$36:$K$39,MATCH(ROW()-35,$K$36:$K$39,0),COLUMN()-26)</f>
        <v>0</v>
      </c>
      <c r="AC36">
        <f t="shared" si="4"/>
        <v>0</v>
      </c>
      <c r="AD36">
        <f t="shared" si="4"/>
        <v>0</v>
      </c>
      <c r="AE36">
        <f t="shared" si="4"/>
        <v>0</v>
      </c>
      <c r="AF36">
        <f t="shared" si="4"/>
        <v>0</v>
      </c>
      <c r="AG36">
        <f t="shared" si="4"/>
        <v>0</v>
      </c>
      <c r="AH36">
        <f t="shared" si="4"/>
        <v>0</v>
      </c>
      <c r="AI36">
        <f t="shared" si="4"/>
        <v>0</v>
      </c>
      <c r="AL36" t="s">
        <v>66</v>
      </c>
    </row>
    <row r="37" spans="2:38" x14ac:dyDescent="0.25">
      <c r="B37" t="str">
        <f>Gruppspel!E71</f>
        <v>Slovakia</v>
      </c>
      <c r="C37">
        <f>IF(Gruppspel!H71="",0,1)+IF(Gruppspel!H74="",0,1)+IF(Gruppspel!F75="",0,1)</f>
        <v>0</v>
      </c>
      <c r="D37">
        <f>SUM(ROUND(N37/3,0)+ROUND(O37/3,0)+ROUND(P37/3,0)+ROUND(Q37/3,0))</f>
        <v>0</v>
      </c>
      <c r="E37">
        <f>SUM(IF(N37=1,1,0)+IF(O37=1,1,0)+IF(P37=1,1,0)+IF(Q37=1,1,0))</f>
        <v>0</v>
      </c>
      <c r="F37">
        <f>C37-D37-E37</f>
        <v>0</v>
      </c>
      <c r="G37">
        <f>Gruppspel!H71+Gruppspel!H74+Gruppspel!F75</f>
        <v>0</v>
      </c>
      <c r="H37">
        <f>Gruppspel!F71+Gruppspel!F74+Gruppspel!H75</f>
        <v>0</v>
      </c>
      <c r="I37">
        <f>G37-H37</f>
        <v>0</v>
      </c>
      <c r="J37">
        <f>3*D37+1*E37</f>
        <v>0</v>
      </c>
      <c r="K37">
        <f>Y37</f>
        <v>2</v>
      </c>
      <c r="M37" t="str">
        <f>Gruppspel!E71</f>
        <v>Slovakia</v>
      </c>
      <c r="N37" s="2" t="str">
        <f>IF(Gruppspel!F71="","0",IF(Gruppspel!F71&gt;Gruppspel!H71,0,IF(Gruppspel!F71=Gruppspel!H71,1,3)))</f>
        <v>0</v>
      </c>
      <c r="O37" s="1"/>
      <c r="P37" s="2" t="str">
        <f>IF(Gruppspel!F75="","0",IF(Gruppspel!F75&gt;Gruppspel!H75,3,IF(Gruppspel!F75=Gruppspel!H75,1,0)))</f>
        <v>0</v>
      </c>
      <c r="Q37" s="2" t="str">
        <f>IF(Gruppspel!F74="","0",IF(Gruppspel!F74&gt;Gruppspel!H74,0,IF(Gruppspel!F74=Gruppspel!H74,1,3)))</f>
        <v>0</v>
      </c>
      <c r="S37">
        <f>RANK(J37,$J$36:$J$39,$G$2)</f>
        <v>1</v>
      </c>
      <c r="T37">
        <f>SUMPRODUCT((S37=$S$36:$S$39)*(I37&lt;$I$36:$I$39))</f>
        <v>0</v>
      </c>
      <c r="U37">
        <f>S37+T37</f>
        <v>1</v>
      </c>
      <c r="V37">
        <f>SUMPRODUCT((U37=$U$36:$U$39)*(G37&lt;$G$36:$G$39))</f>
        <v>0</v>
      </c>
      <c r="W37">
        <f>V37+U37</f>
        <v>1</v>
      </c>
      <c r="X37">
        <f>SUMPRODUCT((W37=$W$36:$W$39)*(B37&gt;$B$36:$B$39))</f>
        <v>1</v>
      </c>
      <c r="Y37">
        <f>W37+X37</f>
        <v>2</v>
      </c>
      <c r="AA37" t="str">
        <f>INDEX($B$36:$K$39,MATCH(ROW()-35,$K$36:$K$39,0),COLUMN()-26)</f>
        <v>Slovakia</v>
      </c>
      <c r="AB37">
        <f t="shared" si="4"/>
        <v>0</v>
      </c>
      <c r="AC37">
        <f t="shared" si="4"/>
        <v>0</v>
      </c>
      <c r="AD37">
        <f t="shared" si="4"/>
        <v>0</v>
      </c>
      <c r="AE37">
        <f t="shared" si="4"/>
        <v>0</v>
      </c>
      <c r="AF37">
        <f t="shared" si="4"/>
        <v>0</v>
      </c>
      <c r="AG37">
        <f t="shared" si="4"/>
        <v>0</v>
      </c>
      <c r="AH37">
        <f t="shared" si="4"/>
        <v>0</v>
      </c>
      <c r="AI37">
        <f t="shared" si="4"/>
        <v>0</v>
      </c>
      <c r="AL37" t="s">
        <v>67</v>
      </c>
    </row>
    <row r="38" spans="2:38" x14ac:dyDescent="0.25">
      <c r="B38" t="str">
        <f>Gruppspel!C72</f>
        <v>Spain</v>
      </c>
      <c r="C38">
        <f>IF(Gruppspel!F72="",0,1)+IF(Gruppspel!H73="",0,1)+IF(Gruppspel!H75="",0,1)</f>
        <v>0</v>
      </c>
      <c r="D38">
        <f>SUM(ROUND(N38/3,0)+ROUND(O38/3,0)+ROUND(P38/3,0)+ROUND(Q38/3,0))</f>
        <v>0</v>
      </c>
      <c r="E38">
        <f>SUM(IF(N38=1,1,0)+IF(O38=1,1,0)+IF(P38=1,1,0)+IF(Q38=1,1,0))</f>
        <v>0</v>
      </c>
      <c r="F38">
        <f>C38-D38-E38</f>
        <v>0</v>
      </c>
      <c r="G38">
        <f>Gruppspel!F72+Gruppspel!H73+Gruppspel!H75</f>
        <v>0</v>
      </c>
      <c r="H38">
        <f>Gruppspel!H72+Gruppspel!F73+Gruppspel!F75</f>
        <v>0</v>
      </c>
      <c r="I38">
        <f>G38-H38</f>
        <v>0</v>
      </c>
      <c r="J38">
        <f>3*D38+1*E38</f>
        <v>0</v>
      </c>
      <c r="K38">
        <f>Y38</f>
        <v>3</v>
      </c>
      <c r="M38" t="str">
        <f>Gruppspel!C72</f>
        <v>Spain</v>
      </c>
      <c r="N38" s="2" t="str">
        <f>IF(Gruppspel!F73="","0",IF(Gruppspel!F73&gt;Gruppspel!H73,0,IF(Gruppspel!F73=Gruppspel!H73,1,3)))</f>
        <v>0</v>
      </c>
      <c r="O38" s="2" t="str">
        <f>IF(Gruppspel!F75="","0",IF(Gruppspel!F75&gt;Gruppspel!H75,0,IF(Gruppspel!F75=Gruppspel!H75,1,3)))</f>
        <v>0</v>
      </c>
      <c r="P38" s="1"/>
      <c r="Q38" s="2" t="str">
        <f>IF(Gruppspel!F72="","0",IF(Gruppspel!F72&gt;Gruppspel!H72,3,IF(Gruppspel!F72=Gruppspel!H72,1,0)))</f>
        <v>0</v>
      </c>
      <c r="S38">
        <f>RANK(J38,$J$36:$J$39,$G$2)</f>
        <v>1</v>
      </c>
      <c r="T38">
        <f>SUMPRODUCT((S38=$S$36:$S$39)*(I38&lt;$I$36:$I$39))</f>
        <v>0</v>
      </c>
      <c r="U38">
        <f>S38+T38</f>
        <v>1</v>
      </c>
      <c r="V38">
        <f>SUMPRODUCT((U38=$U$36:$U$39)*(G38&lt;$G$36:$G$39))</f>
        <v>0</v>
      </c>
      <c r="W38">
        <f>V38+U38</f>
        <v>1</v>
      </c>
      <c r="X38">
        <f>SUMPRODUCT((W38=$W$36:$W$39)*(B38&gt;$B$36:$B$39))</f>
        <v>2</v>
      </c>
      <c r="Y38">
        <f>W38+X38</f>
        <v>3</v>
      </c>
      <c r="AA38" t="str">
        <f>INDEX($B$36:$K$39,MATCH(ROW()-35,$K$36:$K$39,0),COLUMN()-26)</f>
        <v>Spain</v>
      </c>
      <c r="AB38">
        <f t="shared" si="4"/>
        <v>0</v>
      </c>
      <c r="AC38">
        <f t="shared" si="4"/>
        <v>0</v>
      </c>
      <c r="AD38">
        <f t="shared" si="4"/>
        <v>0</v>
      </c>
      <c r="AE38">
        <f t="shared" si="4"/>
        <v>0</v>
      </c>
      <c r="AF38">
        <f t="shared" si="4"/>
        <v>0</v>
      </c>
      <c r="AG38">
        <f t="shared" si="4"/>
        <v>0</v>
      </c>
      <c r="AH38">
        <f t="shared" si="4"/>
        <v>0</v>
      </c>
      <c r="AI38">
        <f t="shared" si="4"/>
        <v>0</v>
      </c>
      <c r="AL38" t="s">
        <v>68</v>
      </c>
    </row>
    <row r="39" spans="2:38" x14ac:dyDescent="0.25">
      <c r="B39" t="str">
        <f>Gruppspel!E72</f>
        <v>Sweden</v>
      </c>
      <c r="C39">
        <f>IF(Gruppspel!H72="",0,1)+IF(Gruppspel!F74="",0,1)+IF(Gruppspel!F76="",0,1)</f>
        <v>0</v>
      </c>
      <c r="D39">
        <f>SUM(ROUND(N39/3,0)+ROUND(O39/3,0)+ROUND(P39/3,0)+ROUND(Q39/3,0))</f>
        <v>0</v>
      </c>
      <c r="E39">
        <f>SUM(IF(N39=1,1,0)+IF(O39=1,1,0)+IF(P39=1,1,0)+IF(Q39=1,1,0))</f>
        <v>0</v>
      </c>
      <c r="F39">
        <f>C39-D39-E39</f>
        <v>0</v>
      </c>
      <c r="G39">
        <f>Gruppspel!H72+Gruppspel!F74+Gruppspel!F76</f>
        <v>0</v>
      </c>
      <c r="H39">
        <f>Gruppspel!F72+Gruppspel!H74+Gruppspel!H76</f>
        <v>0</v>
      </c>
      <c r="I39">
        <f>G39-H39</f>
        <v>0</v>
      </c>
      <c r="J39">
        <f>3*D39+1*E39</f>
        <v>0</v>
      </c>
      <c r="K39">
        <f>Y39</f>
        <v>4</v>
      </c>
      <c r="M39" t="str">
        <f>Gruppspel!E72</f>
        <v>Sweden</v>
      </c>
      <c r="N39" s="2" t="str">
        <f>IF(Gruppspel!F76="","0",IF(Gruppspel!F76&lt;Gruppspel!H76,0,IF(Gruppspel!F76=Gruppspel!H76,1,3)))</f>
        <v>0</v>
      </c>
      <c r="O39" s="2" t="str">
        <f>IF(Gruppspel!F74="","0",IF(Gruppspel!F74&gt;Gruppspel!H74,3,IF(Gruppspel!F74=Gruppspel!H74,1,0)))</f>
        <v>0</v>
      </c>
      <c r="P39" s="2" t="str">
        <f>IF(Gruppspel!F72="","0",IF(Gruppspel!F72&gt;Gruppspel!H72,0,IF(Gruppspel!F72=Gruppspel!H72,1,3)))</f>
        <v>0</v>
      </c>
      <c r="Q39" s="1"/>
      <c r="S39">
        <f>RANK(J39,$J$36:$J$39,$G$2)</f>
        <v>1</v>
      </c>
      <c r="T39">
        <f>SUMPRODUCT((S39=$S$36:$S$39)*(I39&lt;$I$36:$I$39))</f>
        <v>0</v>
      </c>
      <c r="U39">
        <f>S39+T39</f>
        <v>1</v>
      </c>
      <c r="V39">
        <f>SUMPRODUCT((U39=$U$36:$U$39)*(G39&lt;$G$36:$G$39))</f>
        <v>0</v>
      </c>
      <c r="W39">
        <f>V39+U39</f>
        <v>1</v>
      </c>
      <c r="X39">
        <f>SUMPRODUCT((W39=$W$36:$W$39)*(B39&gt;$B$36:$B$39))</f>
        <v>3</v>
      </c>
      <c r="Y39">
        <f>W39+X39</f>
        <v>4</v>
      </c>
      <c r="AA39" t="str">
        <f>INDEX($B$36:$K$39,MATCH(ROW()-35,$K$36:$K$39,0),COLUMN()-26)</f>
        <v>Sweden</v>
      </c>
      <c r="AB39">
        <f t="shared" si="4"/>
        <v>0</v>
      </c>
      <c r="AC39">
        <f t="shared" si="4"/>
        <v>0</v>
      </c>
      <c r="AD39">
        <f t="shared" si="4"/>
        <v>0</v>
      </c>
      <c r="AE39">
        <f t="shared" si="4"/>
        <v>0</v>
      </c>
      <c r="AF39">
        <f t="shared" si="4"/>
        <v>0</v>
      </c>
      <c r="AG39">
        <f t="shared" si="4"/>
        <v>0</v>
      </c>
      <c r="AH39">
        <f t="shared" si="4"/>
        <v>0</v>
      </c>
      <c r="AI39">
        <f t="shared" si="4"/>
        <v>0</v>
      </c>
      <c r="AL39" t="s">
        <v>69</v>
      </c>
    </row>
    <row r="43" spans="2:38" x14ac:dyDescent="0.25">
      <c r="B43" t="str">
        <f>Gruppspel!C81</f>
        <v>Group F</v>
      </c>
      <c r="C43" t="s">
        <v>16</v>
      </c>
      <c r="D43" t="s">
        <v>2</v>
      </c>
      <c r="E43" t="s">
        <v>3</v>
      </c>
      <c r="F43" t="s">
        <v>4</v>
      </c>
      <c r="G43" t="s">
        <v>5</v>
      </c>
      <c r="H43" t="s">
        <v>6</v>
      </c>
      <c r="I43" t="s">
        <v>7</v>
      </c>
      <c r="J43" t="s">
        <v>8</v>
      </c>
      <c r="K43" t="s">
        <v>15</v>
      </c>
      <c r="N43" t="str">
        <f>Gruppspel!C86</f>
        <v>France</v>
      </c>
      <c r="O43" t="str">
        <f>Gruppspel!E86</f>
        <v>Germany</v>
      </c>
      <c r="P43" t="str">
        <f>Gruppspel!C87</f>
        <v>Hungary</v>
      </c>
      <c r="Q43" t="str">
        <f>Gruppspel!E87</f>
        <v>Portugal</v>
      </c>
      <c r="S43" t="s">
        <v>11</v>
      </c>
      <c r="T43" t="s">
        <v>12</v>
      </c>
      <c r="U43" t="s">
        <v>14</v>
      </c>
      <c r="V43" t="s">
        <v>13</v>
      </c>
      <c r="W43" t="s">
        <v>14</v>
      </c>
      <c r="X43" t="s">
        <v>17</v>
      </c>
      <c r="Y43" t="s">
        <v>14</v>
      </c>
      <c r="AA43" t="str">
        <f>Gruppspel!C81</f>
        <v>Group F</v>
      </c>
      <c r="AB43" t="s">
        <v>16</v>
      </c>
      <c r="AC43" t="s">
        <v>2</v>
      </c>
      <c r="AD43" t="s">
        <v>3</v>
      </c>
      <c r="AE43" t="s">
        <v>4</v>
      </c>
      <c r="AF43" t="s">
        <v>5</v>
      </c>
      <c r="AG43" t="s">
        <v>6</v>
      </c>
      <c r="AH43" t="s">
        <v>7</v>
      </c>
      <c r="AI43" t="s">
        <v>8</v>
      </c>
    </row>
    <row r="44" spans="2:38" x14ac:dyDescent="0.25">
      <c r="B44" t="str">
        <f>Gruppspel!C86</f>
        <v>France</v>
      </c>
      <c r="C44">
        <f>IF(Gruppspel!F86="",0,1)+IF(Gruppspel!F88="",0,1)+IF(Gruppspel!H91="",0,1)</f>
        <v>0</v>
      </c>
      <c r="D44">
        <f>SUM(ROUND(N44/3,0)+ROUND(O44/3,0)+ROUND(P44/3,0)+ROUND(Q44/3,0))</f>
        <v>0</v>
      </c>
      <c r="E44">
        <f>SUM(IF(N44=1,1,0)+IF(O44=1,1,0)+IF(P44=1,1,0)+IF(Q44=1,1,0))</f>
        <v>0</v>
      </c>
      <c r="F44">
        <f>C44-D44-E44</f>
        <v>0</v>
      </c>
      <c r="G44">
        <f>Gruppspel!F86+Gruppspel!F88+Gruppspel!H91</f>
        <v>0</v>
      </c>
      <c r="H44">
        <f>Gruppspel!H86+Gruppspel!H88+Gruppspel!F91</f>
        <v>0</v>
      </c>
      <c r="I44">
        <f>G44-H44</f>
        <v>0</v>
      </c>
      <c r="J44">
        <f>3*D44+1*E44</f>
        <v>0</v>
      </c>
      <c r="K44">
        <f>Y44</f>
        <v>1</v>
      </c>
      <c r="M44" t="str">
        <f>Gruppspel!C86</f>
        <v>France</v>
      </c>
      <c r="N44" s="1"/>
      <c r="O44" s="2" t="str">
        <f>IF(Gruppspel!F86="","0",IF(Gruppspel!F86&gt;Gruppspel!H86,3,IF(Gruppspel!F86=Gruppspel!H86,1,0)))</f>
        <v>0</v>
      </c>
      <c r="P44" s="2" t="str">
        <f>IF(Gruppspel!F88="","0",IF(Gruppspel!F88&gt;Gruppspel!H88,3,IF(Gruppspel!F88=Gruppspel!H88,1,0)))</f>
        <v>0</v>
      </c>
      <c r="Q44" s="2" t="str">
        <f>IF(Gruppspel!F91="","0",IF(Gruppspel!F91&lt;Gruppspel!H91,3,IF(Gruppspel!F91=Gruppspel!H91,1,0)))</f>
        <v>0</v>
      </c>
      <c r="S44">
        <f>RANK(J44,$J$44:$J$47,$G$2)</f>
        <v>1</v>
      </c>
      <c r="T44">
        <f>SUMPRODUCT((S44=$S$44:$S$47)*(I44&lt;$I$44:$I$47))</f>
        <v>0</v>
      </c>
      <c r="U44">
        <f>S44+T44</f>
        <v>1</v>
      </c>
      <c r="V44">
        <f>SUMPRODUCT((U44=$U$44:$U$47)*(G44&lt;$G$44:$G$47))</f>
        <v>0</v>
      </c>
      <c r="W44">
        <f>V44+U44</f>
        <v>1</v>
      </c>
      <c r="X44">
        <f>SUMPRODUCT((W44=$W$44:$W$47)*(B44&gt;$B$44:$B$47))</f>
        <v>0</v>
      </c>
      <c r="Y44">
        <f>W44+X44</f>
        <v>1</v>
      </c>
      <c r="AA44" t="str">
        <f>INDEX($B$44:$K$47,MATCH(ROW()-43,$K$44:$K$47,0),COLUMN()-26)</f>
        <v>France</v>
      </c>
      <c r="AB44">
        <f t="shared" ref="AB44:AI47" si="5">INDEX($B$44:$K$47,MATCH(ROW()-43,$K$44:$K$47,0),COLUMN()-26)</f>
        <v>0</v>
      </c>
      <c r="AC44">
        <f t="shared" si="5"/>
        <v>0</v>
      </c>
      <c r="AD44">
        <f t="shared" si="5"/>
        <v>0</v>
      </c>
      <c r="AE44">
        <f t="shared" si="5"/>
        <v>0</v>
      </c>
      <c r="AF44">
        <f t="shared" si="5"/>
        <v>0</v>
      </c>
      <c r="AG44">
        <f t="shared" si="5"/>
        <v>0</v>
      </c>
      <c r="AH44">
        <f t="shared" si="5"/>
        <v>0</v>
      </c>
      <c r="AI44">
        <f t="shared" si="5"/>
        <v>0</v>
      </c>
      <c r="AL44" t="s">
        <v>70</v>
      </c>
    </row>
    <row r="45" spans="2:38" x14ac:dyDescent="0.25">
      <c r="B45" t="str">
        <f>Gruppspel!E86</f>
        <v>Germany</v>
      </c>
      <c r="C45">
        <f>IF(Gruppspel!H86="",0,1)+IF(Gruppspel!H89="",0,1)+IF(Gruppspel!F90="",0,1)</f>
        <v>0</v>
      </c>
      <c r="D45">
        <f>SUM(ROUND(N45/3,0)+ROUND(O45/3,0)+ROUND(P45/3,0)+ROUND(Q45/3,0))</f>
        <v>0</v>
      </c>
      <c r="E45">
        <f>SUM(IF(N45=1,1,0)+IF(O45=1,1,0)+IF(P45=1,1,0)+IF(Q45=1,1,0))</f>
        <v>0</v>
      </c>
      <c r="F45">
        <f>C45-D45-E45</f>
        <v>0</v>
      </c>
      <c r="G45">
        <f>Gruppspel!H86+Gruppspel!H89+Gruppspel!F90</f>
        <v>0</v>
      </c>
      <c r="H45">
        <f>Gruppspel!F86+Gruppspel!F89+Gruppspel!H90</f>
        <v>0</v>
      </c>
      <c r="I45">
        <f>G45-H45</f>
        <v>0</v>
      </c>
      <c r="J45">
        <f>3*D45+1*E45</f>
        <v>0</v>
      </c>
      <c r="K45">
        <f>Y45</f>
        <v>2</v>
      </c>
      <c r="M45" t="str">
        <f>Gruppspel!E86</f>
        <v>Germany</v>
      </c>
      <c r="N45" s="2" t="str">
        <f>IF(Gruppspel!F86="","0",IF(Gruppspel!F86&gt;Gruppspel!H86,0,IF(Gruppspel!F86=Gruppspel!H86,1,3)))</f>
        <v>0</v>
      </c>
      <c r="O45" s="1"/>
      <c r="P45" s="2" t="str">
        <f>IF(Gruppspel!F90="","0",IF(Gruppspel!F90&gt;Gruppspel!H90,3,IF(Gruppspel!F90=Gruppspel!H90,1,0)))</f>
        <v>0</v>
      </c>
      <c r="Q45" s="2" t="str">
        <f>IF(Gruppspel!F89="","0",IF(Gruppspel!F89&gt;Gruppspel!H89,0,IF(Gruppspel!F89=Gruppspel!H89,1,3)))</f>
        <v>0</v>
      </c>
      <c r="S45">
        <f>RANK(J45,$J$44:$J$47,$G$2)</f>
        <v>1</v>
      </c>
      <c r="T45">
        <f>SUMPRODUCT((S45=$S$44:$S$47)*(I45&lt;$I$44:$I$47))</f>
        <v>0</v>
      </c>
      <c r="U45">
        <f>S45+T45</f>
        <v>1</v>
      </c>
      <c r="V45">
        <f>SUMPRODUCT((U45=$U$44:$U$47)*(G45&lt;$G$44:$G$47))</f>
        <v>0</v>
      </c>
      <c r="W45">
        <f>V45+U45</f>
        <v>1</v>
      </c>
      <c r="X45">
        <f>SUMPRODUCT((W45=$W$44:$W$47)*(B45&gt;$B$44:$B$47))</f>
        <v>1</v>
      </c>
      <c r="Y45">
        <f>W45+X45</f>
        <v>2</v>
      </c>
      <c r="AA45" t="str">
        <f>INDEX($B$44:$K$47,MATCH(ROW()-43,$K$44:$K$47,0),COLUMN()-26)</f>
        <v>Germany</v>
      </c>
      <c r="AB45">
        <f t="shared" si="5"/>
        <v>0</v>
      </c>
      <c r="AC45">
        <f t="shared" si="5"/>
        <v>0</v>
      </c>
      <c r="AD45">
        <f t="shared" si="5"/>
        <v>0</v>
      </c>
      <c r="AE45">
        <f t="shared" si="5"/>
        <v>0</v>
      </c>
      <c r="AF45">
        <f t="shared" si="5"/>
        <v>0</v>
      </c>
      <c r="AG45">
        <f t="shared" si="5"/>
        <v>0</v>
      </c>
      <c r="AH45">
        <f t="shared" si="5"/>
        <v>0</v>
      </c>
      <c r="AI45">
        <f t="shared" si="5"/>
        <v>0</v>
      </c>
      <c r="AL45" t="s">
        <v>71</v>
      </c>
    </row>
    <row r="46" spans="2:38" x14ac:dyDescent="0.25">
      <c r="B46" t="str">
        <f>Gruppspel!C87</f>
        <v>Hungary</v>
      </c>
      <c r="C46">
        <f>IF(Gruppspel!F87="",0,1)+IF(Gruppspel!H88="",0,1)+IF(Gruppspel!H90="",0,1)</f>
        <v>0</v>
      </c>
      <c r="D46">
        <f>SUM(ROUND(N46/3,0)+ROUND(O46/3,0)+ROUND(P46/3,0)+ROUND(Q46/3,0))</f>
        <v>0</v>
      </c>
      <c r="E46">
        <f>SUM(IF(N46=1,1,0)+IF(O46=1,1,0)+IF(P46=1,1,0)+IF(Q46=1,1,0))</f>
        <v>0</v>
      </c>
      <c r="F46">
        <f>C46-D46-E46</f>
        <v>0</v>
      </c>
      <c r="G46">
        <f>Gruppspel!F87+Gruppspel!H88+Gruppspel!H90</f>
        <v>0</v>
      </c>
      <c r="H46">
        <f>Gruppspel!H87+Gruppspel!F88+Gruppspel!F90</f>
        <v>0</v>
      </c>
      <c r="I46">
        <f>G46-H46</f>
        <v>0</v>
      </c>
      <c r="J46">
        <f>3*D46+1*E46</f>
        <v>0</v>
      </c>
      <c r="K46">
        <f>Y46</f>
        <v>3</v>
      </c>
      <c r="M46" t="str">
        <f>Gruppspel!C87</f>
        <v>Hungary</v>
      </c>
      <c r="N46" s="2" t="str">
        <f>IF(Gruppspel!F88="","0",IF(Gruppspel!F88&gt;Gruppspel!H88,0,IF(Gruppspel!F88=Gruppspel!H88,1,3)))</f>
        <v>0</v>
      </c>
      <c r="O46" s="2" t="str">
        <f>IF(Gruppspel!F90="","0",IF(Gruppspel!F90&gt;Gruppspel!H90,0,IF(Gruppspel!F90=Gruppspel!H90,1,3)))</f>
        <v>0</v>
      </c>
      <c r="P46" s="1"/>
      <c r="Q46" s="2" t="str">
        <f>IF(Gruppspel!F87="","0",IF(Gruppspel!F87&gt;Gruppspel!H87,3,IF(Gruppspel!F87=Gruppspel!H87,1,0)))</f>
        <v>0</v>
      </c>
      <c r="S46">
        <f>RANK(J46,$J$44:$J$47,$G$2)</f>
        <v>1</v>
      </c>
      <c r="T46">
        <f>SUMPRODUCT((S46=$S$44:$S$47)*(I46&lt;$I$44:$I$47))</f>
        <v>0</v>
      </c>
      <c r="U46">
        <f>S46+T46</f>
        <v>1</v>
      </c>
      <c r="V46">
        <f>SUMPRODUCT((U46=$U$44:$U$47)*(G46&lt;$G$44:$G$47))</f>
        <v>0</v>
      </c>
      <c r="W46">
        <f>V46+U46</f>
        <v>1</v>
      </c>
      <c r="X46">
        <f>SUMPRODUCT((W46=$W$44:$W$47)*(B46&gt;$B$44:$B$47))</f>
        <v>2</v>
      </c>
      <c r="Y46">
        <f>W46+X46</f>
        <v>3</v>
      </c>
      <c r="AA46" t="str">
        <f>INDEX($B$44:$K$47,MATCH(ROW()-43,$K$44:$K$47,0),COLUMN()-26)</f>
        <v>Hungary</v>
      </c>
      <c r="AB46">
        <f t="shared" si="5"/>
        <v>0</v>
      </c>
      <c r="AC46">
        <f t="shared" si="5"/>
        <v>0</v>
      </c>
      <c r="AD46">
        <f t="shared" si="5"/>
        <v>0</v>
      </c>
      <c r="AE46">
        <f t="shared" si="5"/>
        <v>0</v>
      </c>
      <c r="AF46">
        <f t="shared" si="5"/>
        <v>0</v>
      </c>
      <c r="AG46">
        <f t="shared" si="5"/>
        <v>0</v>
      </c>
      <c r="AH46">
        <f t="shared" si="5"/>
        <v>0</v>
      </c>
      <c r="AI46">
        <f t="shared" si="5"/>
        <v>0</v>
      </c>
      <c r="AL46" t="s">
        <v>72</v>
      </c>
    </row>
    <row r="47" spans="2:38" x14ac:dyDescent="0.25">
      <c r="B47" t="str">
        <f>Gruppspel!E87</f>
        <v>Portugal</v>
      </c>
      <c r="C47">
        <f>IF(Gruppspel!H87="",0,1)+IF(Gruppspel!F89="",0,1)+IF(Gruppspel!F91="",0,1)</f>
        <v>0</v>
      </c>
      <c r="D47">
        <f>SUM(ROUND(N47/3,0)+ROUND(O47/3,0)+ROUND(P47/3,0)+ROUND(Q47/3,0))</f>
        <v>0</v>
      </c>
      <c r="E47">
        <f>SUM(IF(N47=1,1,0)+IF(O47=1,1,0)+IF(P47=1,1,0)+IF(Q47=1,1,0))</f>
        <v>0</v>
      </c>
      <c r="F47">
        <f>C47-D47-E47</f>
        <v>0</v>
      </c>
      <c r="G47">
        <f>Gruppspel!H87+Gruppspel!F89+Gruppspel!F91</f>
        <v>0</v>
      </c>
      <c r="H47">
        <f>Gruppspel!F87+Gruppspel!H89+Gruppspel!H91</f>
        <v>0</v>
      </c>
      <c r="I47">
        <f>G47-H47</f>
        <v>0</v>
      </c>
      <c r="J47">
        <f>3*D47+1*E47</f>
        <v>0</v>
      </c>
      <c r="K47">
        <f>Y47</f>
        <v>4</v>
      </c>
      <c r="M47" t="str">
        <f>Gruppspel!E87</f>
        <v>Portugal</v>
      </c>
      <c r="N47" s="2" t="str">
        <f>IF(Gruppspel!F91="","0",IF(Gruppspel!F91&lt;Gruppspel!H91,0,IF(Gruppspel!F91=Gruppspel!H91,1,3)))</f>
        <v>0</v>
      </c>
      <c r="O47" s="2" t="str">
        <f>IF(Gruppspel!F89="","0",IF(Gruppspel!F89&gt;Gruppspel!H89,3,IF(Gruppspel!F89=Gruppspel!H89,1,0)))</f>
        <v>0</v>
      </c>
      <c r="P47" s="2" t="str">
        <f>IF(Gruppspel!F87="","0",IF(Gruppspel!F87&gt;Gruppspel!H87,0,IF(Gruppspel!F87=Gruppspel!H87,1,3)))</f>
        <v>0</v>
      </c>
      <c r="Q47" s="1"/>
      <c r="S47">
        <f>RANK(J47,$J$44:$J$47,$G$2)</f>
        <v>1</v>
      </c>
      <c r="T47">
        <f>SUMPRODUCT((S47=$S$44:$S$47)*(I47&lt;$I$44:$I$47))</f>
        <v>0</v>
      </c>
      <c r="U47">
        <f>S47+T47</f>
        <v>1</v>
      </c>
      <c r="V47">
        <f>SUMPRODUCT((U47=$U$44:$U$47)*(G47&lt;$G$44:$G$47))</f>
        <v>0</v>
      </c>
      <c r="W47">
        <f>V47+U47</f>
        <v>1</v>
      </c>
      <c r="X47">
        <f>SUMPRODUCT((W47=$W$44:$W$47)*(B47&gt;$B$44:$B$47))</f>
        <v>3</v>
      </c>
      <c r="Y47">
        <f>W47+X47</f>
        <v>4</v>
      </c>
      <c r="AA47" t="str">
        <f>INDEX($B$44:$K$47,MATCH(ROW()-43,$K$44:$K$47,0),COLUMN()-26)</f>
        <v>Portugal</v>
      </c>
      <c r="AB47">
        <f t="shared" si="5"/>
        <v>0</v>
      </c>
      <c r="AC47">
        <f t="shared" si="5"/>
        <v>0</v>
      </c>
      <c r="AD47">
        <f t="shared" si="5"/>
        <v>0</v>
      </c>
      <c r="AE47">
        <f t="shared" si="5"/>
        <v>0</v>
      </c>
      <c r="AF47">
        <f t="shared" si="5"/>
        <v>0</v>
      </c>
      <c r="AG47">
        <f t="shared" si="5"/>
        <v>0</v>
      </c>
      <c r="AH47">
        <f t="shared" si="5"/>
        <v>0</v>
      </c>
      <c r="AI47">
        <f t="shared" si="5"/>
        <v>0</v>
      </c>
      <c r="AL47" t="s">
        <v>10</v>
      </c>
    </row>
    <row r="51" spans="2:38" x14ac:dyDescent="0.25">
      <c r="B51" t="s">
        <v>33</v>
      </c>
      <c r="C51" t="s">
        <v>16</v>
      </c>
      <c r="D51" t="s">
        <v>2</v>
      </c>
      <c r="E51" t="s">
        <v>3</v>
      </c>
      <c r="F51" t="s">
        <v>4</v>
      </c>
      <c r="G51" t="s">
        <v>5</v>
      </c>
      <c r="H51" t="s">
        <v>6</v>
      </c>
      <c r="I51" t="s">
        <v>7</v>
      </c>
      <c r="J51" t="s">
        <v>8</v>
      </c>
      <c r="K51" t="s">
        <v>40</v>
      </c>
      <c r="L51" t="s">
        <v>15</v>
      </c>
      <c r="N51" t="e">
        <f>Gruppspel!#REF!</f>
        <v>#REF!</v>
      </c>
      <c r="O51" t="e">
        <f>Gruppspel!#REF!</f>
        <v>#REF!</v>
      </c>
      <c r="P51" t="e">
        <f>Gruppspel!#REF!</f>
        <v>#REF!</v>
      </c>
      <c r="Q51" t="e">
        <f>Gruppspel!#REF!</f>
        <v>#REF!</v>
      </c>
      <c r="S51" t="s">
        <v>11</v>
      </c>
      <c r="T51" t="s">
        <v>12</v>
      </c>
      <c r="U51" t="s">
        <v>14</v>
      </c>
      <c r="V51" t="s">
        <v>13</v>
      </c>
      <c r="W51" t="s">
        <v>14</v>
      </c>
      <c r="X51" t="s">
        <v>17</v>
      </c>
      <c r="Y51" t="s">
        <v>14</v>
      </c>
      <c r="AA51" t="s">
        <v>33</v>
      </c>
      <c r="AB51" t="s">
        <v>16</v>
      </c>
      <c r="AC51" t="s">
        <v>2</v>
      </c>
      <c r="AD51" t="s">
        <v>3</v>
      </c>
      <c r="AE51" t="s">
        <v>4</v>
      </c>
      <c r="AF51" t="s">
        <v>5</v>
      </c>
      <c r="AG51" t="s">
        <v>6</v>
      </c>
      <c r="AH51" t="s">
        <v>7</v>
      </c>
      <c r="AI51" t="s">
        <v>8</v>
      </c>
      <c r="AJ51" t="s">
        <v>34</v>
      </c>
    </row>
    <row r="52" spans="2:38" x14ac:dyDescent="0.25">
      <c r="B52" t="str">
        <f>Gruppspel!J14</f>
        <v>Turkey</v>
      </c>
      <c r="C52">
        <f>Gruppspel!K14</f>
        <v>0</v>
      </c>
      <c r="D52">
        <f>Gruppspel!L14</f>
        <v>0</v>
      </c>
      <c r="E52">
        <f>Gruppspel!M14</f>
        <v>0</v>
      </c>
      <c r="F52">
        <f>Gruppspel!N14</f>
        <v>0</v>
      </c>
      <c r="G52">
        <f>Gruppspel!O14</f>
        <v>0</v>
      </c>
      <c r="H52">
        <f>Gruppspel!P14</f>
        <v>0</v>
      </c>
      <c r="I52">
        <f>Gruppspel!Q14</f>
        <v>0</v>
      </c>
      <c r="J52">
        <f>Gruppspel!R14</f>
        <v>0</v>
      </c>
      <c r="K52" t="s">
        <v>35</v>
      </c>
      <c r="L52">
        <f t="shared" ref="L52:L57" si="6">Y52</f>
        <v>6</v>
      </c>
      <c r="M52" t="e">
        <f>Gruppspel!#REF!</f>
        <v>#REF!</v>
      </c>
      <c r="N52" s="1"/>
      <c r="O52" s="2" t="e">
        <f>IF(Gruppspel!#REF!="","0",IF(Gruppspel!#REF!&gt;Gruppspel!#REF!,3,IF(Gruppspel!#REF!=Gruppspel!#REF!,1,0)))</f>
        <v>#REF!</v>
      </c>
      <c r="P52" s="2" t="e">
        <f>IF(Gruppspel!#REF!="","0",IF(Gruppspel!#REF!&gt;Gruppspel!#REF!,3,IF(Gruppspel!#REF!=Gruppspel!#REF!,1,0)))</f>
        <v>#REF!</v>
      </c>
      <c r="Q52" s="2" t="e">
        <f>IF(Gruppspel!#REF!="","0",IF(Gruppspel!#REF!&lt;Gruppspel!#REF!,3,IF(Gruppspel!#REF!=Gruppspel!#REF!,1,0)))</f>
        <v>#REF!</v>
      </c>
      <c r="S52">
        <f t="shared" ref="S52:S57" si="7">RANK(J52,$J$52:$J$57,$G$2)</f>
        <v>1</v>
      </c>
      <c r="T52">
        <f t="shared" ref="T52:T57" si="8">SUMPRODUCT((S52=$S$52:$S$57)*(I52&lt;$I$52:$I$57))</f>
        <v>0</v>
      </c>
      <c r="U52">
        <f t="shared" ref="U52:U57" si="9">S52+T52</f>
        <v>1</v>
      </c>
      <c r="V52">
        <f t="shared" ref="V52:V57" si="10">SUMPRODUCT((U52=$U$52:$U$57)*(G52&lt;$G$52:$G$57))</f>
        <v>0</v>
      </c>
      <c r="W52">
        <f t="shared" ref="W52:W57" si="11">V52+U52</f>
        <v>1</v>
      </c>
      <c r="X52">
        <f t="shared" ref="X52:X57" si="12">SUMPRODUCT((W52=$W$52:$W$57)*(B52&gt;$B$52:$B$57))</f>
        <v>5</v>
      </c>
      <c r="Y52">
        <f t="shared" ref="Y52:Y57" si="13">W52+X52</f>
        <v>6</v>
      </c>
      <c r="AA52" t="str">
        <f>INDEX($B$52:$L$57,MATCH(ROW()-51,$L$52:$L$57,0),COLUMN()-26)</f>
        <v>England</v>
      </c>
      <c r="AB52">
        <f t="shared" ref="AA52:AJ57" si="14">INDEX($B$52:$L$57,MATCH(ROW()-51,$L$52:$L$57,0),COLUMN()-26)</f>
        <v>0</v>
      </c>
      <c r="AC52">
        <f t="shared" si="14"/>
        <v>0</v>
      </c>
      <c r="AD52">
        <f t="shared" si="14"/>
        <v>0</v>
      </c>
      <c r="AE52">
        <f t="shared" si="14"/>
        <v>0</v>
      </c>
      <c r="AF52">
        <f t="shared" si="14"/>
        <v>0</v>
      </c>
      <c r="AG52">
        <f t="shared" si="14"/>
        <v>0</v>
      </c>
      <c r="AH52">
        <f t="shared" si="14"/>
        <v>0</v>
      </c>
      <c r="AI52">
        <f t="shared" si="14"/>
        <v>0</v>
      </c>
      <c r="AJ52" t="str">
        <f t="shared" si="14"/>
        <v>D</v>
      </c>
      <c r="AK52">
        <v>1</v>
      </c>
      <c r="AL52">
        <f>SUMPRODUCT((AK52=$AK$52:$AK$55)*(AJ52&gt;$AJ$52:$AJ$55))</f>
        <v>2</v>
      </c>
    </row>
    <row r="53" spans="2:38" x14ac:dyDescent="0.25">
      <c r="B53" t="str">
        <f>Gruppspel!J29</f>
        <v>Finland</v>
      </c>
      <c r="C53">
        <f>Gruppspel!K29</f>
        <v>0</v>
      </c>
      <c r="D53">
        <f>Gruppspel!L29</f>
        <v>0</v>
      </c>
      <c r="E53">
        <f>Gruppspel!M29</f>
        <v>0</v>
      </c>
      <c r="F53">
        <f>Gruppspel!N29</f>
        <v>0</v>
      </c>
      <c r="G53">
        <f>Gruppspel!O29</f>
        <v>0</v>
      </c>
      <c r="H53">
        <f>Gruppspel!P29</f>
        <v>0</v>
      </c>
      <c r="I53">
        <f>Gruppspel!Q29</f>
        <v>0</v>
      </c>
      <c r="J53">
        <f>Gruppspel!R29</f>
        <v>0</v>
      </c>
      <c r="K53" t="s">
        <v>36</v>
      </c>
      <c r="L53">
        <f t="shared" si="6"/>
        <v>2</v>
      </c>
      <c r="M53" t="e">
        <f>Gruppspel!#REF!</f>
        <v>#REF!</v>
      </c>
      <c r="N53" s="2" t="e">
        <f>IF(Gruppspel!#REF!="","0",IF(Gruppspel!#REF!&gt;Gruppspel!#REF!,0,IF(Gruppspel!#REF!=Gruppspel!#REF!,1,3)))</f>
        <v>#REF!</v>
      </c>
      <c r="O53" s="1"/>
      <c r="P53" s="2" t="e">
        <f>IF(Gruppspel!#REF!="","0",IF(Gruppspel!#REF!&gt;Gruppspel!#REF!,3,IF(Gruppspel!#REF!=Gruppspel!#REF!,1,0)))</f>
        <v>#REF!</v>
      </c>
      <c r="Q53" s="2" t="e">
        <f>IF(Gruppspel!#REF!="","0",IF(Gruppspel!#REF!&gt;Gruppspel!#REF!,0,IF(Gruppspel!#REF!=Gruppspel!#REF!,1,3)))</f>
        <v>#REF!</v>
      </c>
      <c r="S53">
        <f t="shared" si="7"/>
        <v>1</v>
      </c>
      <c r="T53">
        <f t="shared" si="8"/>
        <v>0</v>
      </c>
      <c r="U53">
        <f t="shared" si="9"/>
        <v>1</v>
      </c>
      <c r="V53">
        <f t="shared" si="10"/>
        <v>0</v>
      </c>
      <c r="W53">
        <f t="shared" si="11"/>
        <v>1</v>
      </c>
      <c r="X53">
        <f t="shared" si="12"/>
        <v>1</v>
      </c>
      <c r="Y53">
        <f t="shared" si="13"/>
        <v>2</v>
      </c>
      <c r="AA53" t="str">
        <f t="shared" si="14"/>
        <v>Finland</v>
      </c>
      <c r="AB53">
        <f t="shared" si="14"/>
        <v>0</v>
      </c>
      <c r="AC53">
        <f t="shared" si="14"/>
        <v>0</v>
      </c>
      <c r="AD53">
        <f t="shared" si="14"/>
        <v>0</v>
      </c>
      <c r="AE53">
        <f t="shared" si="14"/>
        <v>0</v>
      </c>
      <c r="AF53">
        <f t="shared" si="14"/>
        <v>0</v>
      </c>
      <c r="AG53">
        <f t="shared" si="14"/>
        <v>0</v>
      </c>
      <c r="AH53">
        <f t="shared" si="14"/>
        <v>0</v>
      </c>
      <c r="AI53">
        <f t="shared" si="14"/>
        <v>0</v>
      </c>
      <c r="AJ53" t="str">
        <f t="shared" si="14"/>
        <v>B</v>
      </c>
      <c r="AK53">
        <v>1</v>
      </c>
      <c r="AL53">
        <f>SUMPRODUCT((AK53=$AK$52:$AK$55)*(AJ53&gt;$AJ$52:$AJ$55))</f>
        <v>0</v>
      </c>
    </row>
    <row r="54" spans="2:38" x14ac:dyDescent="0.25">
      <c r="B54" t="str">
        <f>Gruppspel!J44</f>
        <v>North Macedonia</v>
      </c>
      <c r="C54">
        <f>Gruppspel!K44</f>
        <v>0</v>
      </c>
      <c r="D54">
        <f>Gruppspel!L44</f>
        <v>0</v>
      </c>
      <c r="E54">
        <f>Gruppspel!M44</f>
        <v>0</v>
      </c>
      <c r="F54">
        <f>Gruppspel!N44</f>
        <v>0</v>
      </c>
      <c r="G54">
        <f>Gruppspel!O44</f>
        <v>0</v>
      </c>
      <c r="H54">
        <f>Gruppspel!P44</f>
        <v>0</v>
      </c>
      <c r="I54">
        <f>Gruppspel!Q44</f>
        <v>0</v>
      </c>
      <c r="J54">
        <f>Gruppspel!R44</f>
        <v>0</v>
      </c>
      <c r="K54" t="s">
        <v>37</v>
      </c>
      <c r="L54">
        <f t="shared" si="6"/>
        <v>4</v>
      </c>
      <c r="M54" t="e">
        <f>Gruppspel!#REF!</f>
        <v>#REF!</v>
      </c>
      <c r="N54" s="2" t="e">
        <f>IF(Gruppspel!#REF!="","0",IF(Gruppspel!#REF!&gt;Gruppspel!#REF!,0,IF(Gruppspel!#REF!=Gruppspel!#REF!,1,3)))</f>
        <v>#REF!</v>
      </c>
      <c r="O54" s="2" t="e">
        <f>IF(Gruppspel!#REF!="","0",IF(Gruppspel!#REF!&gt;Gruppspel!#REF!,0,IF(Gruppspel!#REF!=Gruppspel!#REF!,1,3)))</f>
        <v>#REF!</v>
      </c>
      <c r="P54" s="1"/>
      <c r="Q54" s="2" t="e">
        <f>IF(Gruppspel!#REF!="","0",IF(Gruppspel!#REF!&gt;Gruppspel!#REF!,3,IF(Gruppspel!#REF!=Gruppspel!#REF!,1,0)))</f>
        <v>#REF!</v>
      </c>
      <c r="S54">
        <f t="shared" si="7"/>
        <v>1</v>
      </c>
      <c r="T54">
        <f t="shared" si="8"/>
        <v>0</v>
      </c>
      <c r="U54">
        <f t="shared" si="9"/>
        <v>1</v>
      </c>
      <c r="V54">
        <f t="shared" si="10"/>
        <v>0</v>
      </c>
      <c r="W54">
        <f t="shared" si="11"/>
        <v>1</v>
      </c>
      <c r="X54">
        <f t="shared" si="12"/>
        <v>3</v>
      </c>
      <c r="Y54">
        <f t="shared" si="13"/>
        <v>4</v>
      </c>
      <c r="AA54" t="str">
        <f t="shared" si="14"/>
        <v>Hungary</v>
      </c>
      <c r="AB54">
        <f t="shared" si="14"/>
        <v>0</v>
      </c>
      <c r="AC54">
        <f t="shared" si="14"/>
        <v>0</v>
      </c>
      <c r="AD54">
        <f t="shared" si="14"/>
        <v>0</v>
      </c>
      <c r="AE54">
        <f t="shared" si="14"/>
        <v>0</v>
      </c>
      <c r="AF54">
        <f t="shared" si="14"/>
        <v>0</v>
      </c>
      <c r="AG54">
        <f t="shared" si="14"/>
        <v>0</v>
      </c>
      <c r="AH54">
        <f t="shared" si="14"/>
        <v>0</v>
      </c>
      <c r="AI54">
        <f t="shared" si="14"/>
        <v>0</v>
      </c>
      <c r="AJ54" t="str">
        <f t="shared" si="14"/>
        <v>F</v>
      </c>
      <c r="AK54">
        <v>1</v>
      </c>
      <c r="AL54">
        <f>SUMPRODUCT((AK54=$AK$52:$AK$55)*(AJ54&gt;$AJ$52:$AJ$55))</f>
        <v>3</v>
      </c>
    </row>
    <row r="55" spans="2:38" x14ac:dyDescent="0.25">
      <c r="B55" t="str">
        <f>Gruppspel!J59</f>
        <v>England</v>
      </c>
      <c r="C55">
        <f>Gruppspel!K59</f>
        <v>0</v>
      </c>
      <c r="D55">
        <f>Gruppspel!L59</f>
        <v>0</v>
      </c>
      <c r="E55">
        <f>Gruppspel!M59</f>
        <v>0</v>
      </c>
      <c r="F55">
        <f>Gruppspel!N59</f>
        <v>0</v>
      </c>
      <c r="G55">
        <f>Gruppspel!O59</f>
        <v>0</v>
      </c>
      <c r="H55">
        <f>Gruppspel!P59</f>
        <v>0</v>
      </c>
      <c r="I55">
        <f>Gruppspel!Q59</f>
        <v>0</v>
      </c>
      <c r="J55">
        <f>Gruppspel!R59</f>
        <v>0</v>
      </c>
      <c r="K55" t="s">
        <v>38</v>
      </c>
      <c r="L55">
        <f t="shared" si="6"/>
        <v>1</v>
      </c>
      <c r="M55" t="e">
        <f>Gruppspel!#REF!</f>
        <v>#REF!</v>
      </c>
      <c r="N55" s="2" t="e">
        <f>IF(Gruppspel!#REF!="","0",IF(Gruppspel!#REF!&lt;Gruppspel!#REF!,0,IF(Gruppspel!#REF!=Gruppspel!#REF!,1,3)))</f>
        <v>#REF!</v>
      </c>
      <c r="O55" s="2" t="e">
        <f>IF(Gruppspel!#REF!="","0",IF(Gruppspel!#REF!&gt;Gruppspel!#REF!,3,IF(Gruppspel!#REF!=Gruppspel!#REF!,1,0)))</f>
        <v>#REF!</v>
      </c>
      <c r="P55" s="2" t="e">
        <f>IF(Gruppspel!#REF!="","0",IF(Gruppspel!#REF!&gt;Gruppspel!#REF!,0,IF(Gruppspel!#REF!=Gruppspel!#REF!,1,3)))</f>
        <v>#REF!</v>
      </c>
      <c r="Q55" s="1"/>
      <c r="S55">
        <f t="shared" si="7"/>
        <v>1</v>
      </c>
      <c r="T55">
        <f t="shared" si="8"/>
        <v>0</v>
      </c>
      <c r="U55">
        <f t="shared" si="9"/>
        <v>1</v>
      </c>
      <c r="V55">
        <f t="shared" si="10"/>
        <v>0</v>
      </c>
      <c r="W55">
        <f t="shared" si="11"/>
        <v>1</v>
      </c>
      <c r="X55">
        <f t="shared" si="12"/>
        <v>0</v>
      </c>
      <c r="Y55">
        <f t="shared" si="13"/>
        <v>1</v>
      </c>
      <c r="AA55" t="str">
        <f t="shared" si="14"/>
        <v>North Macedonia</v>
      </c>
      <c r="AB55">
        <f t="shared" si="14"/>
        <v>0</v>
      </c>
      <c r="AC55">
        <f t="shared" si="14"/>
        <v>0</v>
      </c>
      <c r="AD55">
        <f t="shared" si="14"/>
        <v>0</v>
      </c>
      <c r="AE55">
        <f t="shared" si="14"/>
        <v>0</v>
      </c>
      <c r="AF55">
        <f t="shared" si="14"/>
        <v>0</v>
      </c>
      <c r="AG55">
        <f t="shared" si="14"/>
        <v>0</v>
      </c>
      <c r="AH55">
        <f t="shared" si="14"/>
        <v>0</v>
      </c>
      <c r="AI55">
        <f t="shared" si="14"/>
        <v>0</v>
      </c>
      <c r="AJ55" t="str">
        <f t="shared" si="14"/>
        <v>C</v>
      </c>
      <c r="AK55">
        <v>1</v>
      </c>
      <c r="AL55">
        <f>SUMPRODUCT((AK55=$AK$52:$AK$55)*(AJ55&gt;$AJ$52:$AJ$55))</f>
        <v>1</v>
      </c>
    </row>
    <row r="56" spans="2:38" x14ac:dyDescent="0.25">
      <c r="B56" t="str">
        <f>Gruppspel!J74</f>
        <v>Spain</v>
      </c>
      <c r="C56">
        <f>Gruppspel!K74</f>
        <v>0</v>
      </c>
      <c r="D56">
        <f>Gruppspel!L74</f>
        <v>0</v>
      </c>
      <c r="E56">
        <f>Gruppspel!M74</f>
        <v>0</v>
      </c>
      <c r="F56">
        <f>Gruppspel!N74</f>
        <v>0</v>
      </c>
      <c r="G56">
        <f>Gruppspel!O74</f>
        <v>0</v>
      </c>
      <c r="H56">
        <f>Gruppspel!P74</f>
        <v>0</v>
      </c>
      <c r="I56">
        <f>Gruppspel!Q74</f>
        <v>0</v>
      </c>
      <c r="J56">
        <f>Gruppspel!R74</f>
        <v>0</v>
      </c>
      <c r="K56" t="s">
        <v>39</v>
      </c>
      <c r="L56">
        <f t="shared" si="6"/>
        <v>5</v>
      </c>
      <c r="S56">
        <f t="shared" si="7"/>
        <v>1</v>
      </c>
      <c r="T56">
        <f t="shared" si="8"/>
        <v>0</v>
      </c>
      <c r="U56">
        <f t="shared" si="9"/>
        <v>1</v>
      </c>
      <c r="V56">
        <f t="shared" si="10"/>
        <v>0</v>
      </c>
      <c r="W56">
        <f t="shared" si="11"/>
        <v>1</v>
      </c>
      <c r="X56">
        <f t="shared" si="12"/>
        <v>4</v>
      </c>
      <c r="Y56">
        <f t="shared" si="13"/>
        <v>5</v>
      </c>
      <c r="AA56" t="str">
        <f t="shared" si="14"/>
        <v>Spain</v>
      </c>
      <c r="AB56">
        <f t="shared" si="14"/>
        <v>0</v>
      </c>
      <c r="AC56">
        <f t="shared" si="14"/>
        <v>0</v>
      </c>
      <c r="AD56">
        <f t="shared" si="14"/>
        <v>0</v>
      </c>
      <c r="AE56">
        <f t="shared" si="14"/>
        <v>0</v>
      </c>
      <c r="AF56">
        <f t="shared" si="14"/>
        <v>0</v>
      </c>
      <c r="AG56">
        <f t="shared" si="14"/>
        <v>0</v>
      </c>
      <c r="AH56">
        <f t="shared" si="14"/>
        <v>0</v>
      </c>
      <c r="AI56">
        <f t="shared" si="14"/>
        <v>0</v>
      </c>
      <c r="AJ56" t="str">
        <f t="shared" si="14"/>
        <v>E</v>
      </c>
    </row>
    <row r="57" spans="2:38" x14ac:dyDescent="0.25">
      <c r="B57" t="str">
        <f>Gruppspel!J89</f>
        <v>Hungary</v>
      </c>
      <c r="C57">
        <f>Gruppspel!K89</f>
        <v>0</v>
      </c>
      <c r="D57">
        <f>Gruppspel!L89</f>
        <v>0</v>
      </c>
      <c r="E57">
        <f>Gruppspel!M89</f>
        <v>0</v>
      </c>
      <c r="F57">
        <f>Gruppspel!N89</f>
        <v>0</v>
      </c>
      <c r="G57">
        <f>Gruppspel!O89</f>
        <v>0</v>
      </c>
      <c r="H57">
        <f>Gruppspel!P89</f>
        <v>0</v>
      </c>
      <c r="I57">
        <f>Gruppspel!Q89</f>
        <v>0</v>
      </c>
      <c r="J57">
        <f>Gruppspel!R89</f>
        <v>0</v>
      </c>
      <c r="K57" t="s">
        <v>4</v>
      </c>
      <c r="L57">
        <f t="shared" si="6"/>
        <v>3</v>
      </c>
      <c r="S57">
        <f t="shared" si="7"/>
        <v>1</v>
      </c>
      <c r="T57">
        <f t="shared" si="8"/>
        <v>0</v>
      </c>
      <c r="U57">
        <f t="shared" si="9"/>
        <v>1</v>
      </c>
      <c r="V57">
        <f t="shared" si="10"/>
        <v>0</v>
      </c>
      <c r="W57">
        <f t="shared" si="11"/>
        <v>1</v>
      </c>
      <c r="X57">
        <f t="shared" si="12"/>
        <v>2</v>
      </c>
      <c r="Y57">
        <f t="shared" si="13"/>
        <v>3</v>
      </c>
      <c r="AA57" t="str">
        <f t="shared" si="14"/>
        <v>Turkey</v>
      </c>
      <c r="AB57">
        <f t="shared" si="14"/>
        <v>0</v>
      </c>
      <c r="AC57">
        <f t="shared" si="14"/>
        <v>0</v>
      </c>
      <c r="AD57">
        <f t="shared" si="14"/>
        <v>0</v>
      </c>
      <c r="AE57">
        <f t="shared" si="14"/>
        <v>0</v>
      </c>
      <c r="AF57">
        <f t="shared" si="14"/>
        <v>0</v>
      </c>
      <c r="AG57">
        <f t="shared" si="14"/>
        <v>0</v>
      </c>
      <c r="AH57">
        <f t="shared" si="14"/>
        <v>0</v>
      </c>
      <c r="AI57">
        <f t="shared" si="14"/>
        <v>0</v>
      </c>
      <c r="AJ57" t="str">
        <f t="shared" si="14"/>
        <v>A</v>
      </c>
    </row>
    <row r="62" spans="2:38" x14ac:dyDescent="0.25">
      <c r="B62" t="s">
        <v>45</v>
      </c>
      <c r="C62" t="s">
        <v>16</v>
      </c>
      <c r="D62" t="s">
        <v>2</v>
      </c>
      <c r="E62" s="6"/>
      <c r="F62" s="6"/>
      <c r="G62" s="6"/>
      <c r="H62" s="6"/>
      <c r="I62" s="6"/>
      <c r="J62" s="6"/>
      <c r="K62" s="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AA62" t="s">
        <v>46</v>
      </c>
    </row>
    <row r="63" spans="2:38" x14ac:dyDescent="0.25">
      <c r="B63" t="str">
        <f t="shared" ref="B63:D66" si="15">AJ52</f>
        <v>D</v>
      </c>
      <c r="C63">
        <f t="shared" si="15"/>
        <v>1</v>
      </c>
      <c r="D63">
        <f t="shared" si="15"/>
        <v>2</v>
      </c>
      <c r="E63" s="6"/>
      <c r="F63" s="6"/>
      <c r="G63" s="6"/>
      <c r="H63" s="6"/>
      <c r="I63" s="6"/>
      <c r="J63" s="6"/>
      <c r="K63" s="6"/>
      <c r="M63" s="3"/>
      <c r="N63" s="7"/>
      <c r="O63" s="7"/>
      <c r="P63" s="7"/>
      <c r="Q63" s="7"/>
      <c r="R63" s="3"/>
      <c r="S63" s="3"/>
      <c r="T63" s="3"/>
      <c r="U63" s="3"/>
      <c r="V63" s="3"/>
      <c r="W63" s="3"/>
      <c r="X63" s="3"/>
      <c r="Y63" s="3"/>
      <c r="AA63" t="str">
        <f>INDEX($B$63:$D$66,MATCH(ROW()-63,$D$63:$D$66,0),COLUMN()-26)</f>
        <v>B</v>
      </c>
    </row>
    <row r="64" spans="2:38" x14ac:dyDescent="0.25">
      <c r="B64" t="str">
        <f t="shared" si="15"/>
        <v>B</v>
      </c>
      <c r="C64">
        <f t="shared" si="15"/>
        <v>1</v>
      </c>
      <c r="D64">
        <f t="shared" si="15"/>
        <v>0</v>
      </c>
      <c r="E64" s="6"/>
      <c r="F64" s="6"/>
      <c r="G64" s="6"/>
      <c r="H64" s="6"/>
      <c r="I64" s="6"/>
      <c r="J64" s="6"/>
      <c r="K64" s="6"/>
      <c r="M64" s="3"/>
      <c r="N64" s="7"/>
      <c r="O64" s="7"/>
      <c r="P64" s="7"/>
      <c r="Q64" s="7"/>
      <c r="R64" s="3"/>
      <c r="S64" s="3"/>
      <c r="T64" s="3"/>
      <c r="U64" s="3"/>
      <c r="V64" s="3"/>
      <c r="W64" s="3"/>
      <c r="X64" s="3"/>
      <c r="Y64" s="3"/>
      <c r="AA64" t="str">
        <f>INDEX($B$63:$D$66,MATCH(ROW()-63,$D$63:$D$66,0),COLUMN()-26)</f>
        <v>C</v>
      </c>
    </row>
    <row r="65" spans="2:27" x14ac:dyDescent="0.25">
      <c r="B65" t="str">
        <f t="shared" si="15"/>
        <v>F</v>
      </c>
      <c r="C65">
        <f t="shared" si="15"/>
        <v>1</v>
      </c>
      <c r="D65">
        <f t="shared" si="15"/>
        <v>3</v>
      </c>
      <c r="E65" s="6"/>
      <c r="F65" s="6"/>
      <c r="G65" s="6"/>
      <c r="H65" s="6"/>
      <c r="I65" s="6"/>
      <c r="J65" s="6"/>
      <c r="K65" s="6"/>
      <c r="M65" s="3"/>
      <c r="N65" s="7"/>
      <c r="O65" s="7"/>
      <c r="P65" s="7"/>
      <c r="Q65" s="7"/>
      <c r="R65" s="3"/>
      <c r="S65" s="3"/>
      <c r="T65" s="3"/>
      <c r="U65" s="3"/>
      <c r="V65" s="3"/>
      <c r="W65" s="3"/>
      <c r="X65" s="3"/>
      <c r="Y65" s="3"/>
      <c r="AA65" t="str">
        <f>INDEX($B$63:$D$66,MATCH(ROW()-63,$D$63:$D$66,0),COLUMN()-26)</f>
        <v>D</v>
      </c>
    </row>
    <row r="66" spans="2:27" x14ac:dyDescent="0.25">
      <c r="B66" t="str">
        <f t="shared" si="15"/>
        <v>C</v>
      </c>
      <c r="C66">
        <f t="shared" si="15"/>
        <v>1</v>
      </c>
      <c r="D66">
        <f t="shared" si="15"/>
        <v>1</v>
      </c>
      <c r="E66" s="6"/>
      <c r="F66" s="6"/>
      <c r="G66" s="6"/>
      <c r="H66" s="6"/>
      <c r="I66" s="6"/>
      <c r="J66" s="6"/>
      <c r="K66" s="6"/>
      <c r="M66" s="3"/>
      <c r="N66" s="7"/>
      <c r="O66" s="7"/>
      <c r="P66" s="7"/>
      <c r="Q66" s="7"/>
      <c r="R66" s="3"/>
      <c r="S66" s="3"/>
      <c r="T66" s="3"/>
      <c r="U66" s="3"/>
      <c r="V66" s="3"/>
      <c r="W66" s="3"/>
      <c r="X66" s="3"/>
      <c r="Y66" s="3"/>
      <c r="AA66" t="str">
        <f>INDEX($B$63:$D$66,MATCH(ROW()-63,$D$63:$D$66,0),COLUMN()-26)</f>
        <v>F</v>
      </c>
    </row>
    <row r="67" spans="2:27" x14ac:dyDescent="0.25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9" spans="2:27" x14ac:dyDescent="0.25">
      <c r="M69" s="4"/>
      <c r="N69" s="4"/>
      <c r="O69" s="4"/>
      <c r="P69" s="4"/>
      <c r="Q69" s="4"/>
      <c r="R69" s="4"/>
    </row>
    <row r="70" spans="2:27" x14ac:dyDescent="0.25">
      <c r="M70" s="4"/>
      <c r="N70" s="4"/>
      <c r="O70" s="4"/>
      <c r="P70" s="4"/>
      <c r="Q70" s="4"/>
      <c r="R70" s="4"/>
    </row>
    <row r="71" spans="2:27" x14ac:dyDescent="0.25">
      <c r="M71" s="4"/>
      <c r="N71" s="4"/>
      <c r="O71" s="4"/>
      <c r="P71" s="4"/>
      <c r="Q71" s="4"/>
      <c r="R71" s="4"/>
    </row>
  </sheetData>
  <phoneticPr fontId="4" type="noConversion"/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Q84"/>
  <sheetViews>
    <sheetView topLeftCell="A10" workbookViewId="0">
      <selection activeCell="E19" sqref="E19"/>
    </sheetView>
  </sheetViews>
  <sheetFormatPr defaultRowHeight="15" x14ac:dyDescent="0.25"/>
  <cols>
    <col min="3" max="3" width="9.85546875" bestFit="1" customWidth="1"/>
    <col min="6" max="6" width="14" bestFit="1" customWidth="1"/>
    <col min="7" max="7" width="14" customWidth="1"/>
    <col min="8" max="8" width="15.85546875" customWidth="1"/>
    <col min="10" max="10" width="12.7109375" customWidth="1"/>
    <col min="11" max="11" width="9.85546875" customWidth="1"/>
    <col min="14" max="14" width="15.5703125" customWidth="1"/>
    <col min="15" max="15" width="17" customWidth="1"/>
    <col min="16" max="16" width="19.85546875" customWidth="1"/>
    <col min="17" max="17" width="9.5703125" bestFit="1" customWidth="1"/>
    <col min="18" max="18" width="11.5703125" bestFit="1" customWidth="1"/>
    <col min="19" max="19" width="18.85546875" customWidth="1"/>
  </cols>
  <sheetData>
    <row r="4" spans="1:17" x14ac:dyDescent="0.25">
      <c r="F4" s="5" t="s">
        <v>41</v>
      </c>
      <c r="G4" s="5"/>
    </row>
    <row r="5" spans="1:17" x14ac:dyDescent="0.25">
      <c r="F5" s="5" t="s">
        <v>42</v>
      </c>
      <c r="G5" s="5"/>
    </row>
    <row r="6" spans="1:17" x14ac:dyDescent="0.25">
      <c r="F6" s="9" t="s">
        <v>43</v>
      </c>
      <c r="G6" s="9"/>
      <c r="H6" s="9" t="s">
        <v>44</v>
      </c>
      <c r="I6" s="9"/>
      <c r="J6" s="9" t="s">
        <v>52</v>
      </c>
      <c r="K6" s="9"/>
      <c r="L6" s="9" t="s">
        <v>53</v>
      </c>
      <c r="M6" s="2"/>
    </row>
    <row r="7" spans="1:17" x14ac:dyDescent="0.25">
      <c r="A7" s="5"/>
      <c r="B7" s="5" t="s">
        <v>35</v>
      </c>
      <c r="C7" s="5" t="s">
        <v>36</v>
      </c>
      <c r="D7" s="5" t="s">
        <v>37</v>
      </c>
      <c r="E7" s="5" t="s">
        <v>38</v>
      </c>
      <c r="F7" s="9" t="s">
        <v>35</v>
      </c>
      <c r="G7" s="9"/>
      <c r="H7" s="9" t="s">
        <v>38</v>
      </c>
      <c r="I7" s="9"/>
      <c r="J7" s="9" t="s">
        <v>36</v>
      </c>
      <c r="K7" s="9"/>
      <c r="L7" s="9" t="s">
        <v>37</v>
      </c>
      <c r="M7" s="2"/>
      <c r="N7" t="str">
        <f>Gruppspel!J14</f>
        <v>Turkey</v>
      </c>
      <c r="O7" t="str">
        <f>Gruppspel!J59</f>
        <v>England</v>
      </c>
      <c r="P7" t="str">
        <f>Gruppspel!J29</f>
        <v>Finland</v>
      </c>
      <c r="Q7" t="str">
        <f>Gruppspel!J44</f>
        <v>North Macedonia</v>
      </c>
    </row>
    <row r="8" spans="1:17" x14ac:dyDescent="0.25">
      <c r="A8" s="5"/>
      <c r="B8" s="5" t="s">
        <v>35</v>
      </c>
      <c r="C8" s="5" t="s">
        <v>36</v>
      </c>
      <c r="D8" s="5" t="s">
        <v>37</v>
      </c>
      <c r="E8" s="5" t="s">
        <v>39</v>
      </c>
      <c r="F8" s="9" t="s">
        <v>35</v>
      </c>
      <c r="G8" s="9"/>
      <c r="H8" s="9" t="s">
        <v>39</v>
      </c>
      <c r="I8" s="9"/>
      <c r="J8" s="9" t="s">
        <v>36</v>
      </c>
      <c r="K8" s="9"/>
      <c r="L8" s="9" t="s">
        <v>37</v>
      </c>
      <c r="M8" s="2"/>
      <c r="N8" t="str">
        <f>Gruppspel!J14</f>
        <v>Turkey</v>
      </c>
      <c r="O8" t="str">
        <f>Gruppspel!J74</f>
        <v>Spain</v>
      </c>
      <c r="P8" t="str">
        <f>Gruppspel!$J$29</f>
        <v>Finland</v>
      </c>
      <c r="Q8" t="str">
        <f>Gruppspel!J44</f>
        <v>North Macedonia</v>
      </c>
    </row>
    <row r="9" spans="1:17" x14ac:dyDescent="0.25">
      <c r="A9" s="5"/>
      <c r="B9" s="5" t="s">
        <v>35</v>
      </c>
      <c r="C9" s="5" t="s">
        <v>36</v>
      </c>
      <c r="D9" s="5" t="s">
        <v>37</v>
      </c>
      <c r="E9" s="5" t="s">
        <v>4</v>
      </c>
      <c r="F9" s="9" t="s">
        <v>35</v>
      </c>
      <c r="G9" s="9"/>
      <c r="H9" s="9" t="s">
        <v>4</v>
      </c>
      <c r="I9" s="9"/>
      <c r="J9" s="9" t="s">
        <v>36</v>
      </c>
      <c r="K9" s="9"/>
      <c r="L9" s="9" t="s">
        <v>37</v>
      </c>
      <c r="M9" s="2"/>
      <c r="N9" t="str">
        <f>Gruppspel!J14</f>
        <v>Turkey</v>
      </c>
      <c r="O9" t="str">
        <f>Gruppspel!J89</f>
        <v>Hungary</v>
      </c>
      <c r="P9" t="str">
        <f>Gruppspel!$J$29</f>
        <v>Finland</v>
      </c>
      <c r="Q9" t="str">
        <f>Gruppspel!J44</f>
        <v>North Macedonia</v>
      </c>
    </row>
    <row r="10" spans="1:17" x14ac:dyDescent="0.25">
      <c r="A10" s="5"/>
      <c r="B10" s="5" t="s">
        <v>35</v>
      </c>
      <c r="C10" s="5" t="s">
        <v>36</v>
      </c>
      <c r="D10" s="5" t="s">
        <v>38</v>
      </c>
      <c r="E10" s="5" t="s">
        <v>39</v>
      </c>
      <c r="F10" s="9" t="s">
        <v>38</v>
      </c>
      <c r="G10" s="9"/>
      <c r="H10" s="9" t="s">
        <v>39</v>
      </c>
      <c r="I10" s="9"/>
      <c r="J10" s="9" t="s">
        <v>35</v>
      </c>
      <c r="K10" s="9"/>
      <c r="L10" s="9" t="s">
        <v>36</v>
      </c>
      <c r="M10" s="2"/>
      <c r="N10" t="str">
        <f>Gruppspel!J59</f>
        <v>England</v>
      </c>
      <c r="O10" t="str">
        <f>Gruppspel!J74</f>
        <v>Spain</v>
      </c>
      <c r="P10" t="str">
        <f>Gruppspel!J14</f>
        <v>Turkey</v>
      </c>
      <c r="Q10" t="str">
        <f>Gruppspel!$J$29</f>
        <v>Finland</v>
      </c>
    </row>
    <row r="11" spans="1:17" x14ac:dyDescent="0.25">
      <c r="A11" s="5"/>
      <c r="B11" s="5" t="s">
        <v>35</v>
      </c>
      <c r="C11" s="5" t="s">
        <v>36</v>
      </c>
      <c r="D11" s="5" t="s">
        <v>38</v>
      </c>
      <c r="E11" s="5" t="s">
        <v>4</v>
      </c>
      <c r="F11" s="9" t="s">
        <v>38</v>
      </c>
      <c r="G11" s="9"/>
      <c r="H11" s="9" t="s">
        <v>4</v>
      </c>
      <c r="I11" s="9"/>
      <c r="J11" s="9" t="s">
        <v>35</v>
      </c>
      <c r="K11" s="9"/>
      <c r="L11" s="9" t="s">
        <v>36</v>
      </c>
      <c r="M11" s="2"/>
      <c r="N11" t="str">
        <f>Gruppspel!J59</f>
        <v>England</v>
      </c>
      <c r="O11" t="str">
        <f>Gruppspel!J89</f>
        <v>Hungary</v>
      </c>
      <c r="P11" t="str">
        <f>Gruppspel!J14</f>
        <v>Turkey</v>
      </c>
      <c r="Q11" t="str">
        <f>Gruppspel!$J$29</f>
        <v>Finland</v>
      </c>
    </row>
    <row r="12" spans="1:17" x14ac:dyDescent="0.25">
      <c r="A12" s="5"/>
      <c r="B12" s="5" t="s">
        <v>35</v>
      </c>
      <c r="C12" s="5" t="s">
        <v>36</v>
      </c>
      <c r="D12" s="5" t="s">
        <v>39</v>
      </c>
      <c r="E12" s="5" t="s">
        <v>4</v>
      </c>
      <c r="F12" s="9" t="s">
        <v>39</v>
      </c>
      <c r="G12" s="9"/>
      <c r="H12" s="9" t="s">
        <v>4</v>
      </c>
      <c r="I12" s="9"/>
      <c r="J12" s="9" t="s">
        <v>36</v>
      </c>
      <c r="K12" s="9"/>
      <c r="L12" s="9" t="s">
        <v>35</v>
      </c>
      <c r="M12" s="2"/>
      <c r="N12" t="str">
        <f>Gruppspel!J74</f>
        <v>Spain</v>
      </c>
      <c r="O12" t="str">
        <f>Gruppspel!J89</f>
        <v>Hungary</v>
      </c>
      <c r="P12" t="str">
        <f>Gruppspel!$J$29</f>
        <v>Finland</v>
      </c>
      <c r="Q12" t="str">
        <f>Gruppspel!J14</f>
        <v>Turkey</v>
      </c>
    </row>
    <row r="13" spans="1:17" x14ac:dyDescent="0.25">
      <c r="A13" s="5"/>
      <c r="B13" s="5" t="s">
        <v>35</v>
      </c>
      <c r="C13" s="5" t="s">
        <v>37</v>
      </c>
      <c r="D13" s="5" t="s">
        <v>38</v>
      </c>
      <c r="E13" s="5" t="s">
        <v>39</v>
      </c>
      <c r="F13" s="9" t="s">
        <v>39</v>
      </c>
      <c r="G13" s="9"/>
      <c r="H13" s="9" t="s">
        <v>38</v>
      </c>
      <c r="I13" s="9"/>
      <c r="J13" s="9" t="s">
        <v>37</v>
      </c>
      <c r="K13" s="9"/>
      <c r="L13" s="9" t="s">
        <v>35</v>
      </c>
      <c r="M13" s="2"/>
      <c r="N13" t="str">
        <f>Gruppspel!J74</f>
        <v>Spain</v>
      </c>
      <c r="O13" t="str">
        <f>Gruppspel!J59</f>
        <v>England</v>
      </c>
      <c r="P13" t="str">
        <f>Gruppspel!J44</f>
        <v>North Macedonia</v>
      </c>
      <c r="Q13" t="str">
        <f>Gruppspel!J14</f>
        <v>Turkey</v>
      </c>
    </row>
    <row r="14" spans="1:17" x14ac:dyDescent="0.25">
      <c r="A14" s="5"/>
      <c r="B14" s="5" t="s">
        <v>35</v>
      </c>
      <c r="C14" s="5" t="s">
        <v>37</v>
      </c>
      <c r="D14" s="5" t="s">
        <v>38</v>
      </c>
      <c r="E14" s="5" t="s">
        <v>4</v>
      </c>
      <c r="F14" s="9" t="s">
        <v>4</v>
      </c>
      <c r="G14" s="9"/>
      <c r="H14" s="9" t="s">
        <v>38</v>
      </c>
      <c r="I14" s="9"/>
      <c r="J14" s="9" t="s">
        <v>37</v>
      </c>
      <c r="K14" s="9"/>
      <c r="L14" s="9" t="s">
        <v>35</v>
      </c>
      <c r="M14" s="2"/>
      <c r="N14" t="str">
        <f>Gruppspel!J89</f>
        <v>Hungary</v>
      </c>
      <c r="O14" t="str">
        <f>Gruppspel!J59</f>
        <v>England</v>
      </c>
      <c r="P14" t="str">
        <f>Gruppspel!J44</f>
        <v>North Macedonia</v>
      </c>
      <c r="Q14" t="str">
        <f>Gruppspel!J14</f>
        <v>Turkey</v>
      </c>
    </row>
    <row r="15" spans="1:17" x14ac:dyDescent="0.25">
      <c r="A15" s="5"/>
      <c r="B15" s="5" t="s">
        <v>35</v>
      </c>
      <c r="C15" s="5" t="s">
        <v>37</v>
      </c>
      <c r="D15" s="5" t="s">
        <v>39</v>
      </c>
      <c r="E15" s="5" t="s">
        <v>4</v>
      </c>
      <c r="F15" s="9" t="s">
        <v>39</v>
      </c>
      <c r="G15" s="9"/>
      <c r="H15" s="9" t="s">
        <v>4</v>
      </c>
      <c r="I15" s="9"/>
      <c r="J15" s="9" t="s">
        <v>37</v>
      </c>
      <c r="K15" s="9"/>
      <c r="L15" s="9" t="s">
        <v>35</v>
      </c>
      <c r="M15" s="2"/>
      <c r="N15" t="str">
        <f>Gruppspel!J74</f>
        <v>Spain</v>
      </c>
      <c r="O15" t="str">
        <f>Gruppspel!J89</f>
        <v>Hungary</v>
      </c>
      <c r="P15" t="str">
        <f>Gruppspel!J44</f>
        <v>North Macedonia</v>
      </c>
      <c r="Q15" t="str">
        <f>Gruppspel!J14</f>
        <v>Turkey</v>
      </c>
    </row>
    <row r="16" spans="1:17" x14ac:dyDescent="0.25">
      <c r="A16" s="5"/>
      <c r="B16" s="5" t="s">
        <v>35</v>
      </c>
      <c r="C16" s="5" t="s">
        <v>38</v>
      </c>
      <c r="D16" s="5" t="s">
        <v>39</v>
      </c>
      <c r="E16" s="5" t="s">
        <v>4</v>
      </c>
      <c r="F16" s="9" t="s">
        <v>39</v>
      </c>
      <c r="G16" s="9"/>
      <c r="H16" s="9" t="s">
        <v>4</v>
      </c>
      <c r="I16" s="9"/>
      <c r="J16" s="9" t="s">
        <v>38</v>
      </c>
      <c r="K16" s="9"/>
      <c r="L16" s="9" t="s">
        <v>35</v>
      </c>
      <c r="M16" s="2"/>
      <c r="N16" t="str">
        <f>Gruppspel!J74</f>
        <v>Spain</v>
      </c>
      <c r="O16" t="str">
        <f>Gruppspel!J89</f>
        <v>Hungary</v>
      </c>
      <c r="P16" t="str">
        <f>Gruppspel!J59</f>
        <v>England</v>
      </c>
      <c r="Q16" t="str">
        <f>Gruppspel!J14</f>
        <v>Turkey</v>
      </c>
    </row>
    <row r="17" spans="1:17" x14ac:dyDescent="0.25">
      <c r="A17" s="5"/>
      <c r="B17" s="5" t="s">
        <v>36</v>
      </c>
      <c r="C17" s="5" t="s">
        <v>37</v>
      </c>
      <c r="D17" s="5" t="s">
        <v>38</v>
      </c>
      <c r="E17" s="5" t="s">
        <v>39</v>
      </c>
      <c r="F17" s="9" t="s">
        <v>39</v>
      </c>
      <c r="G17" s="9"/>
      <c r="H17" s="9" t="s">
        <v>38</v>
      </c>
      <c r="I17" s="9"/>
      <c r="J17" s="9" t="s">
        <v>36</v>
      </c>
      <c r="K17" s="9"/>
      <c r="L17" s="9" t="s">
        <v>37</v>
      </c>
      <c r="M17" s="2"/>
      <c r="N17" t="str">
        <f>Gruppspel!J74</f>
        <v>Spain</v>
      </c>
      <c r="O17" t="str">
        <f>Gruppspel!J59</f>
        <v>England</v>
      </c>
      <c r="P17" t="str">
        <f>Gruppspel!$J$29</f>
        <v>Finland</v>
      </c>
      <c r="Q17" t="str">
        <f>Gruppspel!J44</f>
        <v>North Macedonia</v>
      </c>
    </row>
    <row r="18" spans="1:17" x14ac:dyDescent="0.25">
      <c r="A18" s="5"/>
      <c r="B18" s="5" t="s">
        <v>36</v>
      </c>
      <c r="C18" s="5" t="s">
        <v>37</v>
      </c>
      <c r="D18" s="5" t="s">
        <v>38</v>
      </c>
      <c r="E18" s="5" t="s">
        <v>4</v>
      </c>
      <c r="F18" s="9" t="s">
        <v>4</v>
      </c>
      <c r="G18" s="9"/>
      <c r="H18" s="9" t="s">
        <v>38</v>
      </c>
      <c r="I18" s="9"/>
      <c r="J18" s="9" t="s">
        <v>37</v>
      </c>
      <c r="K18" s="9"/>
      <c r="L18" s="9" t="s">
        <v>36</v>
      </c>
      <c r="M18" s="2"/>
      <c r="N18" t="str">
        <f>Gruppspel!J89</f>
        <v>Hungary</v>
      </c>
      <c r="O18" t="str">
        <f>Gruppspel!J59</f>
        <v>England</v>
      </c>
      <c r="P18" t="str">
        <f>Gruppspel!J44</f>
        <v>North Macedonia</v>
      </c>
      <c r="Q18" t="str">
        <f>Gruppspel!$J$29</f>
        <v>Finland</v>
      </c>
    </row>
    <row r="19" spans="1:17" x14ac:dyDescent="0.25">
      <c r="A19" s="5"/>
      <c r="B19" s="5" t="s">
        <v>36</v>
      </c>
      <c r="C19" s="5" t="s">
        <v>37</v>
      </c>
      <c r="D19" s="5" t="s">
        <v>39</v>
      </c>
      <c r="E19" s="5" t="s">
        <v>4</v>
      </c>
      <c r="F19" s="9" t="s">
        <v>4</v>
      </c>
      <c r="G19" s="9"/>
      <c r="H19" s="9" t="s">
        <v>39</v>
      </c>
      <c r="I19" s="9"/>
      <c r="J19" s="9" t="s">
        <v>37</v>
      </c>
      <c r="K19" s="9"/>
      <c r="L19" s="9" t="s">
        <v>36</v>
      </c>
      <c r="M19" s="2"/>
      <c r="N19" t="str">
        <f>Gruppspel!J89</f>
        <v>Hungary</v>
      </c>
      <c r="O19" t="str">
        <f>Gruppspel!J74</f>
        <v>Spain</v>
      </c>
      <c r="P19" t="str">
        <f>Gruppspel!J44</f>
        <v>North Macedonia</v>
      </c>
      <c r="Q19" t="str">
        <f>Gruppspel!$J$29</f>
        <v>Finland</v>
      </c>
    </row>
    <row r="20" spans="1:17" x14ac:dyDescent="0.25">
      <c r="A20" s="5"/>
      <c r="B20" s="5" t="s">
        <v>36</v>
      </c>
      <c r="C20" s="5" t="s">
        <v>38</v>
      </c>
      <c r="D20" s="5" t="s">
        <v>39</v>
      </c>
      <c r="E20" s="5" t="s">
        <v>4</v>
      </c>
      <c r="F20" s="9" t="s">
        <v>4</v>
      </c>
      <c r="G20" s="9"/>
      <c r="H20" s="9" t="s">
        <v>39</v>
      </c>
      <c r="I20" s="9"/>
      <c r="J20" s="9" t="s">
        <v>38</v>
      </c>
      <c r="K20" s="9"/>
      <c r="L20" s="9" t="s">
        <v>36</v>
      </c>
      <c r="M20" s="2"/>
      <c r="N20" t="str">
        <f>Gruppspel!J89</f>
        <v>Hungary</v>
      </c>
      <c r="O20" t="str">
        <f>Gruppspel!J74</f>
        <v>Spain</v>
      </c>
      <c r="P20" t="str">
        <f>Gruppspel!J59</f>
        <v>England</v>
      </c>
      <c r="Q20" t="str">
        <f>Gruppspel!$J$29</f>
        <v>Finland</v>
      </c>
    </row>
    <row r="21" spans="1:17" x14ac:dyDescent="0.25">
      <c r="A21" s="5"/>
      <c r="B21" s="5" t="s">
        <v>37</v>
      </c>
      <c r="C21" s="5" t="s">
        <v>38</v>
      </c>
      <c r="D21" s="5" t="s">
        <v>39</v>
      </c>
      <c r="E21" s="5" t="s">
        <v>4</v>
      </c>
      <c r="F21" s="9" t="s">
        <v>4</v>
      </c>
      <c r="G21" s="9"/>
      <c r="H21" s="9" t="s">
        <v>39</v>
      </c>
      <c r="I21" s="9"/>
      <c r="J21" s="9" t="s">
        <v>38</v>
      </c>
      <c r="K21" s="9"/>
      <c r="L21" s="9" t="s">
        <v>37</v>
      </c>
      <c r="M21" s="2"/>
      <c r="N21" t="str">
        <f>Gruppspel!J89</f>
        <v>Hungary</v>
      </c>
      <c r="O21" t="str">
        <f>Gruppspel!J74</f>
        <v>Spain</v>
      </c>
      <c r="P21" t="str">
        <f>Gruppspel!J59</f>
        <v>England</v>
      </c>
      <c r="Q21" t="str">
        <f>Gruppspel!J44</f>
        <v>North Macedonia</v>
      </c>
    </row>
    <row r="22" spans="1:17" x14ac:dyDescent="0.25">
      <c r="F22" s="5"/>
      <c r="G22" s="5"/>
    </row>
    <row r="23" spans="1:17" x14ac:dyDescent="0.25">
      <c r="F23" s="5"/>
      <c r="G23" s="5"/>
    </row>
    <row r="24" spans="1:17" x14ac:dyDescent="0.25">
      <c r="E24" s="2" t="str">
        <f>IF(F24=FALSE,"","here")</f>
        <v/>
      </c>
      <c r="F24" s="2" t="b">
        <f>IF(AND(Live!$AA$63=Treor!B7,Live!$AA$64=Treor!C7,Live!$AA$65=Treor!D7,Live!$AA$66=Treor!E7),N7)</f>
        <v>0</v>
      </c>
      <c r="G24" s="2" t="str">
        <f>IF(H24=FALSE,"","here")</f>
        <v/>
      </c>
      <c r="H24" s="2" t="b">
        <f>IF(AND(Live!$AA$63=Treor!B7,Live!$AA$64=Treor!C7,Live!$AA$65=Treor!D7,Live!$AA$66=Treor!E7),O7)</f>
        <v>0</v>
      </c>
      <c r="I24" s="2" t="str">
        <f>IF(J24=FALSE,"","here")</f>
        <v/>
      </c>
      <c r="J24" s="2" t="b">
        <f>IF(AND(Live!$AA$63=Treor!B7,Live!$AA$64=Treor!C7,Live!$AA$65=Treor!D7,Live!$AA$66=Treor!E7),P7)</f>
        <v>0</v>
      </c>
      <c r="K24" s="2" t="str">
        <f>IF(L24=FALSE,"","here")</f>
        <v/>
      </c>
      <c r="L24" s="2" t="b">
        <f>IF(AND(Live!$AA$63=Treor!B7,Live!$AA$64=Treor!C7,Live!$AA$65=Treor!D7,Live!$AA$66=Treor!E7),Q7)</f>
        <v>0</v>
      </c>
    </row>
    <row r="25" spans="1:17" x14ac:dyDescent="0.25">
      <c r="E25" s="2" t="str">
        <f t="shared" ref="E25:E38" si="0">IF(F25=FALSE,"","here")</f>
        <v/>
      </c>
      <c r="F25" s="2" t="b">
        <f>IF(AND(Live!$AA$63=Treor!B8,Live!$AA$64=Treor!C8,Live!$AA$65=Treor!D8,Live!$AA$66=Treor!E8),N8)</f>
        <v>0</v>
      </c>
      <c r="G25" s="2" t="str">
        <f t="shared" ref="G25:G38" si="1">IF(H25=FALSE,"","here")</f>
        <v/>
      </c>
      <c r="H25" s="2" t="b">
        <f>IF(AND(Live!$AA$63=Treor!B8,Live!$AA$64=Treor!C8,Live!$AA$65=Treor!D8,Live!$AA$66=Treor!E8),O8)</f>
        <v>0</v>
      </c>
      <c r="I25" s="2" t="str">
        <f t="shared" ref="I25:I38" si="2">IF(J25=FALSE,"","here")</f>
        <v/>
      </c>
      <c r="J25" s="2" t="b">
        <f>IF(AND(Live!$AA$63=Treor!B8,Live!$AA$64=Treor!C8,Live!$AA$65=Treor!D8,Live!$AA$66=Treor!E8),P8)</f>
        <v>0</v>
      </c>
      <c r="K25" s="2" t="str">
        <f t="shared" ref="K25:K38" si="3">IF(L25=FALSE,"","here")</f>
        <v/>
      </c>
      <c r="L25" s="2" t="b">
        <f>IF(AND(Live!$AA$63=Treor!B8,Live!$AA$64=Treor!C8,Live!$AA$65=Treor!D8,Live!$AA$66=Treor!E8),Q8)</f>
        <v>0</v>
      </c>
    </row>
    <row r="26" spans="1:17" x14ac:dyDescent="0.25">
      <c r="E26" s="2" t="str">
        <f t="shared" si="0"/>
        <v/>
      </c>
      <c r="F26" s="2" t="b">
        <f>IF(AND(Live!$AA$63=Treor!B9,Live!$AA$64=Treor!C9,Live!$AA$65=Treor!D9,Live!$AA$66=Treor!E9),N9)</f>
        <v>0</v>
      </c>
      <c r="G26" s="2" t="str">
        <f t="shared" si="1"/>
        <v/>
      </c>
      <c r="H26" s="2" t="b">
        <f>IF(AND(Live!$AA$63=Treor!B9,Live!$AA$64=Treor!C9,Live!$AA$65=Treor!D9,Live!$AA$66=Treor!E9),O9)</f>
        <v>0</v>
      </c>
      <c r="I26" s="2" t="str">
        <f t="shared" si="2"/>
        <v/>
      </c>
      <c r="J26" s="2" t="b">
        <f>IF(AND(Live!$AA$63=Treor!B9,Live!$AA$64=Treor!C9,Live!$AA$65=Treor!D9,Live!$AA$66=Treor!E9),P9)</f>
        <v>0</v>
      </c>
      <c r="K26" s="2" t="str">
        <f t="shared" si="3"/>
        <v/>
      </c>
      <c r="L26" s="2" t="b">
        <f>IF(AND(Live!$AA$63=Treor!B9,Live!$AA$64=Treor!C9,Live!$AA$65=Treor!D9,Live!$AA$66=Treor!E9),Q9)</f>
        <v>0</v>
      </c>
    </row>
    <row r="27" spans="1:17" x14ac:dyDescent="0.25">
      <c r="E27" s="2" t="str">
        <f t="shared" si="0"/>
        <v/>
      </c>
      <c r="F27" s="2" t="b">
        <f>IF(AND(Live!$AA$63=Treor!B10,Live!$AA$64=Treor!C10,Live!$AA$65=Treor!D10,Live!$AA$66=Treor!E10),N10)</f>
        <v>0</v>
      </c>
      <c r="G27" s="2" t="str">
        <f t="shared" si="1"/>
        <v/>
      </c>
      <c r="H27" s="2" t="b">
        <f>IF(AND(Live!$AA$63=Treor!B10,Live!$AA$64=Treor!C10,Live!$AA$65=Treor!D10,Live!$AA$66=Treor!E10),O10)</f>
        <v>0</v>
      </c>
      <c r="I27" s="2" t="str">
        <f t="shared" si="2"/>
        <v/>
      </c>
      <c r="J27" s="2" t="b">
        <f>IF(AND(Live!$AA$63=Treor!B10,Live!$AA$64=Treor!C10,Live!$AA$65=Treor!D10,Live!$AA$66=Treor!E10),P10)</f>
        <v>0</v>
      </c>
      <c r="K27" s="2" t="str">
        <f t="shared" si="3"/>
        <v/>
      </c>
      <c r="L27" s="2" t="b">
        <f>IF(AND(Live!$AA$63=Treor!B10,Live!$AA$64=Treor!C10,Live!$AA$65=Treor!D10,Live!$AA$66=Treor!E10),Q10)</f>
        <v>0</v>
      </c>
    </row>
    <row r="28" spans="1:17" x14ac:dyDescent="0.25">
      <c r="E28" s="2" t="str">
        <f t="shared" si="0"/>
        <v/>
      </c>
      <c r="F28" s="2" t="b">
        <f>IF(AND(Live!$AA$63=Treor!B11,Live!$AA$64=Treor!C11,Live!$AA$65=Treor!D11,Live!$AA$66=Treor!E11),N11)</f>
        <v>0</v>
      </c>
      <c r="G28" s="2" t="str">
        <f t="shared" si="1"/>
        <v/>
      </c>
      <c r="H28" s="2" t="b">
        <f>IF(AND(Live!$AA$63=Treor!B11,Live!$AA$64=Treor!C11,Live!$AA$65=Treor!D11,Live!$AA$66=Treor!E11),O11)</f>
        <v>0</v>
      </c>
      <c r="I28" s="2" t="str">
        <f t="shared" si="2"/>
        <v/>
      </c>
      <c r="J28" s="2" t="b">
        <f>IF(AND(Live!$AA$63=Treor!B11,Live!$AA$64=Treor!C11,Live!$AA$65=Treor!D11,Live!$AA$66=Treor!E11),P11)</f>
        <v>0</v>
      </c>
      <c r="K28" s="2" t="str">
        <f t="shared" si="3"/>
        <v/>
      </c>
      <c r="L28" s="2" t="b">
        <f>IF(AND(Live!$AA$63=Treor!B11,Live!$AA$64=Treor!C11,Live!$AA$65=Treor!D11,Live!$AA$66=Treor!E11),Q11)</f>
        <v>0</v>
      </c>
    </row>
    <row r="29" spans="1:17" x14ac:dyDescent="0.25">
      <c r="E29" s="2" t="str">
        <f t="shared" si="0"/>
        <v/>
      </c>
      <c r="F29" s="2" t="b">
        <f>IF(AND(Live!$AA$63=Treor!B12,Live!$AA$64=Treor!C12,Live!$AA$65=Treor!D12,Live!$AA$66=Treor!E12),N12)</f>
        <v>0</v>
      </c>
      <c r="G29" s="2" t="str">
        <f t="shared" si="1"/>
        <v/>
      </c>
      <c r="H29" s="2" t="b">
        <f>IF(AND(Live!$AA$63=Treor!B12,Live!$AA$64=Treor!C12,Live!$AA$65=Treor!D12,Live!$AA$66=Treor!E12),O12)</f>
        <v>0</v>
      </c>
      <c r="I29" s="2" t="str">
        <f t="shared" si="2"/>
        <v/>
      </c>
      <c r="J29" s="2" t="b">
        <f>IF(AND(Live!$AA$63=Treor!B12,Live!$AA$64=Treor!C12,Live!$AA$65=Treor!D12,Live!$AA$66=Treor!E12),P12)</f>
        <v>0</v>
      </c>
      <c r="K29" s="2" t="str">
        <f t="shared" si="3"/>
        <v/>
      </c>
      <c r="L29" s="2" t="b">
        <f>IF(AND(Live!$AA$63=Treor!B12,Live!$AA$64=Treor!C12,Live!$AA$65=Treor!D12,Live!$AA$66=Treor!E12),Q12)</f>
        <v>0</v>
      </c>
    </row>
    <row r="30" spans="1:17" x14ac:dyDescent="0.25">
      <c r="E30" s="2" t="str">
        <f t="shared" si="0"/>
        <v/>
      </c>
      <c r="F30" s="2" t="b">
        <f>IF(AND(Live!$AA$63=Treor!B13,Live!$AA$64=Treor!C13,Live!$AA$65=Treor!D13,Live!$AA$66=Treor!E13),N13)</f>
        <v>0</v>
      </c>
      <c r="G30" s="2" t="str">
        <f t="shared" si="1"/>
        <v/>
      </c>
      <c r="H30" s="2" t="b">
        <f>IF(AND(Live!$AA$63=Treor!B13,Live!$AA$64=Treor!C13,Live!$AA$65=Treor!D13,Live!$AA$66=Treor!E13),O13)</f>
        <v>0</v>
      </c>
      <c r="I30" s="2" t="str">
        <f t="shared" si="2"/>
        <v/>
      </c>
      <c r="J30" s="2" t="b">
        <f>IF(AND(Live!$AA$63=Treor!B13,Live!$AA$64=Treor!C13,Live!$AA$65=Treor!D13,Live!$AA$66=Treor!E13),P13)</f>
        <v>0</v>
      </c>
      <c r="K30" s="2" t="str">
        <f t="shared" si="3"/>
        <v/>
      </c>
      <c r="L30" s="2" t="b">
        <f>IF(AND(Live!$AA$63=Treor!B13,Live!$AA$64=Treor!C13,Live!$AA$65=Treor!D13,Live!$AA$66=Treor!E13),Q13)</f>
        <v>0</v>
      </c>
    </row>
    <row r="31" spans="1:17" x14ac:dyDescent="0.25">
      <c r="E31" s="2" t="str">
        <f t="shared" si="0"/>
        <v/>
      </c>
      <c r="F31" s="2" t="b">
        <f>IF(AND(Live!$AA$63=Treor!B14,Live!$AA$64=Treor!C14,Live!$AA$65=Treor!D14,Live!$AA$66=Treor!E14),N14)</f>
        <v>0</v>
      </c>
      <c r="G31" s="2" t="str">
        <f t="shared" si="1"/>
        <v/>
      </c>
      <c r="H31" s="2" t="b">
        <f>IF(AND(Live!$AA$63=Treor!B14,Live!$AA$64=Treor!C14,Live!$AA$65=Treor!D14,Live!$AA$66=Treor!E14),O14)</f>
        <v>0</v>
      </c>
      <c r="I31" s="2" t="str">
        <f t="shared" si="2"/>
        <v/>
      </c>
      <c r="J31" s="2" t="b">
        <f>IF(AND(Live!$AA$63=Treor!B14,Live!$AA$64=Treor!C14,Live!$AA$65=Treor!D14,Live!$AA$66=Treor!E14),P14)</f>
        <v>0</v>
      </c>
      <c r="K31" s="2" t="str">
        <f t="shared" si="3"/>
        <v/>
      </c>
      <c r="L31" s="2" t="b">
        <f>IF(AND(Live!$AA$63=Treor!B14,Live!$AA$64=Treor!C14,Live!$AA$65=Treor!D14,Live!$AA$66=Treor!E14),Q14)</f>
        <v>0</v>
      </c>
    </row>
    <row r="32" spans="1:17" x14ac:dyDescent="0.25">
      <c r="E32" s="2" t="str">
        <f t="shared" si="0"/>
        <v/>
      </c>
      <c r="F32" s="2" t="b">
        <f>IF(AND(Live!$AA$63=Treor!B15,Live!$AA$64=Treor!C15,Live!$AA$65=Treor!D15,Live!$AA$66=Treor!E15),N15)</f>
        <v>0</v>
      </c>
      <c r="G32" s="2" t="str">
        <f t="shared" si="1"/>
        <v/>
      </c>
      <c r="H32" s="2" t="b">
        <f>IF(AND(Live!$AA$63=Treor!B15,Live!$AA$64=Treor!C15,Live!$AA$65=Treor!D15,Live!$AA$66=Treor!E15),O15)</f>
        <v>0</v>
      </c>
      <c r="I32" s="2" t="str">
        <f t="shared" si="2"/>
        <v/>
      </c>
      <c r="J32" s="2" t="b">
        <f>IF(AND(Live!$AA$63=Treor!B15,Live!$AA$64=Treor!C15,Live!$AA$65=Treor!D15,Live!$AA$66=Treor!E15),P15)</f>
        <v>0</v>
      </c>
      <c r="K32" s="2" t="str">
        <f t="shared" si="3"/>
        <v/>
      </c>
      <c r="L32" s="2" t="b">
        <f>IF(AND(Live!$AA$63=Treor!B15,Live!$AA$64=Treor!C15,Live!$AA$65=Treor!D15,Live!$AA$66=Treor!E15),Q15)</f>
        <v>0</v>
      </c>
    </row>
    <row r="33" spans="5:12" x14ac:dyDescent="0.25">
      <c r="E33" s="2" t="str">
        <f t="shared" si="0"/>
        <v/>
      </c>
      <c r="F33" s="2" t="b">
        <f>IF(AND(Live!$AA$63=Treor!B16,Live!$AA$64=Treor!C16,Live!$AA$65=Treor!D16,Live!$AA$66=Treor!E16),N16)</f>
        <v>0</v>
      </c>
      <c r="G33" s="2" t="str">
        <f t="shared" si="1"/>
        <v/>
      </c>
      <c r="H33" s="2" t="b">
        <f>IF(AND(Live!$AA$63=Treor!B16,Live!$AA$64=Treor!C16,Live!$AA$65=Treor!D16,Live!$AA$66=Treor!E16),O16)</f>
        <v>0</v>
      </c>
      <c r="I33" s="2" t="str">
        <f t="shared" si="2"/>
        <v/>
      </c>
      <c r="J33" s="2" t="b">
        <f>IF(AND(Live!$AA$63=Treor!B16,Live!$AA$64=Treor!C16,Live!$AA$65=Treor!D16,Live!$AA$66=Treor!E16),P16)</f>
        <v>0</v>
      </c>
      <c r="K33" s="2" t="str">
        <f t="shared" si="3"/>
        <v/>
      </c>
      <c r="L33" s="2" t="b">
        <f>IF(AND(Live!$AA$63=Treor!B16,Live!$AA$64=Treor!C16,Live!$AA$65=Treor!D16,Live!$AA$66=Treor!E16),Q16)</f>
        <v>0</v>
      </c>
    </row>
    <row r="34" spans="5:12" x14ac:dyDescent="0.25">
      <c r="E34" s="2" t="str">
        <f t="shared" si="0"/>
        <v/>
      </c>
      <c r="F34" s="2" t="b">
        <f>IF(AND(Live!$AA$63=Treor!B17,Live!$AA$64=Treor!C17,Live!$AA$65=Treor!D17,Live!$AA$66=Treor!E17),N17)</f>
        <v>0</v>
      </c>
      <c r="G34" s="2" t="str">
        <f t="shared" si="1"/>
        <v/>
      </c>
      <c r="H34" s="2" t="b">
        <f>IF(AND(Live!$AA$63=Treor!B17,Live!$AA$64=Treor!C17,Live!$AA$65=Treor!D17,Live!$AA$66=Treor!E17),O17)</f>
        <v>0</v>
      </c>
      <c r="I34" s="2" t="str">
        <f t="shared" si="2"/>
        <v/>
      </c>
      <c r="J34" s="2" t="b">
        <f>IF(AND(Live!$AA$63=Treor!B17,Live!$AA$64=Treor!C17,Live!$AA$65=Treor!D17,Live!$AA$66=Treor!E17),P17)</f>
        <v>0</v>
      </c>
      <c r="K34" s="2" t="str">
        <f t="shared" si="3"/>
        <v/>
      </c>
      <c r="L34" s="2" t="b">
        <f>IF(AND(Live!$AA$63=Treor!B17,Live!$AA$64=Treor!C17,Live!$AA$65=Treor!D17,Live!$AA$66=Treor!E17),Q17)</f>
        <v>0</v>
      </c>
    </row>
    <row r="35" spans="5:12" x14ac:dyDescent="0.25">
      <c r="E35" s="2" t="str">
        <f t="shared" si="0"/>
        <v>here</v>
      </c>
      <c r="F35" s="2" t="str">
        <f>IF(AND(Live!$AA$63=Treor!B18,Live!$AA$64=Treor!C18,Live!$AA$65=Treor!D18,Live!$AA$66=Treor!E18),N18)</f>
        <v>Hungary</v>
      </c>
      <c r="G35" s="2" t="str">
        <f t="shared" si="1"/>
        <v>here</v>
      </c>
      <c r="H35" s="2" t="str">
        <f>IF(AND(Live!$AA$63=Treor!B18,Live!$AA$64=Treor!C18,Live!$AA$65=Treor!D18,Live!$AA$66=Treor!E18),O18)</f>
        <v>England</v>
      </c>
      <c r="I35" s="2" t="str">
        <f t="shared" si="2"/>
        <v>here</v>
      </c>
      <c r="J35" s="2" t="str">
        <f>IF(AND(Live!$AA$63=Treor!B18,Live!$AA$64=Treor!C18,Live!$AA$65=Treor!D18,Live!$AA$66=Treor!E18),P18)</f>
        <v>North Macedonia</v>
      </c>
      <c r="K35" s="2" t="str">
        <f t="shared" si="3"/>
        <v>here</v>
      </c>
      <c r="L35" s="2" t="str">
        <f>IF(AND(Live!$AA$63=Treor!B18,Live!$AA$64=Treor!C18,Live!$AA$65=Treor!D18,Live!$AA$66=Treor!E18),Q18)</f>
        <v>Finland</v>
      </c>
    </row>
    <row r="36" spans="5:12" x14ac:dyDescent="0.25">
      <c r="E36" s="2" t="str">
        <f t="shared" si="0"/>
        <v/>
      </c>
      <c r="F36" s="2" t="b">
        <f>IF(AND(Live!$AA$63=Treor!B19,Live!$AA$64=Treor!C19,Live!$AA$65=Treor!D19,Live!$AA$66=Treor!E19),N19)</f>
        <v>0</v>
      </c>
      <c r="G36" s="2" t="str">
        <f t="shared" si="1"/>
        <v/>
      </c>
      <c r="H36" s="2" t="b">
        <f>IF(AND(Live!$AA$63=Treor!B19,Live!$AA$64=Treor!C19,Live!$AA$65=Treor!D19,Live!$AA$66=Treor!E19),O19)</f>
        <v>0</v>
      </c>
      <c r="I36" s="2" t="str">
        <f t="shared" si="2"/>
        <v/>
      </c>
      <c r="J36" s="2" t="b">
        <f>IF(AND(Live!$AA$63=Treor!B19,Live!$AA$64=Treor!C19,Live!$AA$65=Treor!D19,Live!$AA$66=Treor!E19),P19)</f>
        <v>0</v>
      </c>
      <c r="K36" s="2" t="str">
        <f t="shared" si="3"/>
        <v/>
      </c>
      <c r="L36" s="2" t="b">
        <f>IF(AND(Live!$AA$63=Treor!B19,Live!$AA$64=Treor!C19,Live!$AA$65=Treor!D19,Live!$AA$66=Treor!E19),Q19)</f>
        <v>0</v>
      </c>
    </row>
    <row r="37" spans="5:12" x14ac:dyDescent="0.25">
      <c r="E37" s="2" t="str">
        <f t="shared" si="0"/>
        <v/>
      </c>
      <c r="F37" s="2" t="b">
        <f>IF(AND(Live!$AA$63=Treor!B20,Live!$AA$64=Treor!C20,Live!$AA$65=Treor!D20,Live!$AA$66=Treor!E20),N20)</f>
        <v>0</v>
      </c>
      <c r="G37" s="2" t="str">
        <f t="shared" si="1"/>
        <v/>
      </c>
      <c r="H37" s="2" t="b">
        <f>IF(AND(Live!$AA$63=Treor!B20,Live!$AA$64=Treor!C20,Live!$AA$65=Treor!D20,Live!$AA$66=Treor!E20),O20)</f>
        <v>0</v>
      </c>
      <c r="I37" s="2" t="str">
        <f t="shared" si="2"/>
        <v/>
      </c>
      <c r="J37" s="2" t="b">
        <f>IF(AND(Live!$AA$63=Treor!B20,Live!$AA$64=Treor!C20,Live!$AA$65=Treor!D20,Live!$AA$66=Treor!E20),P20)</f>
        <v>0</v>
      </c>
      <c r="K37" s="2" t="str">
        <f t="shared" si="3"/>
        <v/>
      </c>
      <c r="L37" s="2" t="b">
        <f>IF(AND(Live!$AA$63=Treor!B20,Live!$AA$64=Treor!C20,Live!$AA$65=Treor!D20,Live!$AA$66=Treor!E20),Q20)</f>
        <v>0</v>
      </c>
    </row>
    <row r="38" spans="5:12" x14ac:dyDescent="0.25">
      <c r="E38" s="2" t="str">
        <f t="shared" si="0"/>
        <v/>
      </c>
      <c r="F38" s="2" t="b">
        <f>IF(AND(Live!$AA$63=Treor!B21,Live!$AA$64=Treor!C21,Live!$AA$65=Treor!D21,Live!$AA$66=Treor!E21),N21)</f>
        <v>0</v>
      </c>
      <c r="G38" s="2" t="str">
        <f t="shared" si="1"/>
        <v/>
      </c>
      <c r="H38" s="2" t="b">
        <f>IF(AND(Live!$AA$63=Treor!B21,Live!$AA$64=Treor!C21,Live!$AA$65=Treor!D21,Live!$AA$66=Treor!E21),O21)</f>
        <v>0</v>
      </c>
      <c r="I38" s="2" t="str">
        <f t="shared" si="2"/>
        <v/>
      </c>
      <c r="J38" s="2" t="b">
        <f>IF(AND(Live!$AA$63=Treor!B21,Live!$AA$64=Treor!C21,Live!$AA$65=Treor!D21,Live!$AA$66=Treor!E21),P21)</f>
        <v>0</v>
      </c>
      <c r="K38" s="2" t="str">
        <f t="shared" si="3"/>
        <v/>
      </c>
      <c r="L38" s="2" t="b">
        <f>IF(AND(Live!$AA$63=Treor!B21,Live!$AA$64=Treor!C21,Live!$AA$65=Treor!D21,Live!$AA$66=Treor!E21),Q21)</f>
        <v>0</v>
      </c>
    </row>
    <row r="39" spans="5:12" x14ac:dyDescent="0.25">
      <c r="E39" s="2"/>
      <c r="F39" s="8" t="str">
        <f>VLOOKUP("here",$E$24:$F$38,2,FALSE)</f>
        <v>Hungary</v>
      </c>
      <c r="G39" s="8"/>
      <c r="H39" s="8" t="str">
        <f>VLOOKUP("here",$G$24:$H$38,2,FALSE)</f>
        <v>England</v>
      </c>
      <c r="I39" s="8"/>
      <c r="J39" s="8" t="str">
        <f>VLOOKUP("here",$I$24:$J$38,2,FALSE)</f>
        <v>North Macedonia</v>
      </c>
      <c r="K39" s="8"/>
      <c r="L39" s="8" t="str">
        <f>VLOOKUP("here",$K$24:$L$38,2,FALSE)</f>
        <v>Finland</v>
      </c>
    </row>
    <row r="40" spans="5:12" x14ac:dyDescent="0.25">
      <c r="F40" s="5"/>
      <c r="G40" s="5"/>
    </row>
    <row r="41" spans="5:12" x14ac:dyDescent="0.25">
      <c r="F41" s="5"/>
      <c r="G41" s="5"/>
    </row>
    <row r="42" spans="5:12" x14ac:dyDescent="0.25">
      <c r="F42" s="5"/>
      <c r="G42" s="5"/>
    </row>
    <row r="43" spans="5:12" x14ac:dyDescent="0.25">
      <c r="F43" s="5"/>
      <c r="G43" s="5"/>
    </row>
    <row r="44" spans="5:12" x14ac:dyDescent="0.25">
      <c r="F44" s="5"/>
      <c r="G44" s="5"/>
    </row>
    <row r="45" spans="5:12" x14ac:dyDescent="0.25">
      <c r="F45" s="5"/>
      <c r="G45" s="5"/>
    </row>
    <row r="46" spans="5:12" x14ac:dyDescent="0.25">
      <c r="F46" s="5"/>
      <c r="G46" s="5"/>
    </row>
    <row r="47" spans="5:12" x14ac:dyDescent="0.25">
      <c r="F47" s="5"/>
      <c r="G47" s="5"/>
    </row>
    <row r="48" spans="5:12" x14ac:dyDescent="0.25">
      <c r="F48" s="5"/>
      <c r="G48" s="5"/>
    </row>
    <row r="49" spans="6:7" x14ac:dyDescent="0.25">
      <c r="F49" s="5"/>
      <c r="G49" s="5"/>
    </row>
    <row r="50" spans="6:7" x14ac:dyDescent="0.25">
      <c r="F50" s="5"/>
      <c r="G50" s="5"/>
    </row>
    <row r="51" spans="6:7" x14ac:dyDescent="0.25">
      <c r="F51" s="5"/>
      <c r="G51" s="5"/>
    </row>
    <row r="52" spans="6:7" x14ac:dyDescent="0.25">
      <c r="F52" s="5"/>
      <c r="G52" s="5"/>
    </row>
    <row r="53" spans="6:7" x14ac:dyDescent="0.25">
      <c r="F53" s="5"/>
      <c r="G53" s="5"/>
    </row>
    <row r="54" spans="6:7" x14ac:dyDescent="0.25">
      <c r="F54" s="5"/>
      <c r="G54" s="5"/>
    </row>
    <row r="55" spans="6:7" x14ac:dyDescent="0.25">
      <c r="F55" s="5"/>
      <c r="G55" s="5"/>
    </row>
    <row r="56" spans="6:7" x14ac:dyDescent="0.25">
      <c r="F56" s="5"/>
      <c r="G56" s="5"/>
    </row>
    <row r="57" spans="6:7" x14ac:dyDescent="0.25">
      <c r="F57" s="5"/>
      <c r="G57" s="5"/>
    </row>
    <row r="58" spans="6:7" x14ac:dyDescent="0.25">
      <c r="F58" s="5"/>
      <c r="G58" s="5"/>
    </row>
    <row r="59" spans="6:7" x14ac:dyDescent="0.25">
      <c r="F59" s="5"/>
      <c r="G59" s="5"/>
    </row>
    <row r="60" spans="6:7" x14ac:dyDescent="0.25">
      <c r="F60" s="5"/>
      <c r="G60" s="5"/>
    </row>
    <row r="61" spans="6:7" x14ac:dyDescent="0.25">
      <c r="F61" s="5"/>
      <c r="G61" s="5"/>
    </row>
    <row r="62" spans="6:7" x14ac:dyDescent="0.25">
      <c r="F62" s="5"/>
      <c r="G62" s="5"/>
    </row>
    <row r="63" spans="6:7" x14ac:dyDescent="0.25">
      <c r="F63" s="5"/>
      <c r="G63" s="5"/>
    </row>
    <row r="64" spans="6:7" x14ac:dyDescent="0.25">
      <c r="F64" s="5"/>
      <c r="G64" s="5"/>
    </row>
    <row r="65" spans="6:7" x14ac:dyDescent="0.25">
      <c r="F65" s="5"/>
      <c r="G65" s="5"/>
    </row>
    <row r="66" spans="6:7" x14ac:dyDescent="0.25">
      <c r="F66" s="5"/>
      <c r="G66" s="5"/>
    </row>
    <row r="67" spans="6:7" x14ac:dyDescent="0.25">
      <c r="F67" s="5"/>
      <c r="G67" s="5"/>
    </row>
    <row r="68" spans="6:7" x14ac:dyDescent="0.25">
      <c r="F68" s="5"/>
      <c r="G68" s="5"/>
    </row>
    <row r="69" spans="6:7" x14ac:dyDescent="0.25">
      <c r="F69" s="5"/>
      <c r="G69" s="5"/>
    </row>
    <row r="70" spans="6:7" x14ac:dyDescent="0.25">
      <c r="F70" s="5"/>
      <c r="G70" s="5"/>
    </row>
    <row r="71" spans="6:7" x14ac:dyDescent="0.25">
      <c r="F71" s="5"/>
      <c r="G71" s="5"/>
    </row>
    <row r="72" spans="6:7" x14ac:dyDescent="0.25">
      <c r="F72" s="5"/>
      <c r="G72" s="5"/>
    </row>
    <row r="73" spans="6:7" x14ac:dyDescent="0.25">
      <c r="F73" s="5"/>
      <c r="G73" s="5"/>
    </row>
    <row r="74" spans="6:7" x14ac:dyDescent="0.25">
      <c r="F74" s="5"/>
      <c r="G74" s="5"/>
    </row>
    <row r="75" spans="6:7" x14ac:dyDescent="0.25">
      <c r="F75" s="5"/>
      <c r="G75" s="5"/>
    </row>
    <row r="76" spans="6:7" x14ac:dyDescent="0.25">
      <c r="F76" s="5"/>
      <c r="G76" s="5"/>
    </row>
    <row r="77" spans="6:7" x14ac:dyDescent="0.25">
      <c r="F77" s="5"/>
      <c r="G77" s="5"/>
    </row>
    <row r="78" spans="6:7" x14ac:dyDescent="0.25">
      <c r="F78" s="5"/>
      <c r="G78" s="5"/>
    </row>
    <row r="79" spans="6:7" x14ac:dyDescent="0.25">
      <c r="F79" s="5"/>
      <c r="G79" s="5"/>
    </row>
    <row r="80" spans="6:7" x14ac:dyDescent="0.25">
      <c r="F80" s="5"/>
      <c r="G80" s="5"/>
    </row>
    <row r="81" spans="6:7" x14ac:dyDescent="0.25">
      <c r="F81" s="5"/>
      <c r="G81" s="5"/>
    </row>
    <row r="82" spans="6:7" x14ac:dyDescent="0.25">
      <c r="F82" s="5"/>
      <c r="G82" s="5"/>
    </row>
    <row r="83" spans="6:7" x14ac:dyDescent="0.25">
      <c r="F83" s="5"/>
      <c r="G83" s="5"/>
    </row>
    <row r="84" spans="6:7" x14ac:dyDescent="0.25">
      <c r="F84" s="5"/>
      <c r="G84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6601D76AB9644CBE715E31F5DEB19C" ma:contentTypeVersion="12" ma:contentTypeDescription="Skapa ett nytt dokument." ma:contentTypeScope="" ma:versionID="49d3103bf06a0f885291b21a722aee89">
  <xsd:schema xmlns:xsd="http://www.w3.org/2001/XMLSchema" xmlns:xs="http://www.w3.org/2001/XMLSchema" xmlns:p="http://schemas.microsoft.com/office/2006/metadata/properties" xmlns:ns2="33359f76-7ec6-4a1f-92b7-4eaed9a8b9e0" xmlns:ns3="d41a0498-78dc-4141-9c80-87084f9c5508" targetNamespace="http://schemas.microsoft.com/office/2006/metadata/properties" ma:root="true" ma:fieldsID="039d48bc268811931d94a1c5c6a07030" ns2:_="" ns3:_="">
    <xsd:import namespace="33359f76-7ec6-4a1f-92b7-4eaed9a8b9e0"/>
    <xsd:import namespace="d41a0498-78dc-4141-9c80-87084f9c55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59f76-7ec6-4a1f-92b7-4eaed9a8b9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a0498-78dc-4141-9c80-87084f9c550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21A8E6-13A7-4138-BF8D-055C1715F5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46C555-D17E-4135-A058-E5C6036460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071D8C-72A3-40B2-895B-B4EB7F3F96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359f76-7ec6-4a1f-92b7-4eaed9a8b9e0"/>
    <ds:schemaRef ds:uri="d41a0498-78dc-4141-9c80-87084f9c55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Gruppspel</vt:lpstr>
      <vt:lpstr>Slutspel</vt:lpstr>
      <vt:lpstr>Live</vt:lpstr>
      <vt:lpstr>Treor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</dc:creator>
  <cp:lastModifiedBy>Carl-Martin Landquist</cp:lastModifiedBy>
  <dcterms:created xsi:type="dcterms:W3CDTF">2010-05-29T09:35:54Z</dcterms:created>
  <dcterms:modified xsi:type="dcterms:W3CDTF">2021-05-11T08:41:03Z</dcterms:modified>
</cp:coreProperties>
</file>