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collaboration-my.sharepoint.com/personal/kjrf047_astrazeneca_net/Documents/Documents/Documents/Innebandy F07/"/>
    </mc:Choice>
  </mc:AlternateContent>
  <xr:revisionPtr revIDLastSave="23" documentId="8_{3430A3D4-8A7F-4A00-BA4C-DEC9B408691C}" xr6:coauthVersionLast="46" xr6:coauthVersionMax="46" xr10:uidLastSave="{8FB8C762-1C9F-4227-AD62-F8516EA6F96C}"/>
  <bookViews>
    <workbookView xWindow="-110" yWindow="-110" windowWidth="19420" windowHeight="10420" xr2:uid="{00000000-000D-0000-FFFF-FFFF00000000}"/>
  </bookViews>
  <sheets>
    <sheet name="Schema" sheetId="3" r:id="rId1"/>
    <sheet name="Kontakter" sheetId="4" r:id="rId2"/>
    <sheet name="Bemanning sida 1" sheetId="1" r:id="rId3"/>
    <sheet name="Bemanning sida 2" sheetId="2" r:id="rId4"/>
  </sheets>
  <definedNames>
    <definedName name="_xlnm._FilterDatabase" localSheetId="2" hidden="1">'Bemanning sida 1'!$A$5:$BQ$31</definedName>
    <definedName name="_xlnm.Print_Area" localSheetId="2">'Bemanning sida 1'!$A$1:$R$50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N30" i="1"/>
  <c r="N9" i="1"/>
  <c r="W25" i="1"/>
  <c r="X25" i="1"/>
  <c r="V25" i="1"/>
  <c r="Z25" i="1"/>
  <c r="V28" i="1"/>
  <c r="V27" i="1"/>
  <c r="V26" i="1"/>
  <c r="V24" i="1"/>
  <c r="V23" i="1"/>
  <c r="V22" i="1"/>
  <c r="W29" i="1"/>
  <c r="X29" i="1"/>
  <c r="W26" i="1"/>
  <c r="X26" i="1"/>
  <c r="Z26" i="1"/>
  <c r="O31" i="1"/>
  <c r="N31" i="1"/>
  <c r="N26" i="1"/>
  <c r="O26" i="1"/>
  <c r="X27" i="1"/>
  <c r="X28" i="1"/>
  <c r="W28" i="1"/>
  <c r="Z28" i="1"/>
  <c r="X23" i="1"/>
  <c r="X24" i="1"/>
  <c r="W27" i="1"/>
  <c r="Z27" i="1"/>
  <c r="W24" i="1"/>
  <c r="W23" i="1"/>
  <c r="Z23" i="1"/>
  <c r="X22" i="1"/>
  <c r="W22" i="1"/>
  <c r="X30" i="1"/>
  <c r="W30" i="1"/>
  <c r="Z30" i="1"/>
  <c r="N29" i="1"/>
  <c r="O29" i="1"/>
  <c r="O21" i="1"/>
  <c r="N21" i="1"/>
  <c r="O17" i="1"/>
  <c r="N17" i="1"/>
  <c r="N6" i="1"/>
  <c r="O8" i="1"/>
  <c r="O9" i="1"/>
  <c r="O10" i="1"/>
  <c r="O11" i="1"/>
  <c r="O12" i="1"/>
  <c r="O13" i="1"/>
  <c r="O14" i="1"/>
  <c r="O15" i="1"/>
  <c r="O16" i="1"/>
  <c r="O18" i="1"/>
  <c r="O19" i="1"/>
  <c r="O20" i="1"/>
  <c r="O22" i="1"/>
  <c r="O23" i="1"/>
  <c r="O24" i="1"/>
  <c r="O25" i="1"/>
  <c r="O27" i="1"/>
  <c r="O28" i="1"/>
  <c r="O6" i="1"/>
  <c r="N7" i="1"/>
  <c r="N8" i="1"/>
  <c r="N10" i="1"/>
  <c r="N11" i="1"/>
  <c r="N12" i="1"/>
  <c r="N13" i="1"/>
  <c r="N14" i="1"/>
  <c r="N15" i="1"/>
  <c r="N16" i="1"/>
  <c r="N18" i="1"/>
  <c r="N19" i="1"/>
  <c r="N20" i="1"/>
  <c r="N22" i="1"/>
  <c r="N23" i="1"/>
  <c r="N24" i="1"/>
  <c r="N25" i="1"/>
  <c r="N27" i="1"/>
  <c r="N28" i="1"/>
  <c r="O7" i="1"/>
  <c r="Z24" i="1"/>
  <c r="Z22" i="1"/>
  <c r="Z29" i="1"/>
</calcChain>
</file>

<file path=xl/sharedStrings.xml><?xml version="1.0" encoding="utf-8"?>
<sst xmlns="http://schemas.openxmlformats.org/spreadsheetml/2006/main" count="381" uniqueCount="243">
  <si>
    <t>Fredag</t>
  </si>
  <si>
    <t>Lördag</t>
  </si>
  <si>
    <t>Söndag</t>
  </si>
  <si>
    <t>Onsdag</t>
  </si>
  <si>
    <t>Pixbo Dam IBK</t>
  </si>
  <si>
    <t>Grundserien</t>
  </si>
  <si>
    <t xml:space="preserve">Veckodag </t>
  </si>
  <si>
    <t>Datum</t>
  </si>
  <si>
    <t>Matchstart</t>
  </si>
  <si>
    <t>Hemmalag</t>
  </si>
  <si>
    <t>Bortalag</t>
  </si>
  <si>
    <t>Hall</t>
  </si>
  <si>
    <t>Sargvakter</t>
  </si>
  <si>
    <t>Café</t>
  </si>
  <si>
    <t>Bemannas av</t>
  </si>
  <si>
    <t>Samling</t>
  </si>
  <si>
    <t>UPPGIFTER &amp; BEMANNING</t>
  </si>
  <si>
    <t>PASSETS TIDER</t>
  </si>
  <si>
    <t>Om något lag inte kan den uppsatta tiden pga tex krock med match, byt själva mot annat lag.</t>
  </si>
  <si>
    <t xml:space="preserve">01:00 - 00:30 Fikapaus </t>
  </si>
  <si>
    <t>01:30 - 00:45 Förbereda hallen, sargbygge med mera. OBS! Sargen måste vara färdig 1h innan matchstart för uppvärmning.</t>
  </si>
  <si>
    <t>Eventgruppen som är på plats har ingen aning om hur ni ledare fördelat föräldrarna!</t>
  </si>
  <si>
    <t xml:space="preserve">Kontaktlista </t>
  </si>
  <si>
    <t xml:space="preserve">Alla som bemannar evenemangen har rätt till en fri fika under evenemanget, ni får kupong till detta under samlingen. </t>
  </si>
  <si>
    <t>AK DAM</t>
  </si>
  <si>
    <t>AK HERR</t>
  </si>
  <si>
    <t>01:45 - 01:30 Samling vid caféterian  för information.</t>
  </si>
  <si>
    <t>Ak Dam</t>
  </si>
  <si>
    <t>Ak Herr</t>
  </si>
  <si>
    <t>F06</t>
  </si>
  <si>
    <t>Allmänt</t>
  </si>
  <si>
    <t>Anders Blennermark 0702-842823</t>
  </si>
  <si>
    <t>Antal spelare</t>
  </si>
  <si>
    <t>Souvenirförs.</t>
  </si>
  <si>
    <t>Fördelning arbetspassen och lagens "belastning"</t>
  </si>
  <si>
    <t xml:space="preserve">När ni fördelar arbetsuppgifterna på föräldrarna, se till att alla vet vilken uppgift de skall ha. </t>
  </si>
  <si>
    <t>Samling och hemgångstider gäller. Ingen lämnar dock hallen förrän eventansvarig gett klartecken - det kan bli senare vid tex förlängning, straffar eller annat oförutsett!</t>
  </si>
  <si>
    <t>Nedan ser ni vad som sker före matchen, tiderna är timmar:minuter före matchstart. (ungefärliga)</t>
  </si>
  <si>
    <t>00:20 -           På plats på din position (senast)</t>
  </si>
  <si>
    <t>Före matchstart:</t>
  </si>
  <si>
    <t>Hjälp och överlämning av bemanning vid dubbelarrangemang samma dag:</t>
  </si>
  <si>
    <t>Hemgång ca</t>
  </si>
  <si>
    <t>CC</t>
  </si>
  <si>
    <t>F07</t>
  </si>
  <si>
    <t>P07</t>
  </si>
  <si>
    <t>Henrik Skarrie 0709-874169</t>
  </si>
  <si>
    <t>Växjö IBK</t>
  </si>
  <si>
    <t>Västerås Rönnby IBK</t>
  </si>
  <si>
    <t>IBK Dalen</t>
  </si>
  <si>
    <t>Warberg IC</t>
  </si>
  <si>
    <t>Malmö FBC</t>
  </si>
  <si>
    <t>FC Helsingborg</t>
  </si>
  <si>
    <t>Endre IF</t>
  </si>
  <si>
    <t>IK Sirius FBC</t>
  </si>
  <si>
    <t>Mullsjö AIS</t>
  </si>
  <si>
    <t>Linköping IBK</t>
  </si>
  <si>
    <t>IBF Falun</t>
  </si>
  <si>
    <t>Team Thorengruppen SK</t>
  </si>
  <si>
    <t>Storvreta IBK</t>
  </si>
  <si>
    <t>Karlstad IBF</t>
  </si>
  <si>
    <t>IK Sirius IBK</t>
  </si>
  <si>
    <t>IBK Lund Elit</t>
  </si>
  <si>
    <t>FBC Kalmarsund</t>
  </si>
  <si>
    <t>Täby FC IBK</t>
  </si>
  <si>
    <t>P08</t>
  </si>
  <si>
    <t>F08</t>
  </si>
  <si>
    <t>Ulrika Flöjner</t>
  </si>
  <si>
    <t>Henrik Nyström 0704-419618</t>
  </si>
  <si>
    <t>henkenystrom@gmail.com</t>
  </si>
  <si>
    <t>Johan Nilsson</t>
  </si>
  <si>
    <t>naturstensvagen@hotmail.com</t>
  </si>
  <si>
    <t>Carina Hellström</t>
  </si>
  <si>
    <t>carina.hellstrom@pixbo.se</t>
  </si>
  <si>
    <t>anders.blennermark@gmail.com; anna.c.jacobsson@live.se</t>
  </si>
  <si>
    <t>ulrikaflojner@yahoo.se; jennie.erlandsson@ruag.com; hjunkell@gmail.com; mbgson@gmail.com</t>
  </si>
  <si>
    <t>johan.widepalm@enfo.se; gunilla.ikponmwosa@equmeniakyrkan.se</t>
  </si>
  <si>
    <t>Johan Wideplam 0706-021 687
Gunilla Ikponmwosa 076-505 31 82</t>
  </si>
  <si>
    <t>henrik.skarrie@ericsson.com; sara.stomberg@icloud.com</t>
  </si>
  <si>
    <t xml:space="preserve">ALLA SSL MATCHER I DATUMORDNING     (Version:   26 augusti 2021) </t>
  </si>
  <si>
    <t>Måndag</t>
  </si>
  <si>
    <t xml:space="preserve">Pixbo Dam IBK </t>
  </si>
  <si>
    <t>Pixbo Herr IBK</t>
  </si>
  <si>
    <t>Djurgårdens IF IBS</t>
  </si>
  <si>
    <t>Jönköpings IK</t>
  </si>
  <si>
    <t>Thorengruppen IBK</t>
  </si>
  <si>
    <t>Nacka IBK</t>
  </si>
  <si>
    <t>Hagunda IF</t>
  </si>
  <si>
    <t>KAIS Mora IF</t>
  </si>
  <si>
    <t>Wallenstam Arena A </t>
  </si>
  <si>
    <t>P09</t>
  </si>
  <si>
    <t>Lag</t>
  </si>
  <si>
    <t>Café/Souvernir</t>
  </si>
  <si>
    <t>F09</t>
  </si>
  <si>
    <t>Antal ledare</t>
  </si>
  <si>
    <t>Antal till bemanning</t>
  </si>
  <si>
    <t>Peter Almare</t>
  </si>
  <si>
    <t>Kalle Skanselid</t>
  </si>
  <si>
    <t>kask1215@fridaskolan.se; landgren@pixbo.se</t>
  </si>
  <si>
    <t>Arenavärdar</t>
  </si>
  <si>
    <t>Om ni har några frågor under evenemanget - kontakta eventansvarig - Anton Larsson 0735-000465</t>
  </si>
  <si>
    <t>Samling vid evenemang i Wallenstam Arena: Uppe i caféterian</t>
  </si>
  <si>
    <r>
      <t xml:space="preserve">För Arenavärdar, Café, och Souvenirförsäljning gäller </t>
    </r>
    <r>
      <rPr>
        <b/>
        <sz val="14"/>
        <color theme="1"/>
        <rFont val="Calibri"/>
        <family val="2"/>
        <scheme val="minor"/>
      </rPr>
      <t>vuxen bemanning</t>
    </r>
    <r>
      <rPr>
        <sz val="14"/>
        <color theme="1"/>
        <rFont val="Calibri"/>
        <family val="2"/>
        <scheme val="minor"/>
      </rPr>
      <t xml:space="preserve">. För bemanning av Sargvakter gäller normalt ungdomar/spelare, alternativt vuxen. </t>
    </r>
  </si>
  <si>
    <t>För Sargvakternas säkerhet rekommenderar vi starkt att de använder skyddsglasögon. Pixbo har för utlåning på plats, men medtag gärna egna glasögon som ni trivs med.</t>
  </si>
  <si>
    <t xml:space="preserve">Många tycker att samlingstiden för Arenavärdar och sargvakter är väldigt långt före matchstart. </t>
  </si>
  <si>
    <r>
      <t xml:space="preserve">* När den </t>
    </r>
    <r>
      <rPr>
        <u/>
        <sz val="12"/>
        <color theme="1"/>
        <rFont val="Calibri"/>
        <family val="2"/>
        <scheme val="minor"/>
      </rPr>
      <t>första</t>
    </r>
    <r>
      <rPr>
        <sz val="12"/>
        <color theme="1"/>
        <rFont val="Calibri"/>
        <family val="2"/>
        <scheme val="minor"/>
      </rPr>
      <t xml:space="preserve"> matchen är slut så hjälper de </t>
    </r>
    <r>
      <rPr>
        <u/>
        <sz val="12"/>
        <color theme="1"/>
        <rFont val="Calibri"/>
        <family val="2"/>
        <scheme val="minor"/>
      </rPr>
      <t>första</t>
    </r>
    <r>
      <rPr>
        <sz val="12"/>
        <color theme="1"/>
        <rFont val="Calibri"/>
        <family val="2"/>
        <scheme val="minor"/>
      </rPr>
      <t xml:space="preserve"> Arenavärdarna/Sargvakterna till med att utrymma planen från spelare och funktionärer (publik får aldrig beträda planen).</t>
    </r>
  </si>
  <si>
    <r>
      <t xml:space="preserve">* När planen är utrymd, hjälps </t>
    </r>
    <r>
      <rPr>
        <u/>
        <sz val="12"/>
        <color theme="1"/>
        <rFont val="Calibri"/>
        <family val="2"/>
        <scheme val="minor"/>
      </rPr>
      <t>samtliga</t>
    </r>
    <r>
      <rPr>
        <sz val="12"/>
        <color theme="1"/>
        <rFont val="Calibri"/>
        <family val="2"/>
        <scheme val="minor"/>
      </rPr>
      <t xml:space="preserve"> Arenavärdar/Sargvakter till med att utrymma läktarna och därefter städa av läktarna från skräp (ev våttorkning vid behov).</t>
    </r>
  </si>
  <si>
    <r>
      <t xml:space="preserve">* Efter att även läktarna är tömda och städade kan de </t>
    </r>
    <r>
      <rPr>
        <u/>
        <sz val="12"/>
        <color theme="1"/>
        <rFont val="Calibri"/>
        <family val="2"/>
        <scheme val="minor"/>
      </rPr>
      <t>första</t>
    </r>
    <r>
      <rPr>
        <sz val="12"/>
        <color theme="1"/>
        <rFont val="Calibri"/>
        <family val="2"/>
        <scheme val="minor"/>
      </rPr>
      <t xml:space="preserve"> Arenavärdar/Sargvakterna avsluta sitt arbete - </t>
    </r>
    <r>
      <rPr>
        <u/>
        <sz val="12"/>
        <color rgb="FFFF0000"/>
        <rFont val="Calibri"/>
        <family val="2"/>
        <scheme val="minor"/>
      </rPr>
      <t>dock måste klartecken fås från Säkerhetsansvarig först!!!!</t>
    </r>
  </si>
  <si>
    <r>
      <t xml:space="preserve">* De </t>
    </r>
    <r>
      <rPr>
        <u/>
        <sz val="12"/>
        <color theme="1"/>
        <rFont val="Calibri"/>
        <family val="2"/>
        <scheme val="minor"/>
      </rPr>
      <t>andra</t>
    </r>
    <r>
      <rPr>
        <sz val="12"/>
        <color theme="1"/>
        <rFont val="Calibri"/>
        <family val="2"/>
        <scheme val="minor"/>
      </rPr>
      <t xml:space="preserve"> Arenavärdarna/Sargvakterna får sin Säkerhetsgenomgång av Säkerhetsansvariga. Sedan kan även Ni hinna med en kort fika. Senast 20 min före matchstart skall ni vara på plats.</t>
    </r>
  </si>
  <si>
    <r>
      <t xml:space="preserve">* Arenavärdar/Sargvakter till den </t>
    </r>
    <r>
      <rPr>
        <u/>
        <sz val="12"/>
        <color theme="1"/>
        <rFont val="Calibri"/>
        <family val="2"/>
        <scheme val="minor"/>
      </rPr>
      <t>andra</t>
    </r>
    <r>
      <rPr>
        <sz val="12"/>
        <color theme="1"/>
        <rFont val="Calibri"/>
        <family val="2"/>
        <scheme val="minor"/>
      </rPr>
      <t xml:space="preserve"> matchen anländer ungefär när den första matchen är slut - då hämtar de upp en Arenavärds/Sargvaktsväst i sekretariatet (utan att vara i vägen)</t>
    </r>
  </si>
  <si>
    <r>
      <t xml:space="preserve">   och hjälper till de </t>
    </r>
    <r>
      <rPr>
        <u/>
        <sz val="12"/>
        <color theme="1"/>
        <rFont val="Calibri"/>
        <family val="2"/>
        <scheme val="minor"/>
      </rPr>
      <t>första</t>
    </r>
    <r>
      <rPr>
        <sz val="12"/>
        <color theme="1"/>
        <rFont val="Calibri"/>
        <family val="2"/>
        <scheme val="minor"/>
      </rPr>
      <t xml:space="preserve"> Arenavärdarna/Sargvakterna med att utrymma planen. Detta måste göras snabbt så att nästa match's spelare kan påbörja sin uppvärmning snarast.</t>
    </r>
  </si>
  <si>
    <t>En av Arenavärdarna skall ta med en uppdaterad lista över alla som bemannar, ink deras mobilnummer, till hallen (om någon inte dyker upp)</t>
  </si>
  <si>
    <t>anton.larsson@pixbo.se; helena.neem@pixbo.se; pontus.carlsson@pixbo.se; lina.engstrand@pixbo.se; anders.euren@pixbo.se; carina.hellstrom@pixbo.se</t>
  </si>
  <si>
    <t>Arena/sarg</t>
  </si>
  <si>
    <t>Antal tillfälle per familj</t>
  </si>
  <si>
    <t>Rapportera sedan till kansliet Anton Larsson eller Helena Neem så att föreningen har koll på vilka lag som bemannar. E-post: anton.larsson@pixbo.se, helena.neem@pixbo.se</t>
  </si>
  <si>
    <t>Dubbelmöte</t>
  </si>
  <si>
    <r>
      <t>P08</t>
    </r>
    <r>
      <rPr>
        <sz val="14"/>
        <color theme="1"/>
        <rFont val="Calibri"/>
        <family val="2"/>
        <scheme val="minor"/>
      </rPr>
      <t xml:space="preserve"> F08</t>
    </r>
  </si>
  <si>
    <r>
      <t>F08</t>
    </r>
    <r>
      <rPr>
        <sz val="14"/>
        <color theme="1"/>
        <rFont val="Calibri"/>
        <family val="2"/>
        <scheme val="minor"/>
      </rPr>
      <t xml:space="preserve"> P08</t>
    </r>
  </si>
  <si>
    <t>Agnes Hallin</t>
  </si>
  <si>
    <t>Alice Stomberg</t>
  </si>
  <si>
    <t>Alice Ylving</t>
  </si>
  <si>
    <t>Amanda Hahne Hofling</t>
  </si>
  <si>
    <t>Anna Brännare</t>
  </si>
  <si>
    <t>Ebba Karlsson</t>
  </si>
  <si>
    <t>Elina Feltenby</t>
  </si>
  <si>
    <t>Ella Alexandersson</t>
  </si>
  <si>
    <t>Ella Granvall</t>
  </si>
  <si>
    <t>Elli Wiberg</t>
  </si>
  <si>
    <t>Emma Limdal</t>
  </si>
  <si>
    <t>Emma Ekdahl</t>
  </si>
  <si>
    <t>Hanna Skarrie</t>
  </si>
  <si>
    <t>Lea Kowar</t>
  </si>
  <si>
    <t>Märta  Rooth</t>
  </si>
  <si>
    <t>Nellie hedblom</t>
  </si>
  <si>
    <t>Nova Nikula</t>
  </si>
  <si>
    <t>Siri Licht</t>
  </si>
  <si>
    <t>Thea Lundell</t>
  </si>
  <si>
    <t>Vilma Stenhoff</t>
  </si>
  <si>
    <t>Åsa Strutzke</t>
  </si>
  <si>
    <t>Pubilkvärd (6 vuxna) + Sargvakter (minst 4 barn)</t>
  </si>
  <si>
    <t>Café + sovernie shop (3 vuxna)</t>
  </si>
  <si>
    <t>Märta R
Siri L
Vilma S</t>
  </si>
  <si>
    <t xml:space="preserve">Alex F
Alice Y
Anna B
</t>
  </si>
  <si>
    <t>Onsdag 2021-11-24, kl 17:30-22:00</t>
  </si>
  <si>
    <t>Lördag 2022-01-29, kl 15.15-19:45</t>
  </si>
  <si>
    <t>Söndag 2022-02-27, kl 10:45-15:15</t>
  </si>
  <si>
    <t>Lördag 2022-03-12, kl 13:15-17:45</t>
  </si>
  <si>
    <t xml:space="preserve">Annat lag
</t>
  </si>
  <si>
    <t>Namn</t>
  </si>
  <si>
    <t>Mobilnr 1</t>
  </si>
  <si>
    <t>Mobilnr 2</t>
  </si>
  <si>
    <t>Nr</t>
  </si>
  <si>
    <t>Cecilia Hallin</t>
  </si>
  <si>
    <t>0708-824276</t>
  </si>
  <si>
    <t>Christian Eklund</t>
  </si>
  <si>
    <t>0704-20 21 88</t>
  </si>
  <si>
    <t>Andreas Stomberg</t>
  </si>
  <si>
    <t>0736-656593</t>
  </si>
  <si>
    <t>Sara Stomberg</t>
  </si>
  <si>
    <t>0709-689908</t>
  </si>
  <si>
    <t>Maria Ylving</t>
  </si>
  <si>
    <t>0704-151625</t>
  </si>
  <si>
    <t>Claes Ylving</t>
  </si>
  <si>
    <t>0721-772210</t>
  </si>
  <si>
    <t>Ann-Kristin Hahne</t>
  </si>
  <si>
    <t>0725-272859</t>
  </si>
  <si>
    <t>Fredrik Hofling</t>
  </si>
  <si>
    <t>0708-229072</t>
  </si>
  <si>
    <t>Linda Brännare</t>
  </si>
  <si>
    <t>0722-201715</t>
  </si>
  <si>
    <t>Robert Brännare</t>
  </si>
  <si>
    <t>0704-224970</t>
  </si>
  <si>
    <t>Jonas Karlsson</t>
  </si>
  <si>
    <t>0734-101016</t>
  </si>
  <si>
    <t>Pernilla Karlsson</t>
  </si>
  <si>
    <t>0768-459080</t>
  </si>
  <si>
    <t>Jörgen Feltenby</t>
  </si>
  <si>
    <t>0705-205577</t>
  </si>
  <si>
    <t>Linda H Feltenby</t>
  </si>
  <si>
    <t>0730-555070</t>
  </si>
  <si>
    <t>Erik Alexandersson</t>
  </si>
  <si>
    <t>0709-284038</t>
  </si>
  <si>
    <t>Ulrika Alexandersson</t>
  </si>
  <si>
    <t>0702-697981</t>
  </si>
  <si>
    <t>Markus Granvall</t>
  </si>
  <si>
    <t>0709-874508</t>
  </si>
  <si>
    <t>Sofie Granvall</t>
  </si>
  <si>
    <t>0735-608222</t>
  </si>
  <si>
    <t>Anna-Maria Wiberg</t>
  </si>
  <si>
    <t>0707-741860</t>
  </si>
  <si>
    <t>Johan Wiberg</t>
  </si>
  <si>
    <t>0704-224706</t>
  </si>
  <si>
    <t>Anna Landfors Limdal</t>
  </si>
  <si>
    <t>0706-506047</t>
  </si>
  <si>
    <t>Per Limdal</t>
  </si>
  <si>
    <t>0706-958979</t>
  </si>
  <si>
    <t>Annika Svahn Ekdahl</t>
  </si>
  <si>
    <t>0704-932962</t>
  </si>
  <si>
    <t>Martin Ekdahl</t>
  </si>
  <si>
    <t>0733-472745</t>
  </si>
  <si>
    <t>Henrik Skarrie</t>
  </si>
  <si>
    <t>0709-874169</t>
  </si>
  <si>
    <t>Maria Skarrie</t>
  </si>
  <si>
    <t>0734-142554</t>
  </si>
  <si>
    <t>Jan Kowar</t>
  </si>
  <si>
    <t>0700206817</t>
  </si>
  <si>
    <t>Åsa Kowar</t>
  </si>
  <si>
    <t>0737856454</t>
  </si>
  <si>
    <t>Olof Rooth</t>
  </si>
  <si>
    <t>0704-201565</t>
  </si>
  <si>
    <t>Emma Rooth</t>
  </si>
  <si>
    <t>0736407260</t>
  </si>
  <si>
    <t>Fredrik Hedblom</t>
  </si>
  <si>
    <t>073-518 1576</t>
  </si>
  <si>
    <t>Naila Hedblom</t>
  </si>
  <si>
    <t>0728-545390</t>
  </si>
  <si>
    <t>Sofia Nikula</t>
  </si>
  <si>
    <t>0708-532310</t>
  </si>
  <si>
    <t>Mattias Andersson</t>
  </si>
  <si>
    <t>073-8072700</t>
  </si>
  <si>
    <t>Anna Licht</t>
  </si>
  <si>
    <t>0722-427074</t>
  </si>
  <si>
    <t>Stina Franzén</t>
  </si>
  <si>
    <t>Ulrika Hedberg</t>
  </si>
  <si>
    <t>Henrik Franzén</t>
  </si>
  <si>
    <t>Helen Lundell</t>
  </si>
  <si>
    <t>0727-291542</t>
  </si>
  <si>
    <t>Jonas Lundell</t>
  </si>
  <si>
    <t>0739-412731</t>
  </si>
  <si>
    <t>Jenny Sandin Stenhoff</t>
  </si>
  <si>
    <t>0707797541</t>
  </si>
  <si>
    <t>Kjell Stenhoff</t>
  </si>
  <si>
    <t>0706268639</t>
  </si>
  <si>
    <t>Elin Andersson</t>
  </si>
  <si>
    <t>0703-413785</t>
  </si>
  <si>
    <t>Martin Strutzke</t>
  </si>
  <si>
    <t>0707-158315</t>
  </si>
  <si>
    <t>Alejandra Feng</t>
  </si>
  <si>
    <r>
      <rPr>
        <b/>
        <sz val="11"/>
        <color theme="1"/>
        <rFont val="Calibri"/>
        <family val="2"/>
        <scheme val="minor"/>
      </rPr>
      <t>Agnes H</t>
    </r>
    <r>
      <rPr>
        <sz val="11"/>
        <color theme="1"/>
        <rFont val="Calibri"/>
        <family val="2"/>
        <scheme val="minor"/>
      </rPr>
      <t xml:space="preserve">
Alex F
Alice Y
Anna B
Elina F
Ella G</t>
    </r>
  </si>
  <si>
    <r>
      <rPr>
        <b/>
        <sz val="11"/>
        <color theme="1"/>
        <rFont val="Calibri"/>
        <family val="2"/>
        <scheme val="minor"/>
      </rPr>
      <t>Ella A</t>
    </r>
    <r>
      <rPr>
        <sz val="11"/>
        <color theme="1"/>
        <rFont val="Calibri"/>
        <family val="2"/>
        <scheme val="minor"/>
      </rPr>
      <t xml:space="preserve">
Lea K
Nellie H
Nova N
Thea L
Vilam S</t>
    </r>
  </si>
  <si>
    <r>
      <t xml:space="preserve">Agnes H
</t>
    </r>
    <r>
      <rPr>
        <b/>
        <sz val="11"/>
        <color theme="1"/>
        <rFont val="Calibri"/>
        <family val="2"/>
        <scheme val="minor"/>
      </rPr>
      <t>Ebba K</t>
    </r>
    <r>
      <rPr>
        <sz val="11"/>
        <color theme="1"/>
        <rFont val="Calibri"/>
        <family val="2"/>
        <scheme val="minor"/>
      </rPr>
      <t xml:space="preserve">
Ella G
Märta R
Thea L
Åsa S</t>
    </r>
  </si>
  <si>
    <r>
      <t xml:space="preserve">Ebba K
Ella A
</t>
    </r>
    <r>
      <rPr>
        <b/>
        <sz val="11"/>
        <color theme="1"/>
        <rFont val="Calibri"/>
        <family val="2"/>
        <scheme val="minor"/>
      </rPr>
      <t>Elli W</t>
    </r>
    <r>
      <rPr>
        <sz val="11"/>
        <color theme="1"/>
        <rFont val="Calibri"/>
        <family val="2"/>
        <scheme val="minor"/>
      </rPr>
      <t xml:space="preserve">
Nellie H
Nova N
Åsa S</t>
    </r>
  </si>
  <si>
    <t>Namn i fetstil är kontaktperson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</si>
</sst>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b/>
      <sz val="8"/>
      <color indexed="1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CA69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1CB0A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4" borderId="0" xfId="0" applyFill="1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6" fillId="4" borderId="0" xfId="0" applyFont="1" applyFill="1"/>
    <xf numFmtId="0" fontId="5" fillId="4" borderId="0" xfId="0" applyFont="1" applyFill="1"/>
    <xf numFmtId="0" fontId="9" fillId="0" borderId="0" xfId="0" applyFont="1" applyAlignment="1">
      <alignment horizontal="center"/>
    </xf>
    <xf numFmtId="9" fontId="8" fillId="0" borderId="0" xfId="1" applyNumberFormat="1" applyFont="1" applyAlignment="1">
      <alignment horizontal="center"/>
    </xf>
    <xf numFmtId="20" fontId="10" fillId="0" borderId="0" xfId="0" applyNumberFormat="1" applyFont="1" applyFill="1"/>
    <xf numFmtId="0" fontId="1" fillId="0" borderId="0" xfId="0" applyFont="1" applyFill="1" applyAlignment="1"/>
    <xf numFmtId="20" fontId="1" fillId="0" borderId="0" xfId="0" applyNumberFormat="1" applyFont="1"/>
    <xf numFmtId="0" fontId="1" fillId="5" borderId="0" xfId="0" applyFont="1" applyFill="1"/>
    <xf numFmtId="0" fontId="6" fillId="5" borderId="0" xfId="0" applyFont="1" applyFill="1"/>
    <xf numFmtId="0" fontId="2" fillId="5" borderId="0" xfId="0" applyFont="1" applyFill="1"/>
    <xf numFmtId="0" fontId="9" fillId="0" borderId="0" xfId="0" applyFont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Border="1"/>
    <xf numFmtId="0" fontId="1" fillId="0" borderId="0" xfId="0" applyFont="1" applyBorder="1"/>
    <xf numFmtId="9" fontId="8" fillId="0" borderId="0" xfId="1" applyNumberFormat="1" applyFont="1" applyBorder="1" applyAlignment="1">
      <alignment horizontal="center"/>
    </xf>
    <xf numFmtId="0" fontId="2" fillId="3" borderId="0" xfId="0" applyFont="1" applyFill="1"/>
    <xf numFmtId="0" fontId="3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Fill="1"/>
    <xf numFmtId="0" fontId="13" fillId="0" borderId="0" xfId="2"/>
    <xf numFmtId="0" fontId="18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0" xfId="0" applyFill="1"/>
    <xf numFmtId="0" fontId="2" fillId="3" borderId="5" xfId="0" applyFont="1" applyFill="1" applyBorder="1" applyAlignment="1">
      <alignment horizontal="center"/>
    </xf>
    <xf numFmtId="0" fontId="0" fillId="3" borderId="5" xfId="0" applyFill="1" applyBorder="1"/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0" borderId="0" xfId="0" applyFont="1" applyFill="1" applyAlignment="1"/>
    <xf numFmtId="0" fontId="12" fillId="0" borderId="0" xfId="0" applyFont="1" applyFill="1"/>
    <xf numFmtId="0" fontId="14" fillId="0" borderId="0" xfId="0" applyFont="1" applyFill="1"/>
    <xf numFmtId="0" fontId="1" fillId="0" borderId="0" xfId="0" applyFont="1" applyAlignment="1">
      <alignment vertical="center"/>
    </xf>
    <xf numFmtId="0" fontId="13" fillId="0" borderId="0" xfId="2" applyAlignment="1">
      <alignment vertical="center"/>
    </xf>
    <xf numFmtId="0" fontId="0" fillId="0" borderId="0" xfId="0" applyAlignment="1">
      <alignment vertical="center"/>
    </xf>
    <xf numFmtId="0" fontId="14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0" fontId="12" fillId="3" borderId="2" xfId="0" applyNumberFormat="1" applyFont="1" applyFill="1" applyBorder="1" applyAlignment="1">
      <alignment horizontal="center"/>
    </xf>
    <xf numFmtId="20" fontId="12" fillId="3" borderId="4" xfId="0" applyNumberFormat="1" applyFont="1" applyFill="1" applyBorder="1" applyAlignment="1">
      <alignment horizontal="center"/>
    </xf>
    <xf numFmtId="0" fontId="1" fillId="0" borderId="0" xfId="0" applyFont="1" applyFill="1" applyBorder="1"/>
    <xf numFmtId="14" fontId="22" fillId="3" borderId="0" xfId="0" applyNumberFormat="1" applyFont="1" applyFill="1" applyBorder="1" applyAlignment="1">
      <alignment wrapText="1"/>
    </xf>
    <xf numFmtId="0" fontId="22" fillId="3" borderId="0" xfId="0" applyFont="1" applyFill="1" applyBorder="1" applyAlignment="1">
      <alignment wrapText="1"/>
    </xf>
    <xf numFmtId="164" fontId="22" fillId="3" borderId="0" xfId="0" applyNumberFormat="1" applyFont="1" applyFill="1" applyBorder="1" applyAlignment="1">
      <alignment horizontal="center" wrapText="1"/>
    </xf>
    <xf numFmtId="0" fontId="13" fillId="0" borderId="10" xfId="2" applyBorder="1"/>
    <xf numFmtId="0" fontId="13" fillId="0" borderId="10" xfId="2" applyBorder="1" applyAlignment="1"/>
    <xf numFmtId="0" fontId="9" fillId="0" borderId="0" xfId="0" applyFont="1" applyFill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vertical="top"/>
    </xf>
    <xf numFmtId="1" fontId="2" fillId="2" borderId="0" xfId="0" applyNumberFormat="1" applyFont="1" applyFill="1" applyAlignment="1">
      <alignment horizontal="center"/>
    </xf>
    <xf numFmtId="0" fontId="0" fillId="3" borderId="0" xfId="0" applyFill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2" fillId="6" borderId="0" xfId="0" applyFont="1" applyFill="1"/>
    <xf numFmtId="14" fontId="22" fillId="6" borderId="0" xfId="0" applyNumberFormat="1" applyFont="1" applyFill="1" applyBorder="1" applyAlignment="1">
      <alignment wrapText="1"/>
    </xf>
    <xf numFmtId="164" fontId="22" fillId="6" borderId="0" xfId="0" applyNumberFormat="1" applyFont="1" applyFill="1" applyBorder="1" applyAlignment="1">
      <alignment horizontal="center" wrapText="1"/>
    </xf>
    <xf numFmtId="0" fontId="22" fillId="6" borderId="0" xfId="0" applyFont="1" applyFill="1" applyBorder="1" applyAlignment="1">
      <alignment wrapText="1"/>
    </xf>
    <xf numFmtId="0" fontId="2" fillId="6" borderId="2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20" fontId="12" fillId="6" borderId="2" xfId="0" applyNumberFormat="1" applyFont="1" applyFill="1" applyBorder="1" applyAlignment="1">
      <alignment horizontal="center"/>
    </xf>
    <xf numFmtId="20" fontId="12" fillId="6" borderId="4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/>
    <xf numFmtId="0" fontId="2" fillId="2" borderId="1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2" fontId="2" fillId="2" borderId="6" xfId="1" applyNumberFormat="1" applyFont="1" applyFill="1" applyBorder="1" applyAlignment="1">
      <alignment horizontal="left"/>
    </xf>
    <xf numFmtId="2" fontId="2" fillId="2" borderId="3" xfId="1" applyNumberFormat="1" applyFont="1" applyFill="1" applyBorder="1" applyAlignment="1">
      <alignment horizontal="left"/>
    </xf>
    <xf numFmtId="2" fontId="2" fillId="3" borderId="3" xfId="1" applyNumberFormat="1" applyFont="1" applyFill="1" applyBorder="1" applyAlignment="1">
      <alignment horizontal="left"/>
    </xf>
    <xf numFmtId="2" fontId="2" fillId="3" borderId="7" xfId="1" applyNumberFormat="1" applyFont="1" applyFill="1" applyBorder="1" applyAlignment="1">
      <alignment horizontal="left"/>
    </xf>
    <xf numFmtId="2" fontId="2" fillId="7" borderId="0" xfId="1" applyNumberFormat="1" applyFont="1" applyFill="1" applyAlignment="1">
      <alignment horizontal="left"/>
    </xf>
    <xf numFmtId="2" fontId="2" fillId="0" borderId="0" xfId="1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1" fillId="8" borderId="0" xfId="0" applyFont="1" applyFill="1"/>
    <xf numFmtId="0" fontId="11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/>
    <xf numFmtId="14" fontId="22" fillId="9" borderId="0" xfId="0" applyNumberFormat="1" applyFont="1" applyFill="1" applyBorder="1" applyAlignment="1">
      <alignment wrapText="1"/>
    </xf>
    <xf numFmtId="164" fontId="22" fillId="9" borderId="0" xfId="0" applyNumberFormat="1" applyFont="1" applyFill="1" applyBorder="1" applyAlignment="1">
      <alignment horizontal="center" wrapText="1"/>
    </xf>
    <xf numFmtId="20" fontId="12" fillId="9" borderId="2" xfId="0" applyNumberFormat="1" applyFont="1" applyFill="1" applyBorder="1" applyAlignment="1">
      <alignment horizontal="center"/>
    </xf>
    <xf numFmtId="20" fontId="12" fillId="9" borderId="4" xfId="0" applyNumberFormat="1" applyFont="1" applyFill="1" applyBorder="1" applyAlignment="1">
      <alignment horizontal="center"/>
    </xf>
    <xf numFmtId="49" fontId="0" fillId="0" borderId="3" xfId="0" applyNumberFormat="1" applyBorder="1"/>
    <xf numFmtId="49" fontId="0" fillId="9" borderId="3" xfId="0" applyNumberFormat="1" applyFill="1" applyBorder="1"/>
    <xf numFmtId="49" fontId="25" fillId="0" borderId="3" xfId="0" applyNumberFormat="1" applyFont="1" applyBorder="1"/>
    <xf numFmtId="0" fontId="0" fillId="9" borderId="3" xfId="0" applyFill="1" applyBorder="1"/>
    <xf numFmtId="0" fontId="0" fillId="0" borderId="3" xfId="0" applyBorder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/>
    <xf numFmtId="0" fontId="26" fillId="0" borderId="6" xfId="0" applyFont="1" applyBorder="1" applyAlignment="1">
      <alignment wrapText="1"/>
    </xf>
    <xf numFmtId="164" fontId="0" fillId="0" borderId="0" xfId="0" applyNumberFormat="1"/>
    <xf numFmtId="49" fontId="0" fillId="0" borderId="0" xfId="0" applyNumberFormat="1"/>
    <xf numFmtId="0" fontId="0" fillId="0" borderId="2" xfId="0" applyBorder="1"/>
    <xf numFmtId="0" fontId="26" fillId="0" borderId="3" xfId="0" applyFont="1" applyBorder="1"/>
    <xf numFmtId="0" fontId="25" fillId="0" borderId="0" xfId="0" applyFont="1"/>
    <xf numFmtId="0" fontId="25" fillId="9" borderId="0" xfId="0" applyFont="1" applyFill="1"/>
    <xf numFmtId="0" fontId="0" fillId="9" borderId="0" xfId="0" applyFill="1"/>
    <xf numFmtId="49" fontId="0" fillId="9" borderId="0" xfId="0" applyNumberFormat="1" applyFill="1"/>
    <xf numFmtId="0" fontId="25" fillId="0" borderId="0" xfId="0" applyFont="1" applyAlignment="1">
      <alignment horizontal="left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vertical="center"/>
    </xf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Hyperlink" xfId="2" xr:uid="{00000000-0005-0000-0000-000000000000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A69A"/>
      <color rgb="FFFFCCCC"/>
      <color rgb="FF66CCFF"/>
      <color rgb="FFF51333"/>
      <color rgb="FFFF5050"/>
      <color rgb="FFFA7F6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ask1215@fridaskolan.se;landgren@pixbo.se" TargetMode="External"/><Relationship Id="rId1" Type="http://schemas.openxmlformats.org/officeDocument/2006/relationships/hyperlink" Target="mailto:naturstensvage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CC58-50C9-42D1-8E9F-9076E2AECAF2}">
  <dimension ref="A2:F7"/>
  <sheetViews>
    <sheetView tabSelected="1" zoomScale="69" workbookViewId="0">
      <selection activeCell="I5" sqref="I5"/>
    </sheetView>
  </sheetViews>
  <sheetFormatPr defaultRowHeight="14.5" x14ac:dyDescent="0.35"/>
  <cols>
    <col min="2" max="2" width="16.54296875" customWidth="1"/>
    <col min="3" max="6" width="12.6328125" customWidth="1"/>
    <col min="16" max="16" width="18.6328125" customWidth="1"/>
    <col min="17" max="17" width="13.26953125" customWidth="1"/>
  </cols>
  <sheetData>
    <row r="2" spans="1:6" ht="15" thickBot="1" x14ac:dyDescent="0.4"/>
    <row r="3" spans="1:6" ht="58" x14ac:dyDescent="0.35">
      <c r="A3" s="168"/>
      <c r="B3" s="169"/>
      <c r="C3" s="170"/>
      <c r="D3" s="160" t="s">
        <v>139</v>
      </c>
      <c r="E3" s="161" t="s">
        <v>140</v>
      </c>
      <c r="F3" s="35" t="s">
        <v>242</v>
      </c>
    </row>
    <row r="4" spans="1:6" ht="87" x14ac:dyDescent="0.35">
      <c r="A4" s="162" t="s">
        <v>143</v>
      </c>
      <c r="B4" s="158"/>
      <c r="C4" s="158"/>
      <c r="D4" s="159" t="s">
        <v>238</v>
      </c>
      <c r="E4" s="163" t="s">
        <v>141</v>
      </c>
    </row>
    <row r="5" spans="1:6" ht="87" x14ac:dyDescent="0.35">
      <c r="A5" s="162" t="s">
        <v>144</v>
      </c>
      <c r="B5" s="158"/>
      <c r="C5" s="158"/>
      <c r="D5" s="159" t="s">
        <v>239</v>
      </c>
      <c r="E5" s="163" t="s">
        <v>142</v>
      </c>
    </row>
    <row r="6" spans="1:6" ht="87" x14ac:dyDescent="0.35">
      <c r="A6" s="162" t="s">
        <v>145</v>
      </c>
      <c r="B6" s="158"/>
      <c r="C6" s="158"/>
      <c r="D6" s="159" t="s">
        <v>240</v>
      </c>
      <c r="E6" s="163" t="s">
        <v>147</v>
      </c>
    </row>
    <row r="7" spans="1:6" ht="87.5" thickBot="1" x14ac:dyDescent="0.4">
      <c r="A7" s="164" t="s">
        <v>146</v>
      </c>
      <c r="B7" s="165"/>
      <c r="C7" s="165"/>
      <c r="D7" s="166" t="s">
        <v>241</v>
      </c>
      <c r="E7" s="167" t="s">
        <v>147</v>
      </c>
    </row>
  </sheetData>
  <mergeCells count="1">
    <mergeCell ref="A3:C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3C2F9-A2A8-4FBF-9BA8-BAD0761FA53E}">
  <dimension ref="A3:F27"/>
  <sheetViews>
    <sheetView topLeftCell="A4" workbookViewId="0">
      <selection activeCell="B6" sqref="B6"/>
    </sheetView>
  </sheetViews>
  <sheetFormatPr defaultRowHeight="14.5" x14ac:dyDescent="0.35"/>
  <cols>
    <col min="2" max="2" width="17.90625" customWidth="1"/>
    <col min="3" max="3" width="18.81640625" customWidth="1"/>
    <col min="4" max="6" width="15.81640625" customWidth="1"/>
  </cols>
  <sheetData>
    <row r="3" spans="1:6" x14ac:dyDescent="0.35">
      <c r="A3" s="147"/>
      <c r="B3" s="148" t="s">
        <v>148</v>
      </c>
      <c r="C3" s="149" t="s">
        <v>149</v>
      </c>
      <c r="D3" s="149"/>
      <c r="E3" s="150" t="s">
        <v>150</v>
      </c>
      <c r="F3" s="150"/>
    </row>
    <row r="4" spans="1:6" x14ac:dyDescent="0.35">
      <c r="A4" s="151"/>
      <c r="B4" s="152"/>
      <c r="C4" s="149" t="s">
        <v>148</v>
      </c>
      <c r="D4" s="150" t="s">
        <v>151</v>
      </c>
      <c r="E4" s="150" t="s">
        <v>148</v>
      </c>
      <c r="F4" s="150" t="s">
        <v>151</v>
      </c>
    </row>
    <row r="5" spans="1:6" x14ac:dyDescent="0.35">
      <c r="A5" s="151">
        <v>1</v>
      </c>
      <c r="B5" s="134" t="s">
        <v>118</v>
      </c>
      <c r="C5" t="s">
        <v>152</v>
      </c>
      <c r="D5" t="s">
        <v>153</v>
      </c>
      <c r="E5" s="153"/>
      <c r="F5" s="153"/>
    </row>
    <row r="6" spans="1:6" x14ac:dyDescent="0.35">
      <c r="A6" s="151">
        <v>2</v>
      </c>
      <c r="B6" s="134" t="s">
        <v>237</v>
      </c>
      <c r="C6" t="s">
        <v>154</v>
      </c>
      <c r="D6" t="s">
        <v>155</v>
      </c>
      <c r="E6" s="153"/>
      <c r="F6" s="153"/>
    </row>
    <row r="7" spans="1:6" x14ac:dyDescent="0.35">
      <c r="A7" s="151">
        <v>3</v>
      </c>
      <c r="B7" s="135" t="s">
        <v>119</v>
      </c>
      <c r="C7" s="154" t="s">
        <v>156</v>
      </c>
      <c r="D7" s="154" t="s">
        <v>157</v>
      </c>
      <c r="E7" s="154" t="s">
        <v>158</v>
      </c>
      <c r="F7" s="154" t="s">
        <v>159</v>
      </c>
    </row>
    <row r="8" spans="1:6" x14ac:dyDescent="0.35">
      <c r="A8" s="151">
        <v>4</v>
      </c>
      <c r="B8" s="136" t="s">
        <v>120</v>
      </c>
      <c r="C8" s="153" t="s">
        <v>160</v>
      </c>
      <c r="D8" s="153" t="s">
        <v>161</v>
      </c>
      <c r="E8" s="153" t="s">
        <v>162</v>
      </c>
      <c r="F8" s="153" t="s">
        <v>163</v>
      </c>
    </row>
    <row r="9" spans="1:6" x14ac:dyDescent="0.35">
      <c r="A9" s="151">
        <v>5</v>
      </c>
      <c r="B9" s="137" t="s">
        <v>121</v>
      </c>
      <c r="C9" s="155" t="s">
        <v>164</v>
      </c>
      <c r="D9" s="154" t="s">
        <v>165</v>
      </c>
      <c r="E9" s="154" t="s">
        <v>166</v>
      </c>
      <c r="F9" s="154" t="s">
        <v>167</v>
      </c>
    </row>
    <row r="10" spans="1:6" x14ac:dyDescent="0.35">
      <c r="A10" s="151">
        <v>6</v>
      </c>
      <c r="B10" s="138" t="s">
        <v>122</v>
      </c>
      <c r="C10" s="153" t="s">
        <v>168</v>
      </c>
      <c r="D10" s="153" t="s">
        <v>169</v>
      </c>
      <c r="E10" s="153" t="s">
        <v>170</v>
      </c>
      <c r="F10" s="153" t="s">
        <v>171</v>
      </c>
    </row>
    <row r="11" spans="1:6" x14ac:dyDescent="0.35">
      <c r="A11" s="151">
        <v>7</v>
      </c>
      <c r="B11" s="138" t="s">
        <v>123</v>
      </c>
      <c r="C11" s="153" t="s">
        <v>172</v>
      </c>
      <c r="D11" s="153" t="s">
        <v>173</v>
      </c>
      <c r="E11" s="153" t="s">
        <v>174</v>
      </c>
      <c r="F11" s="153" t="s">
        <v>175</v>
      </c>
    </row>
    <row r="12" spans="1:6" x14ac:dyDescent="0.35">
      <c r="A12" s="151">
        <v>8</v>
      </c>
      <c r="B12" s="138" t="s">
        <v>124</v>
      </c>
      <c r="C12" s="153" t="s">
        <v>176</v>
      </c>
      <c r="D12" s="153" t="s">
        <v>177</v>
      </c>
      <c r="E12" s="153" t="s">
        <v>178</v>
      </c>
      <c r="F12" s="153" t="s">
        <v>179</v>
      </c>
    </row>
    <row r="13" spans="1:6" x14ac:dyDescent="0.35">
      <c r="A13" s="151">
        <v>9</v>
      </c>
      <c r="B13" s="138" t="s">
        <v>125</v>
      </c>
      <c r="C13" s="153" t="s">
        <v>180</v>
      </c>
      <c r="D13" s="153" t="s">
        <v>181</v>
      </c>
      <c r="E13" s="153" t="s">
        <v>182</v>
      </c>
      <c r="F13" s="153" t="s">
        <v>183</v>
      </c>
    </row>
    <row r="14" spans="1:6" x14ac:dyDescent="0.35">
      <c r="A14" s="151">
        <v>10</v>
      </c>
      <c r="B14" s="138" t="s">
        <v>126</v>
      </c>
      <c r="C14" s="153" t="s">
        <v>184</v>
      </c>
      <c r="D14" s="153" t="s">
        <v>185</v>
      </c>
      <c r="E14" s="153" t="s">
        <v>186</v>
      </c>
      <c r="F14" s="153" t="s">
        <v>187</v>
      </c>
    </row>
    <row r="15" spans="1:6" x14ac:dyDescent="0.35">
      <c r="A15" s="151">
        <v>11</v>
      </c>
      <c r="B15" s="138" t="s">
        <v>127</v>
      </c>
      <c r="C15" s="153" t="s">
        <v>188</v>
      </c>
      <c r="D15" s="153" t="s">
        <v>189</v>
      </c>
      <c r="E15" s="153" t="s">
        <v>190</v>
      </c>
      <c r="F15" s="153" t="s">
        <v>191</v>
      </c>
    </row>
    <row r="16" spans="1:6" x14ac:dyDescent="0.35">
      <c r="A16" s="151">
        <v>12</v>
      </c>
      <c r="B16" s="137" t="s">
        <v>128</v>
      </c>
      <c r="C16" s="154" t="s">
        <v>192</v>
      </c>
      <c r="D16" s="154" t="s">
        <v>193</v>
      </c>
      <c r="E16" s="154" t="s">
        <v>194</v>
      </c>
      <c r="F16" s="154" t="s">
        <v>195</v>
      </c>
    </row>
    <row r="17" spans="1:6" x14ac:dyDescent="0.35">
      <c r="A17" s="151">
        <v>13</v>
      </c>
      <c r="B17" s="137" t="s">
        <v>129</v>
      </c>
      <c r="C17" s="154" t="s">
        <v>196</v>
      </c>
      <c r="D17" s="154" t="s">
        <v>197</v>
      </c>
      <c r="E17" s="154" t="s">
        <v>198</v>
      </c>
      <c r="F17" s="154" t="s">
        <v>199</v>
      </c>
    </row>
    <row r="18" spans="1:6" x14ac:dyDescent="0.35">
      <c r="A18" s="151">
        <v>15</v>
      </c>
      <c r="B18" s="137" t="s">
        <v>130</v>
      </c>
      <c r="C18" s="154" t="s">
        <v>200</v>
      </c>
      <c r="D18" s="154" t="s">
        <v>201</v>
      </c>
      <c r="E18" s="155" t="s">
        <v>202</v>
      </c>
      <c r="F18" s="156" t="s">
        <v>203</v>
      </c>
    </row>
    <row r="19" spans="1:6" x14ac:dyDescent="0.35">
      <c r="A19" s="151">
        <v>16</v>
      </c>
      <c r="B19" s="138" t="s">
        <v>131</v>
      </c>
      <c r="C19" s="149" t="s">
        <v>204</v>
      </c>
      <c r="D19" s="150" t="s">
        <v>205</v>
      </c>
      <c r="E19" s="150" t="s">
        <v>206</v>
      </c>
      <c r="F19" s="150" t="s">
        <v>207</v>
      </c>
    </row>
    <row r="20" spans="1:6" x14ac:dyDescent="0.35">
      <c r="A20" s="151">
        <v>17</v>
      </c>
      <c r="B20" s="138" t="s">
        <v>132</v>
      </c>
      <c r="C20" s="153" t="s">
        <v>208</v>
      </c>
      <c r="D20" s="153" t="s">
        <v>209</v>
      </c>
      <c r="E20" t="s">
        <v>210</v>
      </c>
      <c r="F20" s="150" t="s">
        <v>211</v>
      </c>
    </row>
    <row r="21" spans="1:6" x14ac:dyDescent="0.35">
      <c r="A21" s="151">
        <v>18</v>
      </c>
      <c r="B21" s="138" t="s">
        <v>133</v>
      </c>
      <c r="C21" s="149" t="s">
        <v>212</v>
      </c>
      <c r="D21" s="150" t="s">
        <v>213</v>
      </c>
      <c r="E21" s="150" t="s">
        <v>214</v>
      </c>
      <c r="F21" s="150" t="s">
        <v>215</v>
      </c>
    </row>
    <row r="22" spans="1:6" x14ac:dyDescent="0.35">
      <c r="A22" s="151">
        <v>19</v>
      </c>
      <c r="B22" s="138" t="s">
        <v>134</v>
      </c>
      <c r="C22" s="153" t="s">
        <v>216</v>
      </c>
      <c r="D22" s="153" t="s">
        <v>217</v>
      </c>
      <c r="F22" s="150"/>
    </row>
    <row r="23" spans="1:6" x14ac:dyDescent="0.35">
      <c r="A23" s="151">
        <v>20</v>
      </c>
      <c r="B23" s="138" t="s">
        <v>135</v>
      </c>
      <c r="C23" s="153" t="s">
        <v>218</v>
      </c>
      <c r="D23" s="153" t="s">
        <v>219</v>
      </c>
      <c r="E23" s="153" t="s">
        <v>220</v>
      </c>
      <c r="F23" s="153" t="s">
        <v>221</v>
      </c>
    </row>
    <row r="24" spans="1:6" x14ac:dyDescent="0.35">
      <c r="A24" s="151">
        <v>21</v>
      </c>
      <c r="B24" s="138" t="s">
        <v>222</v>
      </c>
      <c r="C24" s="153" t="s">
        <v>223</v>
      </c>
      <c r="D24" s="157">
        <v>702122124</v>
      </c>
      <c r="E24" s="112" t="s">
        <v>224</v>
      </c>
      <c r="F24" s="112">
        <v>768319820</v>
      </c>
    </row>
    <row r="25" spans="1:6" x14ac:dyDescent="0.35">
      <c r="A25" s="151">
        <v>22</v>
      </c>
      <c r="B25" s="138" t="s">
        <v>136</v>
      </c>
      <c r="C25" t="s">
        <v>225</v>
      </c>
      <c r="D25" t="s">
        <v>226</v>
      </c>
      <c r="E25" t="s">
        <v>227</v>
      </c>
      <c r="F25" t="s">
        <v>228</v>
      </c>
    </row>
    <row r="26" spans="1:6" x14ac:dyDescent="0.35">
      <c r="A26" s="151">
        <v>23</v>
      </c>
      <c r="B26" s="138" t="s">
        <v>137</v>
      </c>
      <c r="C26" s="149" t="s">
        <v>229</v>
      </c>
      <c r="D26" s="150" t="s">
        <v>230</v>
      </c>
      <c r="E26" s="150" t="s">
        <v>231</v>
      </c>
      <c r="F26" s="150" t="s">
        <v>232</v>
      </c>
    </row>
    <row r="27" spans="1:6" x14ac:dyDescent="0.35">
      <c r="A27" s="151">
        <v>24</v>
      </c>
      <c r="B27" s="138" t="s">
        <v>138</v>
      </c>
      <c r="C27" s="153" t="s">
        <v>233</v>
      </c>
      <c r="D27" s="153" t="s">
        <v>234</v>
      </c>
      <c r="E27" s="153" t="s">
        <v>235</v>
      </c>
      <c r="F27" s="153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50"/>
  <sheetViews>
    <sheetView topLeftCell="A4" zoomScale="50" zoomScaleNormal="50" workbookViewId="0">
      <selection activeCell="U5" sqref="U5"/>
    </sheetView>
  </sheetViews>
  <sheetFormatPr defaultRowHeight="14.5" x14ac:dyDescent="0.35"/>
  <cols>
    <col min="1" max="1" width="2.1796875" customWidth="1"/>
    <col min="2" max="2" width="12.7265625" customWidth="1"/>
    <col min="3" max="3" width="15.81640625" customWidth="1"/>
    <col min="4" max="4" width="14.7265625" customWidth="1"/>
    <col min="5" max="5" width="18.453125" customWidth="1"/>
    <col min="6" max="6" width="40.453125" customWidth="1"/>
    <col min="7" max="7" width="24.7265625" customWidth="1"/>
    <col min="8" max="8" width="21.81640625" style="41" bestFit="1" customWidth="1"/>
    <col min="9" max="9" width="13.81640625" style="41" customWidth="1"/>
    <col min="10" max="10" width="16.7265625" style="41" customWidth="1"/>
    <col min="11" max="11" width="16.54296875" style="41" bestFit="1" customWidth="1"/>
    <col min="12" max="12" width="9.54296875" style="41" customWidth="1"/>
    <col min="13" max="13" width="16.54296875" style="41" customWidth="1"/>
    <col min="14" max="15" width="15.453125" style="41" customWidth="1"/>
    <col min="16" max="16" width="2.54296875" customWidth="1"/>
    <col min="17" max="17" width="9.26953125" customWidth="1"/>
    <col min="18" max="18" width="17" customWidth="1"/>
    <col min="19" max="19" width="11.453125" style="37" customWidth="1"/>
    <col min="20" max="20" width="15.453125" style="41" customWidth="1"/>
    <col min="21" max="21" width="16.7265625" style="41" customWidth="1"/>
    <col min="22" max="22" width="24.81640625" style="37" customWidth="1"/>
    <col min="23" max="23" width="15" style="37" customWidth="1"/>
    <col min="24" max="24" width="17.26953125" bestFit="1" customWidth="1"/>
    <col min="25" max="25" width="9.1796875" customWidth="1"/>
    <col min="26" max="26" width="26.7265625" style="112" bestFit="1" customWidth="1"/>
  </cols>
  <sheetData>
    <row r="1" spans="2:69" s="35" customFormat="1" ht="21" x14ac:dyDescent="0.5">
      <c r="B1" s="139" t="s">
        <v>78</v>
      </c>
      <c r="C1" s="140"/>
      <c r="D1" s="140"/>
      <c r="E1" s="140"/>
      <c r="F1" s="140"/>
      <c r="G1" s="140"/>
      <c r="H1" s="141" t="s">
        <v>16</v>
      </c>
      <c r="I1" s="142"/>
      <c r="J1" s="142"/>
      <c r="K1" s="142"/>
      <c r="L1" s="142"/>
      <c r="M1" s="143"/>
      <c r="N1" s="141" t="s">
        <v>17</v>
      </c>
      <c r="O1" s="143"/>
      <c r="S1" s="36"/>
      <c r="T1" s="93"/>
      <c r="U1" s="92"/>
      <c r="V1" s="36"/>
      <c r="W1" s="36"/>
      <c r="Z1" s="111"/>
    </row>
    <row r="2" spans="2:69" x14ac:dyDescent="0.35">
      <c r="H2" s="71"/>
      <c r="I2" s="72"/>
      <c r="J2" s="72"/>
      <c r="K2" s="72"/>
      <c r="L2" s="72"/>
      <c r="M2" s="76"/>
      <c r="N2" s="71"/>
      <c r="O2" s="76"/>
    </row>
    <row r="3" spans="2:69" ht="18.5" x14ac:dyDescent="0.45">
      <c r="B3" s="3" t="s">
        <v>6</v>
      </c>
      <c r="C3" s="30" t="s">
        <v>7</v>
      </c>
      <c r="D3" s="3" t="s">
        <v>8</v>
      </c>
      <c r="E3" s="30" t="s">
        <v>9</v>
      </c>
      <c r="F3" s="30" t="s">
        <v>10</v>
      </c>
      <c r="G3" s="30" t="s">
        <v>11</v>
      </c>
      <c r="H3" s="69" t="s">
        <v>98</v>
      </c>
      <c r="I3" s="70" t="s">
        <v>12</v>
      </c>
      <c r="J3" s="75" t="s">
        <v>14</v>
      </c>
      <c r="K3" s="69" t="s">
        <v>33</v>
      </c>
      <c r="L3" s="70" t="s">
        <v>13</v>
      </c>
      <c r="M3" s="78" t="s">
        <v>14</v>
      </c>
      <c r="N3" s="69" t="s">
        <v>15</v>
      </c>
      <c r="O3" s="78" t="s">
        <v>41</v>
      </c>
      <c r="P3" s="3"/>
    </row>
    <row r="4" spans="2:69" ht="8.25" customHeight="1" x14ac:dyDescent="0.35">
      <c r="H4" s="71"/>
      <c r="I4" s="72"/>
      <c r="J4" s="76"/>
      <c r="K4" s="71"/>
      <c r="L4" s="72"/>
      <c r="M4" s="76"/>
      <c r="N4" s="71"/>
      <c r="O4" s="76"/>
    </row>
    <row r="5" spans="2:69" ht="21" x14ac:dyDescent="0.5">
      <c r="B5" s="31" t="s">
        <v>5</v>
      </c>
      <c r="C5" s="31"/>
      <c r="D5" s="2"/>
      <c r="E5" s="2"/>
      <c r="F5" s="2"/>
      <c r="G5" s="2"/>
      <c r="H5" s="73"/>
      <c r="I5" s="74"/>
      <c r="J5" s="77"/>
      <c r="K5" s="73"/>
      <c r="L5" s="74"/>
      <c r="M5" s="77"/>
      <c r="N5" s="73"/>
      <c r="O5" s="77"/>
    </row>
    <row r="6" spans="2:69" ht="18.5" x14ac:dyDescent="0.45">
      <c r="B6" s="29" t="s">
        <v>1</v>
      </c>
      <c r="C6" s="82">
        <v>44457</v>
      </c>
      <c r="D6" s="84">
        <v>0.625</v>
      </c>
      <c r="E6" s="29" t="s">
        <v>80</v>
      </c>
      <c r="F6" s="83" t="s">
        <v>50</v>
      </c>
      <c r="G6" s="29" t="s">
        <v>88</v>
      </c>
      <c r="H6" s="49">
        <v>6</v>
      </c>
      <c r="I6" s="45">
        <v>4</v>
      </c>
      <c r="J6" s="50" t="s">
        <v>29</v>
      </c>
      <c r="K6" s="49">
        <v>1</v>
      </c>
      <c r="L6" s="45">
        <v>2</v>
      </c>
      <c r="M6" s="50" t="s">
        <v>29</v>
      </c>
      <c r="N6" s="79">
        <f t="shared" ref="N6:N31" si="0">D6-TIMEVALUE("01:45:00")</f>
        <v>0.55208333333333337</v>
      </c>
      <c r="O6" s="80">
        <f t="shared" ref="O6:O31" si="1">D6+TIMEVALUE("02:45:00")</f>
        <v>0.73958333333333337</v>
      </c>
      <c r="P6" s="17"/>
      <c r="S6" s="38"/>
      <c r="T6" s="38"/>
      <c r="U6" s="38"/>
      <c r="V6" s="38"/>
      <c r="BM6" s="2"/>
    </row>
    <row r="7" spans="2:69" ht="18.5" x14ac:dyDescent="0.45">
      <c r="B7" s="98" t="s">
        <v>1</v>
      </c>
      <c r="C7" s="99">
        <v>44464</v>
      </c>
      <c r="D7" s="100">
        <v>0.625</v>
      </c>
      <c r="E7" s="98" t="s">
        <v>81</v>
      </c>
      <c r="F7" s="101" t="s">
        <v>60</v>
      </c>
      <c r="G7" s="98" t="s">
        <v>88</v>
      </c>
      <c r="H7" s="102">
        <v>6</v>
      </c>
      <c r="I7" s="103">
        <v>4</v>
      </c>
      <c r="J7" s="104" t="s">
        <v>89</v>
      </c>
      <c r="K7" s="102">
        <v>1</v>
      </c>
      <c r="L7" s="103">
        <v>2</v>
      </c>
      <c r="M7" s="104" t="s">
        <v>89</v>
      </c>
      <c r="N7" s="105">
        <f t="shared" si="0"/>
        <v>0.55208333333333337</v>
      </c>
      <c r="O7" s="106">
        <f t="shared" si="1"/>
        <v>0.73958333333333337</v>
      </c>
      <c r="P7" s="17"/>
      <c r="R7" s="23"/>
      <c r="S7" s="23"/>
      <c r="T7" s="23"/>
      <c r="U7" s="23"/>
      <c r="V7" s="23"/>
      <c r="W7" s="23"/>
      <c r="BM7" s="26"/>
      <c r="BN7" s="26"/>
      <c r="BO7" s="27"/>
      <c r="BP7" s="27"/>
      <c r="BQ7" s="26"/>
    </row>
    <row r="8" spans="2:69" ht="18.5" x14ac:dyDescent="0.45">
      <c r="B8" s="29" t="s">
        <v>79</v>
      </c>
      <c r="C8" s="82">
        <v>44473</v>
      </c>
      <c r="D8" s="84">
        <v>0.79166666666666663</v>
      </c>
      <c r="E8" s="29" t="s">
        <v>4</v>
      </c>
      <c r="F8" s="83" t="s">
        <v>56</v>
      </c>
      <c r="G8" s="29" t="s">
        <v>88</v>
      </c>
      <c r="H8" s="49">
        <v>6</v>
      </c>
      <c r="I8" s="45">
        <v>4</v>
      </c>
      <c r="J8" s="50" t="s">
        <v>29</v>
      </c>
      <c r="K8" s="49">
        <v>1</v>
      </c>
      <c r="L8" s="45">
        <v>2</v>
      </c>
      <c r="M8" s="50" t="s">
        <v>29</v>
      </c>
      <c r="N8" s="79">
        <f t="shared" si="0"/>
        <v>0.71875</v>
      </c>
      <c r="O8" s="80">
        <f t="shared" si="1"/>
        <v>0.90625</v>
      </c>
      <c r="P8" s="17"/>
      <c r="R8" s="15"/>
      <c r="S8" s="15"/>
      <c r="T8" s="15"/>
      <c r="U8" s="15"/>
      <c r="V8" s="15"/>
      <c r="W8" s="16"/>
      <c r="BM8" s="23"/>
      <c r="BN8" s="23"/>
      <c r="BO8" s="23"/>
      <c r="BP8" s="23"/>
      <c r="BQ8" s="23"/>
    </row>
    <row r="9" spans="2:69" ht="18.5" x14ac:dyDescent="0.45">
      <c r="B9" s="98" t="s">
        <v>1</v>
      </c>
      <c r="C9" s="99">
        <v>44478</v>
      </c>
      <c r="D9" s="100">
        <v>0.625</v>
      </c>
      <c r="E9" s="98" t="s">
        <v>81</v>
      </c>
      <c r="F9" s="101" t="s">
        <v>82</v>
      </c>
      <c r="G9" s="98" t="s">
        <v>88</v>
      </c>
      <c r="H9" s="102">
        <v>6</v>
      </c>
      <c r="I9" s="103">
        <v>4</v>
      </c>
      <c r="J9" s="104" t="s">
        <v>92</v>
      </c>
      <c r="K9" s="102">
        <v>1</v>
      </c>
      <c r="L9" s="103">
        <v>2</v>
      </c>
      <c r="M9" s="104" t="s">
        <v>92</v>
      </c>
      <c r="N9" s="105">
        <f t="shared" si="0"/>
        <v>0.55208333333333337</v>
      </c>
      <c r="O9" s="106">
        <f t="shared" si="1"/>
        <v>0.73958333333333337</v>
      </c>
      <c r="P9" s="17"/>
      <c r="R9" s="87"/>
      <c r="S9" s="15"/>
      <c r="T9" s="15"/>
      <c r="U9" s="15"/>
      <c r="V9" s="15"/>
      <c r="W9" s="16"/>
      <c r="BM9" s="23"/>
      <c r="BN9" s="23"/>
      <c r="BO9" s="23"/>
      <c r="BP9" s="23"/>
      <c r="BQ9" s="28"/>
    </row>
    <row r="10" spans="2:69" ht="18.5" x14ac:dyDescent="0.45">
      <c r="B10" s="29" t="s">
        <v>1</v>
      </c>
      <c r="C10" s="82">
        <v>44492</v>
      </c>
      <c r="D10" s="84">
        <v>0.5625</v>
      </c>
      <c r="E10" s="29" t="s">
        <v>4</v>
      </c>
      <c r="F10" s="83" t="s">
        <v>59</v>
      </c>
      <c r="G10" s="29" t="s">
        <v>88</v>
      </c>
      <c r="H10" s="49">
        <v>6</v>
      </c>
      <c r="I10" s="45">
        <v>4</v>
      </c>
      <c r="J10" s="50" t="s">
        <v>92</v>
      </c>
      <c r="K10" s="49">
        <v>1</v>
      </c>
      <c r="L10" s="45">
        <v>2</v>
      </c>
      <c r="M10" s="50" t="s">
        <v>92</v>
      </c>
      <c r="N10" s="79">
        <f t="shared" si="0"/>
        <v>0.48958333333333331</v>
      </c>
      <c r="O10" s="80">
        <f t="shared" si="1"/>
        <v>0.67708333333333337</v>
      </c>
      <c r="P10" s="17"/>
      <c r="Q10" t="s">
        <v>115</v>
      </c>
      <c r="S10" s="15"/>
      <c r="T10" s="15"/>
      <c r="U10" s="15"/>
      <c r="V10" s="15"/>
      <c r="W10" s="16"/>
      <c r="BM10" s="15"/>
      <c r="BN10" s="15"/>
      <c r="BO10" s="15"/>
      <c r="BP10" s="15"/>
      <c r="BQ10" s="16"/>
    </row>
    <row r="11" spans="2:69" ht="18.5" x14ac:dyDescent="0.45">
      <c r="B11" s="98" t="s">
        <v>1</v>
      </c>
      <c r="C11" s="99">
        <v>44492</v>
      </c>
      <c r="D11" s="100">
        <v>0.70833333333333337</v>
      </c>
      <c r="E11" s="98" t="s">
        <v>81</v>
      </c>
      <c r="F11" s="101" t="s">
        <v>62</v>
      </c>
      <c r="G11" s="98" t="s">
        <v>88</v>
      </c>
      <c r="H11" s="102">
        <v>6</v>
      </c>
      <c r="I11" s="103">
        <v>4</v>
      </c>
      <c r="J11" s="104" t="s">
        <v>44</v>
      </c>
      <c r="K11" s="102">
        <v>1</v>
      </c>
      <c r="L11" s="103">
        <v>2</v>
      </c>
      <c r="M11" s="104" t="s">
        <v>44</v>
      </c>
      <c r="N11" s="105">
        <f t="shared" si="0"/>
        <v>0.63541666666666674</v>
      </c>
      <c r="O11" s="106">
        <f t="shared" si="1"/>
        <v>0.82291666666666674</v>
      </c>
      <c r="P11" s="17"/>
      <c r="Q11" t="s">
        <v>115</v>
      </c>
      <c r="BM11" s="15"/>
      <c r="BN11" s="15"/>
      <c r="BO11" s="15"/>
      <c r="BP11" s="15"/>
      <c r="BQ11" s="16"/>
    </row>
    <row r="12" spans="2:69" ht="18.5" x14ac:dyDescent="0.45">
      <c r="B12" s="98" t="s">
        <v>2</v>
      </c>
      <c r="C12" s="99">
        <v>44507</v>
      </c>
      <c r="D12" s="100">
        <v>0.54166666666666663</v>
      </c>
      <c r="E12" s="98" t="s">
        <v>81</v>
      </c>
      <c r="F12" s="101" t="s">
        <v>51</v>
      </c>
      <c r="G12" s="98" t="s">
        <v>88</v>
      </c>
      <c r="H12" s="102">
        <v>6</v>
      </c>
      <c r="I12" s="103">
        <v>4</v>
      </c>
      <c r="J12" s="104" t="s">
        <v>89</v>
      </c>
      <c r="K12" s="102">
        <v>1</v>
      </c>
      <c r="L12" s="103">
        <v>2</v>
      </c>
      <c r="M12" s="104" t="s">
        <v>89</v>
      </c>
      <c r="N12" s="105">
        <f t="shared" si="0"/>
        <v>0.46874999999999994</v>
      </c>
      <c r="O12" s="106">
        <f t="shared" si="1"/>
        <v>0.65625</v>
      </c>
      <c r="P12" s="17"/>
      <c r="BM12" s="15"/>
      <c r="BN12" s="15"/>
      <c r="BO12" s="15"/>
      <c r="BP12" s="15"/>
      <c r="BQ12" s="16"/>
    </row>
    <row r="13" spans="2:69" ht="18.5" x14ac:dyDescent="0.45">
      <c r="B13" s="29" t="s">
        <v>2</v>
      </c>
      <c r="C13" s="82">
        <v>44507</v>
      </c>
      <c r="D13" s="84">
        <v>0.6875</v>
      </c>
      <c r="E13" s="29" t="s">
        <v>4</v>
      </c>
      <c r="F13" s="83" t="s">
        <v>83</v>
      </c>
      <c r="G13" s="29" t="s">
        <v>88</v>
      </c>
      <c r="H13" s="49">
        <v>6</v>
      </c>
      <c r="I13" s="45">
        <v>4</v>
      </c>
      <c r="J13" s="50" t="s">
        <v>44</v>
      </c>
      <c r="K13" s="49">
        <v>1</v>
      </c>
      <c r="L13" s="45">
        <v>2</v>
      </c>
      <c r="M13" s="50" t="s">
        <v>44</v>
      </c>
      <c r="N13" s="79">
        <f t="shared" si="0"/>
        <v>0.61458333333333337</v>
      </c>
      <c r="O13" s="80">
        <f t="shared" si="1"/>
        <v>0.80208333333333337</v>
      </c>
      <c r="P13" s="17"/>
      <c r="Q13" t="s">
        <v>115</v>
      </c>
      <c r="BM13" s="15"/>
      <c r="BN13" s="15"/>
      <c r="BO13" s="15"/>
      <c r="BP13" s="15"/>
      <c r="BQ13" s="16"/>
    </row>
    <row r="14" spans="2:69" ht="18.5" x14ac:dyDescent="0.45">
      <c r="B14" s="98" t="s">
        <v>3</v>
      </c>
      <c r="C14" s="99">
        <v>44517</v>
      </c>
      <c r="D14" s="100">
        <v>0.80208333333333337</v>
      </c>
      <c r="E14" s="98" t="s">
        <v>81</v>
      </c>
      <c r="F14" s="101" t="s">
        <v>55</v>
      </c>
      <c r="G14" s="98" t="s">
        <v>88</v>
      </c>
      <c r="H14" s="102">
        <v>6</v>
      </c>
      <c r="I14" s="103">
        <v>4</v>
      </c>
      <c r="J14" s="104" t="s">
        <v>64</v>
      </c>
      <c r="K14" s="102">
        <v>1</v>
      </c>
      <c r="L14" s="103">
        <v>2</v>
      </c>
      <c r="M14" s="104" t="s">
        <v>64</v>
      </c>
      <c r="N14" s="105">
        <f t="shared" si="0"/>
        <v>0.72916666666666674</v>
      </c>
      <c r="O14" s="106">
        <f t="shared" si="1"/>
        <v>0.91666666666666674</v>
      </c>
      <c r="P14" s="17"/>
      <c r="Q14" t="s">
        <v>115</v>
      </c>
      <c r="R14" s="24"/>
      <c r="S14" s="39"/>
      <c r="T14" s="39"/>
      <c r="U14" s="39"/>
      <c r="V14" s="39"/>
      <c r="W14" s="39"/>
      <c r="X14" s="24"/>
      <c r="Y14" s="24"/>
      <c r="Z14" s="113"/>
      <c r="AA14" s="24"/>
      <c r="AB14" s="24"/>
      <c r="AC14" s="24"/>
      <c r="AD14" s="24"/>
      <c r="AE14" s="24"/>
      <c r="AF14" s="24"/>
      <c r="AG14" s="24"/>
      <c r="AH14" s="24"/>
      <c r="AI14" s="24"/>
      <c r="AJ14" s="8"/>
      <c r="AK14" s="8"/>
      <c r="BM14" s="15"/>
      <c r="BN14" s="15"/>
      <c r="BO14" s="15"/>
      <c r="BP14" s="15"/>
      <c r="BQ14" s="16"/>
    </row>
    <row r="15" spans="2:69" ht="18.5" x14ac:dyDescent="0.45">
      <c r="B15" s="129" t="s">
        <v>3</v>
      </c>
      <c r="C15" s="130">
        <v>44524</v>
      </c>
      <c r="D15" s="131">
        <v>0.80208333333333337</v>
      </c>
      <c r="E15" s="98" t="s">
        <v>81</v>
      </c>
      <c r="F15" s="101" t="s">
        <v>46</v>
      </c>
      <c r="G15" s="98" t="s">
        <v>88</v>
      </c>
      <c r="H15" s="102">
        <v>6</v>
      </c>
      <c r="I15" s="103">
        <v>4</v>
      </c>
      <c r="J15" s="127" t="s">
        <v>43</v>
      </c>
      <c r="K15" s="102">
        <v>1</v>
      </c>
      <c r="L15" s="103">
        <v>2</v>
      </c>
      <c r="M15" s="127" t="s">
        <v>43</v>
      </c>
      <c r="N15" s="132">
        <f t="shared" si="0"/>
        <v>0.72916666666666674</v>
      </c>
      <c r="O15" s="133">
        <f t="shared" si="1"/>
        <v>0.91666666666666674</v>
      </c>
      <c r="P15" s="17"/>
      <c r="R15" s="8"/>
      <c r="S15" s="25"/>
      <c r="T15" s="25"/>
      <c r="U15" s="25"/>
      <c r="V15" s="25"/>
      <c r="W15" s="25"/>
      <c r="X15" s="8"/>
      <c r="Y15" s="8"/>
      <c r="Z15" s="114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BM15" s="15"/>
      <c r="BN15" s="15"/>
      <c r="BO15" s="15"/>
      <c r="BP15" s="15"/>
      <c r="BQ15" s="16"/>
    </row>
    <row r="16" spans="2:69" ht="18.5" x14ac:dyDescent="0.45">
      <c r="B16" s="29" t="s">
        <v>2</v>
      </c>
      <c r="C16" s="82">
        <v>44542</v>
      </c>
      <c r="D16" s="84">
        <v>0.6875</v>
      </c>
      <c r="E16" s="29" t="s">
        <v>4</v>
      </c>
      <c r="F16" s="83" t="s">
        <v>61</v>
      </c>
      <c r="G16" s="29" t="s">
        <v>88</v>
      </c>
      <c r="H16" s="49">
        <v>6</v>
      </c>
      <c r="I16" s="45">
        <v>4</v>
      </c>
      <c r="J16" s="50" t="s">
        <v>92</v>
      </c>
      <c r="K16" s="49">
        <v>1</v>
      </c>
      <c r="L16" s="45">
        <v>2</v>
      </c>
      <c r="M16" s="50" t="s">
        <v>92</v>
      </c>
      <c r="N16" s="79">
        <f t="shared" si="0"/>
        <v>0.61458333333333337</v>
      </c>
      <c r="O16" s="80">
        <f t="shared" si="1"/>
        <v>0.80208333333333337</v>
      </c>
      <c r="P16" s="17"/>
      <c r="R16" s="8"/>
      <c r="S16" s="25"/>
      <c r="T16" s="25"/>
      <c r="U16" s="25"/>
      <c r="V16" s="25"/>
      <c r="W16" s="25"/>
      <c r="X16" s="8"/>
      <c r="Y16" s="8"/>
      <c r="Z16" s="114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2:37" ht="18.5" x14ac:dyDescent="0.45">
      <c r="B17" s="98" t="s">
        <v>79</v>
      </c>
      <c r="C17" s="99">
        <v>44557</v>
      </c>
      <c r="D17" s="100">
        <v>0.79166666666666663</v>
      </c>
      <c r="E17" s="98" t="s">
        <v>81</v>
      </c>
      <c r="F17" s="101" t="s">
        <v>58</v>
      </c>
      <c r="G17" s="98" t="s">
        <v>88</v>
      </c>
      <c r="H17" s="102">
        <v>6</v>
      </c>
      <c r="I17" s="103">
        <v>4</v>
      </c>
      <c r="J17" s="104" t="s">
        <v>44</v>
      </c>
      <c r="K17" s="102">
        <v>1</v>
      </c>
      <c r="L17" s="103">
        <v>2</v>
      </c>
      <c r="M17" s="104" t="s">
        <v>44</v>
      </c>
      <c r="N17" s="105">
        <f t="shared" ref="N17" si="2">D17-TIMEVALUE("01:45:00")</f>
        <v>0.71875</v>
      </c>
      <c r="O17" s="106">
        <f t="shared" ref="O17" si="3">D17+TIMEVALUE("02:45:00")</f>
        <v>0.90625</v>
      </c>
      <c r="P17" s="17"/>
      <c r="R17" s="8"/>
      <c r="S17" s="25"/>
      <c r="T17" s="25"/>
      <c r="U17" s="25"/>
      <c r="V17" s="25"/>
      <c r="W17" s="25"/>
      <c r="X17" s="8"/>
      <c r="Y17" s="8"/>
      <c r="Z17" s="114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2:37" ht="18.5" x14ac:dyDescent="0.45">
      <c r="B18" s="29" t="s">
        <v>3</v>
      </c>
      <c r="C18" s="82">
        <v>44559</v>
      </c>
      <c r="D18" s="84">
        <v>0.79166666666666663</v>
      </c>
      <c r="E18" s="29" t="s">
        <v>4</v>
      </c>
      <c r="F18" s="83" t="s">
        <v>84</v>
      </c>
      <c r="G18" s="29" t="s">
        <v>88</v>
      </c>
      <c r="H18" s="49">
        <v>6</v>
      </c>
      <c r="I18" s="45">
        <v>4</v>
      </c>
      <c r="J18" s="50" t="s">
        <v>29</v>
      </c>
      <c r="K18" s="49">
        <v>1</v>
      </c>
      <c r="L18" s="45">
        <v>2</v>
      </c>
      <c r="M18" s="50" t="s">
        <v>64</v>
      </c>
      <c r="N18" s="79">
        <f t="shared" si="0"/>
        <v>0.71875</v>
      </c>
      <c r="O18" s="80">
        <f t="shared" si="1"/>
        <v>0.90625</v>
      </c>
      <c r="P18" s="17"/>
      <c r="R18" s="8"/>
      <c r="S18" s="25"/>
      <c r="T18" s="25"/>
      <c r="U18" s="25"/>
      <c r="V18" s="25"/>
      <c r="W18" s="25"/>
      <c r="X18" s="8"/>
      <c r="Y18" s="8"/>
      <c r="Z18" s="114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24"/>
    </row>
    <row r="19" spans="2:37" s="94" customFormat="1" ht="18.5" x14ac:dyDescent="0.45">
      <c r="B19" s="98" t="s">
        <v>3</v>
      </c>
      <c r="C19" s="99">
        <v>44566</v>
      </c>
      <c r="D19" s="100">
        <v>0.80208333333333337</v>
      </c>
      <c r="E19" s="98" t="s">
        <v>81</v>
      </c>
      <c r="F19" s="101" t="s">
        <v>83</v>
      </c>
      <c r="G19" s="98" t="s">
        <v>88</v>
      </c>
      <c r="H19" s="102">
        <v>6</v>
      </c>
      <c r="I19" s="103">
        <v>4</v>
      </c>
      <c r="J19" s="104" t="s">
        <v>89</v>
      </c>
      <c r="K19" s="102">
        <v>1</v>
      </c>
      <c r="L19" s="103">
        <v>2</v>
      </c>
      <c r="M19" s="104" t="s">
        <v>89</v>
      </c>
      <c r="N19" s="105">
        <f t="shared" si="0"/>
        <v>0.72916666666666674</v>
      </c>
      <c r="O19" s="106">
        <f t="shared" si="1"/>
        <v>0.91666666666666674</v>
      </c>
      <c r="P19" s="17"/>
      <c r="R19" s="95"/>
      <c r="S19" s="96"/>
      <c r="T19" s="96"/>
      <c r="U19" s="96"/>
      <c r="V19" s="96"/>
      <c r="W19" s="96"/>
      <c r="X19" s="95"/>
      <c r="Y19" s="95"/>
      <c r="Z19" s="11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7"/>
    </row>
    <row r="20" spans="2:37" s="94" customFormat="1" ht="18.5" x14ac:dyDescent="0.45">
      <c r="B20" s="29" t="s">
        <v>1</v>
      </c>
      <c r="C20" s="82">
        <v>44576</v>
      </c>
      <c r="D20" s="84">
        <v>0.6875</v>
      </c>
      <c r="E20" s="29" t="s">
        <v>4</v>
      </c>
      <c r="F20" s="83" t="s">
        <v>85</v>
      </c>
      <c r="G20" s="29" t="s">
        <v>88</v>
      </c>
      <c r="H20" s="49">
        <v>6</v>
      </c>
      <c r="I20" s="45">
        <v>4</v>
      </c>
      <c r="J20" s="126" t="s">
        <v>116</v>
      </c>
      <c r="K20" s="49">
        <v>1</v>
      </c>
      <c r="L20" s="45">
        <v>2</v>
      </c>
      <c r="M20" s="50" t="s">
        <v>64</v>
      </c>
      <c r="N20" s="79">
        <f t="shared" si="0"/>
        <v>0.61458333333333337</v>
      </c>
      <c r="O20" s="80">
        <f t="shared" si="1"/>
        <v>0.80208333333333337</v>
      </c>
      <c r="P20" s="17"/>
      <c r="Q20" s="95"/>
      <c r="R20" s="95"/>
      <c r="S20" s="56" t="s">
        <v>34</v>
      </c>
      <c r="T20" s="56"/>
      <c r="U20" s="56"/>
      <c r="V20" s="96"/>
      <c r="W20" s="96"/>
      <c r="X20" s="95"/>
      <c r="Y20" s="95"/>
      <c r="Z20" s="11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</row>
    <row r="21" spans="2:37" ht="18.5" x14ac:dyDescent="0.45">
      <c r="B21" s="98" t="s">
        <v>2</v>
      </c>
      <c r="C21" s="99">
        <v>44577</v>
      </c>
      <c r="D21" s="100">
        <v>0.66666666666666663</v>
      </c>
      <c r="E21" s="98" t="s">
        <v>81</v>
      </c>
      <c r="F21" s="101" t="s">
        <v>56</v>
      </c>
      <c r="G21" s="98" t="s">
        <v>88</v>
      </c>
      <c r="H21" s="102">
        <v>6</v>
      </c>
      <c r="I21" s="103">
        <v>4</v>
      </c>
      <c r="J21" s="104" t="s">
        <v>89</v>
      </c>
      <c r="K21" s="102">
        <v>1</v>
      </c>
      <c r="L21" s="103">
        <v>2</v>
      </c>
      <c r="M21" s="104" t="s">
        <v>89</v>
      </c>
      <c r="N21" s="105">
        <f t="shared" ref="N21" si="4">D21-TIMEVALUE("01:45:00")</f>
        <v>0.59375</v>
      </c>
      <c r="O21" s="106">
        <f t="shared" ref="O21" si="5">D21+TIMEVALUE("02:45:00")</f>
        <v>0.78125</v>
      </c>
      <c r="P21" s="17"/>
      <c r="Q21" s="8"/>
      <c r="R21" s="8"/>
      <c r="S21" s="44" t="s">
        <v>90</v>
      </c>
      <c r="T21" s="44" t="s">
        <v>93</v>
      </c>
      <c r="U21" s="44" t="s">
        <v>32</v>
      </c>
      <c r="V21" s="44" t="s">
        <v>94</v>
      </c>
      <c r="W21" s="44" t="s">
        <v>112</v>
      </c>
      <c r="X21" s="44" t="s">
        <v>91</v>
      </c>
      <c r="Y21" s="51"/>
      <c r="Z21" s="116" t="s">
        <v>113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2:37" ht="18.5" x14ac:dyDescent="0.45">
      <c r="B22" s="29" t="s">
        <v>0</v>
      </c>
      <c r="C22" s="82">
        <v>44582</v>
      </c>
      <c r="D22" s="84">
        <v>0.79166666666666663</v>
      </c>
      <c r="E22" s="29" t="s">
        <v>4</v>
      </c>
      <c r="F22" s="83" t="s">
        <v>49</v>
      </c>
      <c r="G22" s="29" t="s">
        <v>88</v>
      </c>
      <c r="H22" s="49">
        <v>6</v>
      </c>
      <c r="I22" s="45">
        <v>4</v>
      </c>
      <c r="J22" s="50" t="s">
        <v>92</v>
      </c>
      <c r="K22" s="49">
        <v>1</v>
      </c>
      <c r="L22" s="45">
        <v>2</v>
      </c>
      <c r="M22" s="50" t="s">
        <v>92</v>
      </c>
      <c r="N22" s="79">
        <f t="shared" si="0"/>
        <v>0.71875</v>
      </c>
      <c r="O22" s="80">
        <f t="shared" si="1"/>
        <v>0.90625</v>
      </c>
      <c r="P22" s="17"/>
      <c r="Q22" s="8"/>
      <c r="R22" s="8"/>
      <c r="S22" s="44" t="s">
        <v>44</v>
      </c>
      <c r="T22" s="44">
        <v>10</v>
      </c>
      <c r="U22" s="90">
        <v>29</v>
      </c>
      <c r="V22" s="90">
        <f>U22-4</f>
        <v>25</v>
      </c>
      <c r="W22" s="44">
        <f t="shared" ref="W22:W30" si="6">SUMIF(J$6:J$31,S22,H$6:H$31)</f>
        <v>30</v>
      </c>
      <c r="X22" s="44">
        <f t="shared" ref="X22:X30" si="7">SUMIF(M$6:M$31,S22,K$6:K$31)+SUMIF(M$6:M$31,S22,L$6:L$31)</f>
        <v>15</v>
      </c>
      <c r="Y22" s="51"/>
      <c r="Z22" s="117">
        <f t="shared" ref="Z22:Z30" si="8">(W22+X22)/V22</f>
        <v>1.8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ht="18.5" x14ac:dyDescent="0.45">
      <c r="B23" s="29" t="s">
        <v>1</v>
      </c>
      <c r="C23" s="82">
        <v>44590</v>
      </c>
      <c r="D23" s="84">
        <v>0.5625</v>
      </c>
      <c r="E23" s="29" t="s">
        <v>4</v>
      </c>
      <c r="F23" s="83" t="s">
        <v>63</v>
      </c>
      <c r="G23" s="29" t="s">
        <v>88</v>
      </c>
      <c r="H23" s="49">
        <v>6</v>
      </c>
      <c r="I23" s="45">
        <v>4</v>
      </c>
      <c r="J23" s="50" t="s">
        <v>65</v>
      </c>
      <c r="K23" s="49">
        <v>1</v>
      </c>
      <c r="L23" s="45">
        <v>2</v>
      </c>
      <c r="M23" s="126" t="s">
        <v>117</v>
      </c>
      <c r="N23" s="79">
        <f t="shared" si="0"/>
        <v>0.48958333333333331</v>
      </c>
      <c r="O23" s="80">
        <f t="shared" si="1"/>
        <v>0.67708333333333337</v>
      </c>
      <c r="P23" s="17"/>
      <c r="Q23" s="8" t="s">
        <v>115</v>
      </c>
      <c r="R23" s="8"/>
      <c r="S23" s="44" t="s">
        <v>64</v>
      </c>
      <c r="T23" s="44">
        <v>4</v>
      </c>
      <c r="U23" s="90">
        <v>16</v>
      </c>
      <c r="V23" s="90">
        <f t="shared" ref="V23:V28" si="9">U23-4</f>
        <v>12</v>
      </c>
      <c r="W23" s="44">
        <f t="shared" si="6"/>
        <v>6</v>
      </c>
      <c r="X23" s="44">
        <f t="shared" si="7"/>
        <v>9</v>
      </c>
      <c r="Y23" s="51"/>
      <c r="Z23" s="117">
        <f t="shared" si="8"/>
        <v>1.25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ht="18.5" x14ac:dyDescent="0.45">
      <c r="B24" s="129" t="s">
        <v>1</v>
      </c>
      <c r="C24" s="130">
        <v>44590</v>
      </c>
      <c r="D24" s="131">
        <v>0.70833333333333337</v>
      </c>
      <c r="E24" s="98" t="s">
        <v>81</v>
      </c>
      <c r="F24" s="101" t="s">
        <v>48</v>
      </c>
      <c r="G24" s="98" t="s">
        <v>88</v>
      </c>
      <c r="H24" s="102">
        <v>6</v>
      </c>
      <c r="I24" s="103">
        <v>4</v>
      </c>
      <c r="J24" s="127" t="s">
        <v>43</v>
      </c>
      <c r="K24" s="102">
        <v>1</v>
      </c>
      <c r="L24" s="103">
        <v>2</v>
      </c>
      <c r="M24" s="127" t="s">
        <v>43</v>
      </c>
      <c r="N24" s="132">
        <f t="shared" si="0"/>
        <v>0.63541666666666674</v>
      </c>
      <c r="O24" s="133">
        <f t="shared" si="1"/>
        <v>0.82291666666666674</v>
      </c>
      <c r="P24" s="17"/>
      <c r="Q24" s="8" t="s">
        <v>115</v>
      </c>
      <c r="R24" s="8"/>
      <c r="S24" s="44" t="s">
        <v>89</v>
      </c>
      <c r="T24" s="44">
        <v>10</v>
      </c>
      <c r="U24" s="90">
        <v>29</v>
      </c>
      <c r="V24" s="90">
        <f t="shared" si="9"/>
        <v>25</v>
      </c>
      <c r="W24" s="110">
        <f t="shared" si="6"/>
        <v>30</v>
      </c>
      <c r="X24" s="110">
        <f t="shared" si="7"/>
        <v>15</v>
      </c>
      <c r="Y24" s="51"/>
      <c r="Z24" s="117">
        <f t="shared" si="8"/>
        <v>1.8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ht="18.5" x14ac:dyDescent="0.45">
      <c r="B25" s="98" t="s">
        <v>3</v>
      </c>
      <c r="C25" s="99">
        <v>44608</v>
      </c>
      <c r="D25" s="100">
        <v>0.80208333333333337</v>
      </c>
      <c r="E25" s="98" t="s">
        <v>81</v>
      </c>
      <c r="F25" s="101" t="s">
        <v>57</v>
      </c>
      <c r="G25" s="98" t="s">
        <v>88</v>
      </c>
      <c r="H25" s="102">
        <v>6</v>
      </c>
      <c r="I25" s="103">
        <v>4</v>
      </c>
      <c r="J25" s="104" t="s">
        <v>92</v>
      </c>
      <c r="K25" s="102">
        <v>1</v>
      </c>
      <c r="L25" s="103">
        <v>2</v>
      </c>
      <c r="M25" s="104" t="s">
        <v>29</v>
      </c>
      <c r="N25" s="105">
        <f t="shared" si="0"/>
        <v>0.72916666666666674</v>
      </c>
      <c r="O25" s="106">
        <f t="shared" si="1"/>
        <v>0.91666666666666674</v>
      </c>
      <c r="P25" s="17"/>
      <c r="Q25" s="8"/>
      <c r="R25" s="8"/>
      <c r="S25" s="52" t="s">
        <v>29</v>
      </c>
      <c r="T25" s="52">
        <v>4</v>
      </c>
      <c r="U25" s="52">
        <v>19</v>
      </c>
      <c r="V25" s="52">
        <f t="shared" si="9"/>
        <v>15</v>
      </c>
      <c r="W25" s="43">
        <f t="shared" si="6"/>
        <v>18</v>
      </c>
      <c r="X25" s="43">
        <f t="shared" si="7"/>
        <v>9</v>
      </c>
      <c r="Y25" s="53"/>
      <c r="Z25" s="118">
        <f>(W25+X25)/V25</f>
        <v>1.8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ht="18.5" x14ac:dyDescent="0.45">
      <c r="B26" s="82" t="s">
        <v>0</v>
      </c>
      <c r="C26" s="82">
        <v>44610</v>
      </c>
      <c r="D26" s="84">
        <v>0.77083333333333337</v>
      </c>
      <c r="E26" s="82" t="s">
        <v>4</v>
      </c>
      <c r="F26" s="82" t="s">
        <v>53</v>
      </c>
      <c r="G26" s="82" t="s">
        <v>88</v>
      </c>
      <c r="H26" s="49">
        <v>6</v>
      </c>
      <c r="I26" s="45">
        <v>4</v>
      </c>
      <c r="J26" s="50" t="s">
        <v>44</v>
      </c>
      <c r="K26" s="49">
        <v>1</v>
      </c>
      <c r="L26" s="45">
        <v>2</v>
      </c>
      <c r="M26" s="50" t="s">
        <v>44</v>
      </c>
      <c r="N26" s="79">
        <f t="shared" ref="N26" si="10">D26-TIMEVALUE("01:45:00")</f>
        <v>0.69791666666666674</v>
      </c>
      <c r="O26" s="80">
        <f t="shared" ref="O26" si="11">D26+TIMEVALUE("02:45:00")</f>
        <v>0.88541666666666674</v>
      </c>
      <c r="P26" s="17"/>
      <c r="Q26" s="8"/>
      <c r="R26" s="8"/>
      <c r="S26" s="128" t="s">
        <v>43</v>
      </c>
      <c r="T26" s="43">
        <v>5</v>
      </c>
      <c r="U26" s="43">
        <v>21</v>
      </c>
      <c r="V26" s="43">
        <f t="shared" si="9"/>
        <v>17</v>
      </c>
      <c r="W26" s="43">
        <f t="shared" si="6"/>
        <v>24</v>
      </c>
      <c r="X26" s="43">
        <f t="shared" si="7"/>
        <v>6</v>
      </c>
      <c r="Y26" s="91"/>
      <c r="Z26" s="118">
        <f>(W26+X26)/V26</f>
        <v>1.7647058823529411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ht="18.5" x14ac:dyDescent="0.45">
      <c r="B27" s="129" t="s">
        <v>2</v>
      </c>
      <c r="C27" s="130">
        <v>44619</v>
      </c>
      <c r="D27" s="131">
        <v>0.52083333333333337</v>
      </c>
      <c r="E27" s="29" t="s">
        <v>4</v>
      </c>
      <c r="F27" s="83" t="s">
        <v>52</v>
      </c>
      <c r="G27" s="29" t="s">
        <v>88</v>
      </c>
      <c r="H27" s="49">
        <v>6</v>
      </c>
      <c r="I27" s="45">
        <v>4</v>
      </c>
      <c r="J27" s="127" t="s">
        <v>43</v>
      </c>
      <c r="K27" s="49">
        <v>1</v>
      </c>
      <c r="L27" s="45">
        <v>2</v>
      </c>
      <c r="M27" s="50" t="s">
        <v>65</v>
      </c>
      <c r="N27" s="132">
        <f t="shared" si="0"/>
        <v>0.44791666666666669</v>
      </c>
      <c r="O27" s="133">
        <f t="shared" si="1"/>
        <v>0.63541666666666674</v>
      </c>
      <c r="P27" s="17"/>
      <c r="Q27" s="8"/>
      <c r="R27" s="8"/>
      <c r="S27" s="43" t="s">
        <v>65</v>
      </c>
      <c r="T27" s="43">
        <v>5</v>
      </c>
      <c r="U27" s="43">
        <v>14</v>
      </c>
      <c r="V27" s="43">
        <f t="shared" si="9"/>
        <v>10</v>
      </c>
      <c r="W27" s="43">
        <f t="shared" si="6"/>
        <v>6</v>
      </c>
      <c r="X27" s="43">
        <f t="shared" si="7"/>
        <v>9</v>
      </c>
      <c r="Y27" s="91"/>
      <c r="Z27" s="118">
        <f t="shared" si="8"/>
        <v>1.5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ht="18.5" x14ac:dyDescent="0.45">
      <c r="B28" s="98" t="s">
        <v>3</v>
      </c>
      <c r="C28" s="99">
        <v>44622</v>
      </c>
      <c r="D28" s="100">
        <v>0.80208333333333337</v>
      </c>
      <c r="E28" s="98" t="s">
        <v>81</v>
      </c>
      <c r="F28" s="101" t="s">
        <v>54</v>
      </c>
      <c r="G28" s="98" t="s">
        <v>88</v>
      </c>
      <c r="H28" s="102">
        <v>6</v>
      </c>
      <c r="I28" s="103">
        <v>4</v>
      </c>
      <c r="J28" s="104" t="s">
        <v>44</v>
      </c>
      <c r="K28" s="102">
        <v>1</v>
      </c>
      <c r="L28" s="103">
        <v>2</v>
      </c>
      <c r="M28" s="104" t="s">
        <v>44</v>
      </c>
      <c r="N28" s="105">
        <f t="shared" si="0"/>
        <v>0.72916666666666674</v>
      </c>
      <c r="O28" s="106">
        <f t="shared" si="1"/>
        <v>0.91666666666666674</v>
      </c>
      <c r="P28" s="17"/>
      <c r="Q28" s="8"/>
      <c r="R28" s="8"/>
      <c r="S28" s="54" t="s">
        <v>92</v>
      </c>
      <c r="T28" s="54">
        <v>5</v>
      </c>
      <c r="U28" s="54">
        <v>30</v>
      </c>
      <c r="V28" s="54">
        <f t="shared" si="9"/>
        <v>26</v>
      </c>
      <c r="W28" s="54">
        <f t="shared" si="6"/>
        <v>36</v>
      </c>
      <c r="X28" s="54">
        <f t="shared" si="7"/>
        <v>12</v>
      </c>
      <c r="Y28" s="55"/>
      <c r="Z28" s="119">
        <f t="shared" si="8"/>
        <v>1.8461538461538463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ht="18.5" x14ac:dyDescent="0.45">
      <c r="B29" s="29" t="s">
        <v>2</v>
      </c>
      <c r="C29" s="82">
        <v>44626</v>
      </c>
      <c r="D29" s="84">
        <v>0.625</v>
      </c>
      <c r="E29" s="29" t="s">
        <v>4</v>
      </c>
      <c r="F29" s="83" t="s">
        <v>47</v>
      </c>
      <c r="G29" s="29" t="s">
        <v>88</v>
      </c>
      <c r="H29" s="49">
        <v>6</v>
      </c>
      <c r="I29" s="45">
        <v>4</v>
      </c>
      <c r="J29" s="50" t="s">
        <v>89</v>
      </c>
      <c r="K29" s="49">
        <v>1</v>
      </c>
      <c r="L29" s="45">
        <v>2</v>
      </c>
      <c r="M29" s="50" t="s">
        <v>89</v>
      </c>
      <c r="N29" s="79">
        <f t="shared" si="0"/>
        <v>0.55208333333333337</v>
      </c>
      <c r="O29" s="80">
        <f t="shared" si="1"/>
        <v>0.73958333333333337</v>
      </c>
      <c r="P29" s="17"/>
      <c r="Q29" s="8"/>
      <c r="R29" s="8"/>
      <c r="S29" s="108" t="s">
        <v>28</v>
      </c>
      <c r="T29" s="108"/>
      <c r="U29" s="108">
        <v>65</v>
      </c>
      <c r="V29" s="108">
        <v>65</v>
      </c>
      <c r="W29" s="108">
        <f t="shared" si="6"/>
        <v>0</v>
      </c>
      <c r="X29" s="108">
        <f t="shared" si="7"/>
        <v>0</v>
      </c>
      <c r="Y29" s="109"/>
      <c r="Z29" s="120">
        <f>(W29+X29)/V29</f>
        <v>0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ht="18.5" x14ac:dyDescent="0.45">
      <c r="B30" s="129" t="s">
        <v>1</v>
      </c>
      <c r="C30" s="130">
        <v>44632</v>
      </c>
      <c r="D30" s="131">
        <v>0.625</v>
      </c>
      <c r="E30" s="98" t="s">
        <v>81</v>
      </c>
      <c r="F30" s="101" t="s">
        <v>86</v>
      </c>
      <c r="G30" s="98" t="s">
        <v>88</v>
      </c>
      <c r="H30" s="102">
        <v>6</v>
      </c>
      <c r="I30" s="103">
        <v>4</v>
      </c>
      <c r="J30" s="127" t="s">
        <v>43</v>
      </c>
      <c r="K30" s="102">
        <v>1</v>
      </c>
      <c r="L30" s="103">
        <v>2</v>
      </c>
      <c r="M30" s="104" t="s">
        <v>65</v>
      </c>
      <c r="N30" s="132">
        <f>D30-TIMEVALUE("01:45:00")</f>
        <v>0.55208333333333337</v>
      </c>
      <c r="O30" s="133">
        <f>D30+TIMEVALUE("02:45:00")</f>
        <v>0.73958333333333337</v>
      </c>
      <c r="P30" s="17"/>
      <c r="Q30" s="8"/>
      <c r="R30" s="12"/>
      <c r="S30" s="108" t="s">
        <v>27</v>
      </c>
      <c r="T30" s="108"/>
      <c r="U30" s="108">
        <v>35</v>
      </c>
      <c r="V30" s="108">
        <v>35</v>
      </c>
      <c r="W30" s="108">
        <f t="shared" si="6"/>
        <v>0</v>
      </c>
      <c r="X30" s="108">
        <f t="shared" si="7"/>
        <v>0</v>
      </c>
      <c r="Y30" s="109"/>
      <c r="Z30" s="120">
        <f t="shared" si="8"/>
        <v>0</v>
      </c>
      <c r="AA30" s="12"/>
      <c r="AB30" s="12"/>
      <c r="AC30" s="8"/>
      <c r="AD30" s="8"/>
      <c r="AE30" s="8"/>
      <c r="AF30" s="8"/>
      <c r="AG30" s="8"/>
      <c r="AH30" s="8"/>
      <c r="AI30" s="8"/>
      <c r="AJ30" s="8"/>
      <c r="AK30" s="8"/>
    </row>
    <row r="31" spans="2:37" ht="18.5" x14ac:dyDescent="0.45">
      <c r="B31" s="29" t="s">
        <v>1</v>
      </c>
      <c r="C31" s="82">
        <v>44639</v>
      </c>
      <c r="D31" s="84">
        <v>0.625</v>
      </c>
      <c r="E31" s="29" t="s">
        <v>4</v>
      </c>
      <c r="F31" s="83" t="s">
        <v>87</v>
      </c>
      <c r="G31" s="29" t="s">
        <v>88</v>
      </c>
      <c r="H31" s="49">
        <v>6</v>
      </c>
      <c r="I31" s="45">
        <v>4</v>
      </c>
      <c r="J31" s="50" t="s">
        <v>92</v>
      </c>
      <c r="K31" s="49">
        <v>1</v>
      </c>
      <c r="L31" s="45">
        <v>2</v>
      </c>
      <c r="M31" s="50" t="s">
        <v>65</v>
      </c>
      <c r="N31" s="79">
        <f t="shared" si="0"/>
        <v>0.55208333333333337</v>
      </c>
      <c r="O31" s="80">
        <f t="shared" si="1"/>
        <v>0.73958333333333337</v>
      </c>
      <c r="P31" s="17"/>
      <c r="Q31" s="8"/>
      <c r="R31" s="12"/>
      <c r="S31" s="40"/>
      <c r="T31" s="40"/>
      <c r="U31" s="40"/>
      <c r="V31" s="40"/>
      <c r="W31" s="40"/>
      <c r="X31" s="40"/>
      <c r="Z31" s="121"/>
      <c r="AA31" s="12"/>
      <c r="AB31" s="12"/>
      <c r="AC31" s="8"/>
      <c r="AD31" s="8"/>
      <c r="AE31" s="8"/>
      <c r="AF31" s="8"/>
      <c r="AG31" s="8"/>
      <c r="AH31" s="8"/>
      <c r="AI31" s="8"/>
      <c r="AJ31" s="8"/>
      <c r="AK31" s="8"/>
    </row>
    <row r="32" spans="2:37" ht="18.5" x14ac:dyDescent="0.45">
      <c r="I32" s="46"/>
      <c r="J32" s="47"/>
      <c r="R32" s="8"/>
      <c r="S32" s="8"/>
      <c r="T32" s="8"/>
      <c r="U32" s="8"/>
      <c r="V32" s="8"/>
      <c r="W32" s="8"/>
      <c r="X32" s="8"/>
      <c r="Y32" s="8"/>
      <c r="Z32" s="114"/>
      <c r="AA32" s="8"/>
      <c r="AB32" s="8"/>
      <c r="AC32" s="8"/>
    </row>
    <row r="33" spans="1:37" ht="18.5" x14ac:dyDescent="0.45">
      <c r="I33" s="46"/>
      <c r="J33" s="47"/>
      <c r="R33" s="8"/>
      <c r="S33" s="8"/>
      <c r="T33" s="8"/>
      <c r="U33" s="8"/>
      <c r="V33" s="8"/>
      <c r="W33" s="8"/>
      <c r="X33" s="8"/>
      <c r="Y33" s="8"/>
      <c r="Z33" s="114"/>
      <c r="AA33" s="8"/>
      <c r="AB33" s="8"/>
      <c r="AC33" s="8"/>
    </row>
    <row r="34" spans="1:37" x14ac:dyDescent="0.35">
      <c r="R34" s="8"/>
      <c r="S34" s="8"/>
      <c r="T34" s="8"/>
      <c r="U34" s="8"/>
      <c r="V34" s="8"/>
      <c r="W34" s="8"/>
      <c r="X34" s="8"/>
      <c r="Y34" s="8"/>
      <c r="Z34" s="114"/>
      <c r="AA34" s="8"/>
      <c r="AB34" s="8"/>
      <c r="AC34" s="8"/>
    </row>
    <row r="35" spans="1:37" ht="18.5" x14ac:dyDescent="0.45">
      <c r="B35" s="22" t="s">
        <v>100</v>
      </c>
      <c r="C35" s="22"/>
      <c r="D35" s="22"/>
      <c r="E35" s="22"/>
      <c r="F35" s="22"/>
      <c r="G35" s="22"/>
      <c r="H35" s="22"/>
      <c r="I35" s="22"/>
      <c r="J35" s="22"/>
      <c r="K35" s="22"/>
      <c r="R35" s="8"/>
      <c r="S35"/>
      <c r="T35"/>
      <c r="U35"/>
      <c r="V35"/>
      <c r="W35"/>
    </row>
    <row r="36" spans="1:37" ht="18.5" x14ac:dyDescent="0.45">
      <c r="B36" s="22"/>
      <c r="C36" s="22"/>
      <c r="D36" s="22"/>
      <c r="E36" s="22"/>
      <c r="F36" s="22"/>
      <c r="G36" s="22"/>
      <c r="H36" s="22"/>
      <c r="I36" s="22"/>
      <c r="J36" s="22"/>
      <c r="K36" s="22"/>
      <c r="R36" s="12"/>
      <c r="S36"/>
      <c r="T36"/>
      <c r="U36"/>
      <c r="V36"/>
      <c r="W36"/>
    </row>
    <row r="37" spans="1:37" ht="18.5" x14ac:dyDescent="0.45">
      <c r="B37" s="2" t="s">
        <v>99</v>
      </c>
      <c r="C37" s="2"/>
      <c r="D37" s="2"/>
      <c r="E37" s="2"/>
      <c r="F37" s="2"/>
      <c r="G37" s="32"/>
      <c r="H37" s="42"/>
      <c r="I37" s="42"/>
      <c r="J37" s="40"/>
      <c r="K37" s="40"/>
      <c r="R37" s="12"/>
      <c r="S37" s="12"/>
      <c r="T37" s="12"/>
      <c r="U37" s="12"/>
      <c r="V37" s="12"/>
      <c r="W37" s="12"/>
      <c r="X37" s="12"/>
      <c r="Y37" s="8"/>
      <c r="Z37" s="114"/>
      <c r="AA37" s="8"/>
      <c r="AB37" s="8"/>
      <c r="AC37" s="8"/>
    </row>
    <row r="38" spans="1:37" ht="18.5" x14ac:dyDescent="0.45">
      <c r="B38" s="32"/>
      <c r="C38" s="32"/>
      <c r="D38" s="32"/>
      <c r="E38" s="32"/>
      <c r="F38" s="32"/>
      <c r="G38" s="32"/>
      <c r="H38" s="42"/>
      <c r="I38" s="42"/>
      <c r="J38" s="40"/>
      <c r="K38" s="40"/>
      <c r="R38" s="12"/>
      <c r="S38" s="12"/>
      <c r="T38" s="12"/>
      <c r="U38" s="12"/>
      <c r="V38" s="12"/>
      <c r="W38" s="12"/>
      <c r="X38" s="12"/>
      <c r="Y38" s="8"/>
      <c r="Z38" s="114"/>
      <c r="AA38" s="8"/>
      <c r="AB38" s="8"/>
      <c r="AC38" s="8"/>
    </row>
    <row r="39" spans="1:37" ht="18.5" x14ac:dyDescent="0.45">
      <c r="B39" s="2"/>
      <c r="C39" s="2"/>
      <c r="D39" s="2"/>
      <c r="E39" s="2"/>
      <c r="F39" s="2"/>
      <c r="G39" s="2"/>
      <c r="H39" s="40"/>
      <c r="I39" s="40"/>
      <c r="J39" s="40"/>
      <c r="K39" s="40"/>
      <c r="L39" s="40"/>
      <c r="M39" s="40"/>
      <c r="R39" s="18"/>
      <c r="Z39" s="122"/>
      <c r="AA39" s="12"/>
      <c r="AB39" s="12"/>
      <c r="AC39" s="12"/>
      <c r="AD39" s="12"/>
      <c r="AE39" s="12"/>
      <c r="AF39" s="12"/>
      <c r="AG39" s="12"/>
      <c r="AH39" s="12"/>
      <c r="AI39" s="8"/>
      <c r="AJ39" s="8"/>
      <c r="AK39" s="8"/>
    </row>
    <row r="40" spans="1:37" ht="18.5" x14ac:dyDescent="0.45">
      <c r="B40" s="2" t="s">
        <v>23</v>
      </c>
      <c r="C40" s="2"/>
      <c r="D40" s="2"/>
      <c r="E40" s="2"/>
      <c r="F40" s="2"/>
      <c r="G40" s="2"/>
      <c r="H40" s="40"/>
      <c r="I40" s="40"/>
      <c r="J40" s="40"/>
      <c r="K40" s="40"/>
      <c r="L40" s="40"/>
      <c r="M40" s="40"/>
      <c r="R40" s="8"/>
      <c r="S40" s="25"/>
      <c r="T40" s="25"/>
      <c r="U40" s="25"/>
      <c r="V40" s="25"/>
      <c r="W40" s="25"/>
      <c r="X40" s="8"/>
      <c r="Y40" s="8"/>
      <c r="Z40" s="114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ht="18.5" x14ac:dyDescent="0.45">
      <c r="A41" s="26"/>
      <c r="B41" s="2" t="s">
        <v>102</v>
      </c>
      <c r="C41" s="2"/>
      <c r="D41" s="2"/>
      <c r="E41" s="2"/>
      <c r="F41" s="2"/>
      <c r="G41" s="2"/>
      <c r="H41" s="40"/>
      <c r="I41" s="40"/>
      <c r="J41" s="40"/>
      <c r="K41" s="40"/>
      <c r="L41" s="40"/>
      <c r="M41" s="40"/>
    </row>
    <row r="42" spans="1:37" ht="18.5" x14ac:dyDescent="0.45">
      <c r="A42" s="26"/>
      <c r="B42" s="22" t="s">
        <v>101</v>
      </c>
      <c r="C42" s="22"/>
      <c r="D42" s="22"/>
      <c r="E42" s="22"/>
      <c r="F42" s="22"/>
      <c r="G42" s="22"/>
      <c r="H42" s="48"/>
      <c r="I42" s="48"/>
      <c r="J42" s="48"/>
      <c r="K42" s="22"/>
      <c r="L42" s="40"/>
      <c r="M42" s="40"/>
    </row>
    <row r="43" spans="1:37" s="8" customFormat="1" ht="18.5" x14ac:dyDescent="0.45">
      <c r="A43" s="11"/>
      <c r="B43" s="32"/>
      <c r="C43" s="32"/>
      <c r="D43" s="32"/>
      <c r="E43" s="32"/>
      <c r="F43" s="32"/>
      <c r="G43" s="32"/>
      <c r="H43" s="42"/>
      <c r="I43" s="42"/>
      <c r="J43" s="42"/>
      <c r="K43" s="32"/>
      <c r="L43" s="42"/>
      <c r="M43" s="42"/>
      <c r="N43" s="25"/>
      <c r="O43" s="25"/>
      <c r="S43" s="25"/>
      <c r="T43" s="25"/>
      <c r="U43" s="25"/>
      <c r="V43" s="25"/>
      <c r="W43" s="25"/>
      <c r="Z43" s="114"/>
    </row>
    <row r="44" spans="1:37" ht="18.5" x14ac:dyDescent="0.45">
      <c r="B44" s="2"/>
      <c r="C44" s="2"/>
      <c r="D44" s="2"/>
      <c r="E44" s="2"/>
      <c r="F44" s="2"/>
      <c r="G44" s="2"/>
      <c r="H44" s="40"/>
      <c r="I44" s="40"/>
      <c r="J44" s="40"/>
      <c r="K44" s="32"/>
      <c r="L44" s="40"/>
      <c r="M44" s="40"/>
    </row>
    <row r="45" spans="1:37" s="35" customFormat="1" ht="18.5" x14ac:dyDescent="0.45">
      <c r="B45" s="123" t="s">
        <v>18</v>
      </c>
      <c r="C45" s="123"/>
      <c r="D45" s="123"/>
      <c r="E45" s="123"/>
      <c r="F45" s="123"/>
      <c r="G45" s="123"/>
      <c r="H45" s="124"/>
      <c r="I45" s="125"/>
      <c r="J45" s="125"/>
      <c r="K45" s="125"/>
      <c r="L45" s="30"/>
      <c r="M45" s="30"/>
      <c r="N45" s="107"/>
      <c r="O45" s="107"/>
      <c r="S45" s="107"/>
      <c r="T45" s="107"/>
      <c r="U45" s="107"/>
      <c r="V45" s="107"/>
      <c r="W45" s="107"/>
      <c r="Z45" s="111"/>
    </row>
    <row r="46" spans="1:37" s="35" customFormat="1" ht="18.5" x14ac:dyDescent="0.45">
      <c r="B46" s="123" t="s">
        <v>114</v>
      </c>
      <c r="C46" s="123"/>
      <c r="D46" s="123"/>
      <c r="E46" s="123"/>
      <c r="F46" s="123"/>
      <c r="G46" s="123"/>
      <c r="H46" s="123"/>
      <c r="I46" s="125"/>
      <c r="J46" s="125"/>
      <c r="K46" s="125"/>
      <c r="L46" s="30"/>
      <c r="M46" s="30"/>
      <c r="N46" s="107"/>
      <c r="O46" s="107"/>
      <c r="S46" s="107"/>
      <c r="T46" s="107"/>
      <c r="U46" s="107"/>
      <c r="V46" s="107"/>
      <c r="W46" s="107"/>
      <c r="Z46" s="111"/>
    </row>
    <row r="47" spans="1:37" ht="18.5" x14ac:dyDescent="0.45">
      <c r="B47" s="2"/>
      <c r="C47" s="2"/>
      <c r="D47" s="2"/>
      <c r="E47" s="2"/>
      <c r="F47" s="2"/>
      <c r="G47" s="2"/>
      <c r="H47" s="40"/>
      <c r="I47" s="40"/>
      <c r="J47" s="40"/>
      <c r="K47" s="40"/>
      <c r="L47" s="40"/>
      <c r="M47" s="40"/>
    </row>
    <row r="48" spans="1:37" ht="18.5" x14ac:dyDescent="0.45">
      <c r="B48" s="57"/>
      <c r="C48" s="57"/>
      <c r="D48" s="57"/>
      <c r="E48" s="57"/>
      <c r="F48" s="57"/>
      <c r="G48" s="2"/>
      <c r="H48" s="40"/>
      <c r="I48" s="40"/>
      <c r="J48" s="40"/>
      <c r="K48" s="40"/>
      <c r="L48" s="40"/>
      <c r="M48" s="40"/>
    </row>
    <row r="49" spans="2:23" ht="18.5" x14ac:dyDescent="0.45">
      <c r="B49" s="57"/>
      <c r="C49" s="57"/>
      <c r="D49" s="57"/>
      <c r="E49" s="57"/>
      <c r="F49" s="57"/>
      <c r="G49" s="32"/>
      <c r="H49" s="42"/>
      <c r="I49" s="42"/>
      <c r="J49" s="40"/>
      <c r="K49" s="40"/>
      <c r="L49" s="40"/>
      <c r="M49" s="40"/>
      <c r="S49" s="41"/>
      <c r="V49" s="41"/>
      <c r="W49" s="41"/>
    </row>
    <row r="50" spans="2:23" ht="18.5" x14ac:dyDescent="0.45">
      <c r="B50" s="57"/>
      <c r="C50" s="58"/>
      <c r="D50" s="57"/>
      <c r="E50" s="58"/>
      <c r="F50" s="58"/>
    </row>
  </sheetData>
  <mergeCells count="3">
    <mergeCell ref="B1:G1"/>
    <mergeCell ref="H1:M1"/>
    <mergeCell ref="N1:O1"/>
  </mergeCells>
  <phoneticPr fontId="23" type="noConversion"/>
  <pageMargins left="0.32" right="0.28000000000000003" top="0.39" bottom="0.17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47"/>
  <sheetViews>
    <sheetView topLeftCell="A11" zoomScaleNormal="100" workbookViewId="0">
      <selection activeCell="B12" sqref="B12"/>
    </sheetView>
  </sheetViews>
  <sheetFormatPr defaultRowHeight="14.5" x14ac:dyDescent="0.35"/>
  <cols>
    <col min="1" max="1" width="2.1796875" customWidth="1"/>
    <col min="2" max="2" width="9.54296875" customWidth="1"/>
    <col min="3" max="3" width="41.81640625" customWidth="1"/>
    <col min="4" max="4" width="127.7265625" customWidth="1"/>
    <col min="9" max="9" width="22.54296875" customWidth="1"/>
  </cols>
  <sheetData>
    <row r="2" spans="2:11" ht="21" x14ac:dyDescent="0.5">
      <c r="B2" s="34" t="s">
        <v>30</v>
      </c>
    </row>
    <row r="3" spans="2:11" ht="15.5" x14ac:dyDescent="0.35">
      <c r="B3" s="6" t="s">
        <v>103</v>
      </c>
      <c r="C3" s="4"/>
      <c r="D3" s="5"/>
      <c r="E3" s="5"/>
      <c r="F3" s="5"/>
      <c r="G3" s="5"/>
      <c r="H3" s="5"/>
      <c r="I3" s="5"/>
      <c r="J3" s="5"/>
      <c r="K3" s="5"/>
    </row>
    <row r="4" spans="2:11" ht="15.5" x14ac:dyDescent="0.35">
      <c r="B4" s="1" t="s">
        <v>37</v>
      </c>
    </row>
    <row r="6" spans="2:11" x14ac:dyDescent="0.35">
      <c r="B6" s="35" t="s">
        <v>39</v>
      </c>
    </row>
    <row r="7" spans="2:11" ht="15.5" x14ac:dyDescent="0.35">
      <c r="B7" s="19" t="s">
        <v>26</v>
      </c>
    </row>
    <row r="8" spans="2:11" ht="15.5" x14ac:dyDescent="0.35">
      <c r="B8" s="1" t="s">
        <v>20</v>
      </c>
    </row>
    <row r="9" spans="2:11" ht="15.5" x14ac:dyDescent="0.35">
      <c r="B9" s="1" t="s">
        <v>19</v>
      </c>
    </row>
    <row r="10" spans="2:11" ht="15.5" x14ac:dyDescent="0.35">
      <c r="B10" s="1" t="s">
        <v>38</v>
      </c>
    </row>
    <row r="11" spans="2:11" ht="11.25" customHeight="1" x14ac:dyDescent="0.35">
      <c r="B11" s="1"/>
    </row>
    <row r="12" spans="2:11" x14ac:dyDescent="0.35">
      <c r="B12" s="35" t="s">
        <v>40</v>
      </c>
    </row>
    <row r="13" spans="2:11" ht="15.5" x14ac:dyDescent="0.35">
      <c r="B13" s="1" t="s">
        <v>104</v>
      </c>
    </row>
    <row r="14" spans="2:11" ht="15.5" x14ac:dyDescent="0.35">
      <c r="B14" s="1" t="s">
        <v>108</v>
      </c>
    </row>
    <row r="15" spans="2:11" ht="15.5" x14ac:dyDescent="0.35">
      <c r="B15" s="1" t="s">
        <v>109</v>
      </c>
    </row>
    <row r="16" spans="2:11" ht="15.5" x14ac:dyDescent="0.35">
      <c r="B16" s="1" t="s">
        <v>105</v>
      </c>
    </row>
    <row r="17" spans="2:16" ht="15.5" x14ac:dyDescent="0.35">
      <c r="B17" s="1" t="s">
        <v>106</v>
      </c>
    </row>
    <row r="18" spans="2:16" ht="15.5" x14ac:dyDescent="0.35">
      <c r="B18" s="1" t="s">
        <v>107</v>
      </c>
    </row>
    <row r="19" spans="2:16" ht="15.5" x14ac:dyDescent="0.35">
      <c r="B19" s="1"/>
    </row>
    <row r="21" spans="2:16" ht="15.5" x14ac:dyDescent="0.35">
      <c r="B21" s="20" t="s">
        <v>35</v>
      </c>
      <c r="C21" s="20"/>
      <c r="D21" s="20"/>
      <c r="E21" s="8"/>
      <c r="F21" s="8"/>
    </row>
    <row r="22" spans="2:16" ht="15.5" x14ac:dyDescent="0.35">
      <c r="B22" s="21" t="s">
        <v>21</v>
      </c>
      <c r="C22" s="20"/>
      <c r="D22" s="20"/>
      <c r="E22" s="8"/>
      <c r="F22" s="8"/>
    </row>
    <row r="23" spans="2:16" ht="15.5" x14ac:dyDescent="0.35">
      <c r="B23" s="21" t="s">
        <v>110</v>
      </c>
      <c r="C23" s="20"/>
      <c r="D23" s="20"/>
      <c r="E23" s="8"/>
      <c r="F23" s="8"/>
    </row>
    <row r="24" spans="2:16" ht="15.5" x14ac:dyDescent="0.35">
      <c r="B24" s="13" t="s">
        <v>36</v>
      </c>
      <c r="C24" s="7"/>
      <c r="D24" s="14"/>
    </row>
    <row r="25" spans="2:16" x14ac:dyDescent="0.35">
      <c r="B25" s="9"/>
      <c r="C25" s="8"/>
      <c r="D25" s="10"/>
    </row>
    <row r="26" spans="2:16" ht="15" thickBot="1" x14ac:dyDescent="0.4"/>
    <row r="27" spans="2:16" ht="21" x14ac:dyDescent="0.5">
      <c r="B27" s="144" t="s">
        <v>22</v>
      </c>
      <c r="C27" s="145"/>
      <c r="D27" s="146"/>
    </row>
    <row r="28" spans="2:16" ht="16" customHeight="1" x14ac:dyDescent="0.35">
      <c r="B28" s="89" t="s">
        <v>44</v>
      </c>
      <c r="C28" s="88" t="s">
        <v>76</v>
      </c>
      <c r="D28" s="86" t="s">
        <v>75</v>
      </c>
      <c r="E28" s="1"/>
      <c r="F28" s="1"/>
      <c r="G28" s="1"/>
      <c r="H28" s="1"/>
      <c r="I28" s="1"/>
    </row>
    <row r="29" spans="2:16" s="61" customFormat="1" ht="15.5" x14ac:dyDescent="0.35">
      <c r="B29" s="66" t="s">
        <v>64</v>
      </c>
      <c r="C29" s="65" t="s">
        <v>67</v>
      </c>
      <c r="D29" s="86" t="s">
        <v>68</v>
      </c>
      <c r="E29" s="64"/>
      <c r="F29" s="64"/>
      <c r="G29" s="59"/>
      <c r="H29" s="59"/>
      <c r="I29" s="59"/>
      <c r="J29" s="60"/>
      <c r="N29" s="62"/>
      <c r="O29" s="63"/>
      <c r="P29" s="63"/>
    </row>
    <row r="30" spans="2:16" ht="16" customHeight="1" x14ac:dyDescent="0.35">
      <c r="B30" s="66" t="s">
        <v>89</v>
      </c>
      <c r="C30" s="65" t="s">
        <v>95</v>
      </c>
      <c r="D30" s="85"/>
      <c r="E30" s="1"/>
      <c r="F30" s="1"/>
      <c r="G30" s="1"/>
      <c r="H30" s="1"/>
      <c r="I30" s="1"/>
    </row>
    <row r="31" spans="2:16" ht="16" customHeight="1" x14ac:dyDescent="0.35">
      <c r="B31" s="66" t="s">
        <v>29</v>
      </c>
      <c r="C31" s="65" t="s">
        <v>31</v>
      </c>
      <c r="D31" s="85" t="s">
        <v>73</v>
      </c>
      <c r="E31" s="1"/>
      <c r="F31" s="1"/>
      <c r="G31" s="1"/>
      <c r="H31" s="1"/>
      <c r="I31" s="1"/>
    </row>
    <row r="32" spans="2:16" ht="16" customHeight="1" x14ac:dyDescent="0.35">
      <c r="B32" s="66" t="s">
        <v>43</v>
      </c>
      <c r="C32" s="65" t="s">
        <v>45</v>
      </c>
      <c r="D32" s="85" t="s">
        <v>77</v>
      </c>
      <c r="E32" s="1"/>
      <c r="F32" s="1"/>
      <c r="G32" s="1"/>
      <c r="H32" s="1"/>
      <c r="I32" s="1"/>
    </row>
    <row r="33" spans="2:9" ht="16" customHeight="1" x14ac:dyDescent="0.35">
      <c r="B33" s="66" t="s">
        <v>65</v>
      </c>
      <c r="C33" s="65" t="s">
        <v>66</v>
      </c>
      <c r="D33" s="85" t="s">
        <v>74</v>
      </c>
      <c r="E33" s="1"/>
      <c r="F33" s="1"/>
      <c r="G33" s="1"/>
      <c r="H33" s="1"/>
      <c r="I33" s="1"/>
    </row>
    <row r="34" spans="2:9" ht="16" customHeight="1" x14ac:dyDescent="0.35">
      <c r="B34" s="66" t="s">
        <v>92</v>
      </c>
      <c r="C34" s="65" t="s">
        <v>96</v>
      </c>
      <c r="D34" s="85" t="s">
        <v>97</v>
      </c>
      <c r="E34" s="1"/>
      <c r="F34" s="1"/>
      <c r="G34" s="1"/>
      <c r="H34" s="1"/>
      <c r="I34" s="1"/>
    </row>
    <row r="35" spans="2:9" ht="16" hidden="1" customHeight="1" x14ac:dyDescent="0.35">
      <c r="B35" s="66" t="s">
        <v>24</v>
      </c>
      <c r="C35" s="65" t="s">
        <v>71</v>
      </c>
      <c r="D35" s="85" t="s">
        <v>72</v>
      </c>
    </row>
    <row r="36" spans="2:9" ht="16" hidden="1" customHeight="1" thickBot="1" x14ac:dyDescent="0.4">
      <c r="B36" s="67" t="s">
        <v>25</v>
      </c>
      <c r="C36" s="68" t="s">
        <v>69</v>
      </c>
      <c r="D36" s="85" t="s">
        <v>70</v>
      </c>
    </row>
    <row r="37" spans="2:9" ht="15.5" x14ac:dyDescent="0.35">
      <c r="C37" s="6"/>
    </row>
    <row r="38" spans="2:9" ht="15.5" x14ac:dyDescent="0.35">
      <c r="B38" s="81" t="s">
        <v>42</v>
      </c>
      <c r="C38" t="s">
        <v>111</v>
      </c>
    </row>
    <row r="40" spans="2:9" ht="15.5" x14ac:dyDescent="0.35">
      <c r="C40" s="6"/>
    </row>
    <row r="46" spans="2:9" x14ac:dyDescent="0.35">
      <c r="C46" s="33"/>
    </row>
    <row r="47" spans="2:9" x14ac:dyDescent="0.35">
      <c r="C47" s="33"/>
    </row>
  </sheetData>
  <mergeCells count="1">
    <mergeCell ref="B27:D27"/>
  </mergeCells>
  <hyperlinks>
    <hyperlink ref="D33" r:id="rId1" display="naturstensvagen@hotmail.com" xr:uid="{00000000-0004-0000-0100-000000000000}"/>
    <hyperlink ref="D34" r:id="rId2" display="kask1215@fridaskolan.se;landgren@pixbo.se" xr:uid="{00000000-0004-0000-0100-000001000000}"/>
  </hyperlinks>
  <pageMargins left="0.48" right="0.3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Schema</vt:lpstr>
      <vt:lpstr>Kontakter</vt:lpstr>
      <vt:lpstr>Bemanning sida 1</vt:lpstr>
      <vt:lpstr>Bemanning sida 2</vt:lpstr>
      <vt:lpstr>'Bemanning sida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Lamton</dc:creator>
  <cp:lastModifiedBy>Stomberg, Sara</cp:lastModifiedBy>
  <cp:lastPrinted>2021-02-11T07:20:37Z</cp:lastPrinted>
  <dcterms:created xsi:type="dcterms:W3CDTF">2017-08-09T06:35:06Z</dcterms:created>
  <dcterms:modified xsi:type="dcterms:W3CDTF">2021-10-18T14:17:50Z</dcterms:modified>
</cp:coreProperties>
</file>