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tea-my.sharepoint.com/personal/tomas_widmark_atea_se/Documents/Privat/PHCP05/"/>
    </mc:Choice>
  </mc:AlternateContent>
  <xr:revisionPtr revIDLastSave="62" documentId="13_ncr:1_{5CBB0C89-7379-4CE5-A87A-08DF59BC69C2}" xr6:coauthVersionLast="45" xr6:coauthVersionMax="45" xr10:uidLastSave="{579CFA15-48BB-4005-9B11-CCE4F1E2FA6A}"/>
  <bookViews>
    <workbookView xWindow="19305" yWindow="3570" windowWidth="19485" windowHeight="14820" xr2:uid="{00000000-000D-0000-FFFF-FFFF00000000}"/>
  </bookViews>
  <sheets>
    <sheet name="Schema" sheetId="4" r:id="rId1"/>
  </sheets>
  <externalReferences>
    <externalReference r:id="rId2"/>
  </externalReferences>
  <definedNames>
    <definedName name="_xlnm._FilterDatabase" localSheetId="0" hidden="1">Schema!$A$4:$P$28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4" l="1"/>
  <c r="B27" i="4" l="1"/>
  <c r="B26" i="4"/>
  <c r="B25" i="4"/>
  <c r="B24" i="4"/>
  <c r="B20" i="4"/>
  <c r="B16" i="4"/>
  <c r="B12" i="4"/>
  <c r="B10" i="4"/>
  <c r="B9" i="4"/>
  <c r="B8" i="4"/>
  <c r="B5" i="4"/>
  <c r="H27" i="4"/>
  <c r="G27" i="4"/>
  <c r="H26" i="4"/>
  <c r="G26" i="4"/>
  <c r="H25" i="4"/>
  <c r="G25" i="4"/>
  <c r="H24" i="4"/>
  <c r="G24" i="4"/>
  <c r="H23" i="4"/>
  <c r="G23" i="4"/>
  <c r="H15" i="4"/>
  <c r="G15" i="4"/>
  <c r="H21" i="4"/>
  <c r="G21" i="4"/>
  <c r="H20" i="4"/>
  <c r="G20" i="4"/>
  <c r="H22" i="4"/>
  <c r="G22" i="4"/>
  <c r="H18" i="4"/>
  <c r="G18" i="4"/>
  <c r="H16" i="4"/>
  <c r="G16" i="4"/>
  <c r="H13" i="4"/>
  <c r="G13" i="4"/>
  <c r="H12" i="4"/>
  <c r="G12" i="4"/>
  <c r="H14" i="4"/>
  <c r="G14" i="4"/>
  <c r="H10" i="4"/>
  <c r="G10" i="4"/>
  <c r="H11" i="4"/>
  <c r="G11" i="4"/>
  <c r="H9" i="4"/>
  <c r="G9" i="4"/>
  <c r="H8" i="4"/>
  <c r="G8" i="4"/>
  <c r="H7" i="4"/>
  <c r="G7" i="4"/>
  <c r="H5" i="4"/>
  <c r="G5" i="4"/>
  <c r="H6" i="4"/>
  <c r="G6" i="4"/>
</calcChain>
</file>

<file path=xl/sharedStrings.xml><?xml version="1.0" encoding="utf-8"?>
<sst xmlns="http://schemas.openxmlformats.org/spreadsheetml/2006/main" count="152" uniqueCount="97">
  <si>
    <t>Datum</t>
  </si>
  <si>
    <t>Arena</t>
  </si>
  <si>
    <t>Matchdag</t>
  </si>
  <si>
    <t>Match nr</t>
  </si>
  <si>
    <t>H/B</t>
  </si>
  <si>
    <t>Bokad</t>
  </si>
  <si>
    <t xml:space="preserve">Övrig info </t>
  </si>
  <si>
    <t>Målvakt</t>
  </si>
  <si>
    <t xml:space="preserve">  </t>
  </si>
  <si>
    <t>Fika</t>
  </si>
  <si>
    <t>Sekretariat</t>
  </si>
  <si>
    <t>Tid</t>
  </si>
  <si>
    <t>H</t>
  </si>
  <si>
    <t>B</t>
  </si>
  <si>
    <t>PHC U16
Serieschema</t>
  </si>
  <si>
    <t>Hemmalag</t>
  </si>
  <si>
    <t>Bortalag</t>
  </si>
  <si>
    <t>JUL</t>
  </si>
  <si>
    <t>Buss</t>
  </si>
  <si>
    <t>Onsdag</t>
  </si>
  <si>
    <t>19.30-21.30</t>
  </si>
  <si>
    <t>Part Arena</t>
  </si>
  <si>
    <t>18.30-20.30</t>
  </si>
  <si>
    <t>Älvåkra</t>
  </si>
  <si>
    <t>15.00-17.00</t>
  </si>
  <si>
    <t>Lördag</t>
  </si>
  <si>
    <t>Fredag</t>
  </si>
  <si>
    <t>12.00-14.00</t>
  </si>
  <si>
    <t>Boden</t>
  </si>
  <si>
    <t>DM</t>
  </si>
  <si>
    <t>2021-01-22--24</t>
  </si>
  <si>
    <t>Sunderbyn</t>
  </si>
  <si>
    <t>13.00-15.15</t>
  </si>
  <si>
    <t>Nolia</t>
  </si>
  <si>
    <t>Söndag</t>
  </si>
  <si>
    <t>16.30-19.00</t>
  </si>
  <si>
    <t>15.30-17.45</t>
  </si>
  <si>
    <t>Älvsbyn kan inte</t>
  </si>
  <si>
    <t>18.20-20.30</t>
  </si>
  <si>
    <t>Coop A-hall</t>
  </si>
  <si>
    <t>Torsdag</t>
  </si>
  <si>
    <t>16.30-18.30</t>
  </si>
  <si>
    <t>Filmning</t>
  </si>
  <si>
    <t>Vakt</t>
  </si>
  <si>
    <t>Linus J - Emil</t>
  </si>
  <si>
    <t xml:space="preserve">Liam </t>
  </si>
  <si>
    <t>Erik R - Gabriel</t>
  </si>
  <si>
    <t>Erik R</t>
  </si>
  <si>
    <t>Simon</t>
  </si>
  <si>
    <t>William</t>
  </si>
  <si>
    <t>Liam</t>
  </si>
  <si>
    <t xml:space="preserve">Erik R - Gabriel - Joel </t>
  </si>
  <si>
    <t>Melker - Eddie - Joel</t>
  </si>
  <si>
    <t>Gabriel - Eddie - Emil Ö</t>
  </si>
  <si>
    <t>Joel</t>
  </si>
  <si>
    <t>Melker - Gabriel - Jonathan</t>
  </si>
  <si>
    <t>Eddie -Gustav</t>
  </si>
  <si>
    <t>Gustav - Joel</t>
  </si>
  <si>
    <t>Isak Li</t>
  </si>
  <si>
    <t>Leo - Isak Li</t>
  </si>
  <si>
    <t>Gabriel - Linus J - Isak Li</t>
  </si>
  <si>
    <t xml:space="preserve">Eddie </t>
  </si>
  <si>
    <t>Jonathan</t>
  </si>
  <si>
    <t>Sixten - Jonathan</t>
  </si>
  <si>
    <t>Emil Ö - Linus H</t>
  </si>
  <si>
    <t>Gustav - Linus H</t>
  </si>
  <si>
    <t>Lucas</t>
  </si>
  <si>
    <t>Isak Li - Linus H</t>
  </si>
  <si>
    <t>Eddie - Jonathan</t>
  </si>
  <si>
    <t>Victor - Gustav</t>
  </si>
  <si>
    <t>Linus H</t>
  </si>
  <si>
    <t>Emil Ö - Lucas</t>
  </si>
  <si>
    <t>Erik R - Linus H</t>
  </si>
  <si>
    <t>Lucas - Emil Ö</t>
  </si>
  <si>
    <t>Emil Ö - Isak Li - Linus H</t>
  </si>
  <si>
    <t>Gustav - Linus J - William</t>
  </si>
  <si>
    <t>Gabriel - Eddie - Simon</t>
  </si>
  <si>
    <t>Alvin - Melker</t>
  </si>
  <si>
    <t>Gabriel - Erik R - Casper</t>
  </si>
  <si>
    <t>Melker - Casper -Lucas</t>
  </si>
  <si>
    <t>Capser - Linus J</t>
  </si>
  <si>
    <t>Joel - Casper</t>
  </si>
  <si>
    <t>Casper</t>
  </si>
  <si>
    <t>Utv.bås</t>
  </si>
  <si>
    <t>Jonathan - Gustav</t>
  </si>
  <si>
    <t>Emil H - Lucas</t>
  </si>
  <si>
    <t>David - Isak Li</t>
  </si>
  <si>
    <t>Isak La - Lucas</t>
  </si>
  <si>
    <t>14.30-17.00</t>
  </si>
  <si>
    <t>LF Arena</t>
  </si>
  <si>
    <t>10.00-12.00</t>
  </si>
  <si>
    <t>Matojärvi</t>
  </si>
  <si>
    <t>11.30-14.00</t>
  </si>
  <si>
    <t>19.15-21.00</t>
  </si>
  <si>
    <t>12.30-15.00</t>
  </si>
  <si>
    <t>12.00-14.30</t>
  </si>
  <si>
    <t>Lombia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</si>
</sst>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m/dd\ hh:mm;@"/>
    <numFmt numFmtId="165" formatCode="hh:mm;@"/>
    <numFmt numFmtId="166" formatCode="yyyy/mm/dd;@"/>
    <numFmt numFmtId="167" formatCode="yyyy\-mm\-dd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33333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8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67" fontId="5" fillId="0" borderId="2" xfId="0" applyNumberFormat="1" applyFont="1" applyFill="1" applyBorder="1" applyAlignment="1">
      <alignment horizontal="center"/>
    </xf>
    <xf numFmtId="166" fontId="5" fillId="0" borderId="2" xfId="0" applyNumberFormat="1" applyFont="1" applyFill="1" applyBorder="1" applyAlignment="1">
      <alignment horizontal="center"/>
    </xf>
    <xf numFmtId="165" fontId="5" fillId="0" borderId="2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/>
    </xf>
    <xf numFmtId="166" fontId="5" fillId="0" borderId="2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Border="1"/>
    <xf numFmtId="0" fontId="4" fillId="0" borderId="0" xfId="0" applyFont="1" applyFill="1" applyBorder="1"/>
    <xf numFmtId="14" fontId="4" fillId="0" borderId="0" xfId="0" applyNumberFormat="1" applyFont="1" applyBorder="1"/>
    <xf numFmtId="167" fontId="4" fillId="0" borderId="0" xfId="0" applyNumberFormat="1" applyFont="1" applyBorder="1"/>
    <xf numFmtId="166" fontId="4" fillId="2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7" fontId="6" fillId="0" borderId="0" xfId="0" applyNumberFormat="1" applyFont="1"/>
    <xf numFmtId="166" fontId="4" fillId="0" borderId="0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167" fontId="4" fillId="0" borderId="0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14" fontId="4" fillId="0" borderId="3" xfId="0" applyNumberFormat="1" applyFont="1" applyBorder="1"/>
    <xf numFmtId="0" fontId="4" fillId="0" borderId="3" xfId="0" applyFont="1" applyBorder="1" applyAlignment="1">
      <alignment horizontal="left"/>
    </xf>
    <xf numFmtId="0" fontId="5" fillId="0" borderId="0" xfId="0" applyFont="1" applyAlignment="1">
      <alignment horizontal="center"/>
    </xf>
    <xf numFmtId="166" fontId="0" fillId="0" borderId="0" xfId="0" applyNumberFormat="1" applyFont="1" applyFill="1" applyBorder="1" applyAlignment="1">
      <alignment horizontal="center"/>
    </xf>
    <xf numFmtId="0" fontId="7" fillId="0" borderId="0" xfId="0" applyFont="1"/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2" borderId="0" xfId="0" applyFont="1" applyFill="1"/>
    <xf numFmtId="0" fontId="5" fillId="0" borderId="2" xfId="0" applyFont="1" applyBorder="1" applyAlignment="1">
      <alignment horizontal="center"/>
    </xf>
    <xf numFmtId="0" fontId="6" fillId="0" borderId="0" xfId="0" applyFont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4" fontId="8" fillId="0" borderId="0" xfId="0" applyNumberFormat="1" applyFont="1" applyAlignment="1">
      <alignment horizontal="left"/>
    </xf>
    <xf numFmtId="0" fontId="5" fillId="0" borderId="0" xfId="0" applyFont="1" applyBorder="1" applyAlignment="1">
      <alignment horizontal="center" vertical="center"/>
    </xf>
    <xf numFmtId="1" fontId="8" fillId="0" borderId="0" xfId="0" applyNumberFormat="1" applyFont="1" applyAlignment="1">
      <alignment horizontal="left"/>
    </xf>
    <xf numFmtId="14" fontId="8" fillId="3" borderId="0" xfId="0" applyNumberFormat="1" applyFont="1" applyFill="1" applyAlignment="1">
      <alignment horizontal="left"/>
    </xf>
    <xf numFmtId="1" fontId="8" fillId="3" borderId="0" xfId="0" applyNumberFormat="1" applyFont="1" applyFill="1" applyAlignment="1">
      <alignment horizontal="left"/>
    </xf>
    <xf numFmtId="0" fontId="0" fillId="3" borderId="2" xfId="0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166" fontId="5" fillId="0" borderId="0" xfId="0" applyNumberFormat="1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14" fontId="8" fillId="7" borderId="0" xfId="0" applyNumberFormat="1" applyFont="1" applyFill="1" applyAlignment="1">
      <alignment horizontal="left"/>
    </xf>
    <xf numFmtId="166" fontId="5" fillId="7" borderId="0" xfId="0" applyNumberFormat="1" applyFont="1" applyFill="1" applyBorder="1" applyAlignment="1">
      <alignment horizontal="center"/>
    </xf>
    <xf numFmtId="0" fontId="5" fillId="7" borderId="0" xfId="0" applyFont="1" applyFill="1" applyAlignment="1">
      <alignment horizontal="center"/>
    </xf>
    <xf numFmtId="165" fontId="5" fillId="7" borderId="0" xfId="0" applyNumberFormat="1" applyFont="1" applyFill="1" applyBorder="1" applyAlignment="1">
      <alignment horizontal="center"/>
    </xf>
    <xf numFmtId="164" fontId="5" fillId="7" borderId="0" xfId="0" applyNumberFormat="1" applyFont="1" applyFill="1" applyBorder="1" applyAlignment="1">
      <alignment horizontal="center"/>
    </xf>
    <xf numFmtId="1" fontId="8" fillId="7" borderId="0" xfId="0" applyNumberFormat="1" applyFont="1" applyFill="1" applyAlignment="1">
      <alignment horizontal="left"/>
    </xf>
    <xf numFmtId="0" fontId="5" fillId="7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9" fillId="4" borderId="0" xfId="0" applyFont="1" applyFill="1"/>
    <xf numFmtId="0" fontId="5" fillId="8" borderId="2" xfId="0" applyFont="1" applyFill="1" applyBorder="1" applyAlignment="1">
      <alignment horizontal="center"/>
    </xf>
    <xf numFmtId="166" fontId="5" fillId="3" borderId="0" xfId="0" applyNumberFormat="1" applyFont="1" applyFill="1" applyBorder="1" applyAlignment="1">
      <alignment horizontal="center"/>
    </xf>
    <xf numFmtId="165" fontId="5" fillId="3" borderId="0" xfId="0" applyNumberFormat="1" applyFont="1" applyFill="1" applyBorder="1" applyAlignment="1">
      <alignment horizontal="center"/>
    </xf>
    <xf numFmtId="164" fontId="5" fillId="3" borderId="0" xfId="0" applyNumberFormat="1" applyFont="1" applyFill="1" applyBorder="1" applyAlignment="1">
      <alignment horizontal="center"/>
    </xf>
    <xf numFmtId="167" fontId="5" fillId="0" borderId="0" xfId="0" applyNumberFormat="1" applyFont="1" applyAlignment="1">
      <alignment horizontal="center"/>
    </xf>
    <xf numFmtId="0" fontId="5" fillId="9" borderId="2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166" fontId="3" fillId="0" borderId="0" xfId="0" applyNumberFormat="1" applyFont="1" applyFill="1" applyBorder="1" applyAlignment="1">
      <alignment horizontal="center" wrapText="1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21FF9B"/>
      <color rgb="FF00FFFF"/>
      <color rgb="FF00FF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1-U16%202020-2021%20Fastst&#228;lld%20200915-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Villkor"/>
      <sheetName val="Matcher"/>
      <sheetName val="Spelordning 1 (2)"/>
      <sheetName val="Blad1"/>
      <sheetName val="Blad3"/>
      <sheetName val="Spelordning 2 (2)"/>
      <sheetName val="Kontaktpersoner"/>
      <sheetName val="Resavstånd"/>
      <sheetName val="Villkor resor"/>
      <sheetName val="Resefördelning"/>
    </sheetNames>
    <sheetDataSet>
      <sheetData sheetId="0"/>
      <sheetData sheetId="1"/>
      <sheetData sheetId="2">
        <row r="6">
          <cell r="B6">
            <v>44115</v>
          </cell>
          <cell r="E6" t="str">
            <v>Piteå HC</v>
          </cell>
          <cell r="F6" t="str">
            <v>Kiruna IF Ungdom/KIF</v>
          </cell>
        </row>
        <row r="7">
          <cell r="B7">
            <v>44118</v>
          </cell>
          <cell r="E7" t="str">
            <v>Älvsby IF Hockey</v>
          </cell>
          <cell r="F7" t="str">
            <v>Piteå HC</v>
          </cell>
        </row>
        <row r="10">
          <cell r="B10">
            <v>44120</v>
          </cell>
        </row>
        <row r="11">
          <cell r="B11">
            <v>44121</v>
          </cell>
        </row>
        <row r="12">
          <cell r="B12">
            <v>44121</v>
          </cell>
          <cell r="E12" t="str">
            <v>Piteå HC</v>
          </cell>
          <cell r="F12" t="str">
            <v>Luleå HF</v>
          </cell>
        </row>
        <row r="20">
          <cell r="B20">
            <v>44129</v>
          </cell>
        </row>
        <row r="21">
          <cell r="B21">
            <v>44132</v>
          </cell>
          <cell r="E21" t="str">
            <v>Kalix HC</v>
          </cell>
          <cell r="F21" t="str">
            <v>Piteå HC</v>
          </cell>
        </row>
        <row r="22">
          <cell r="B22">
            <v>44142</v>
          </cell>
        </row>
        <row r="23">
          <cell r="B23">
            <v>44142</v>
          </cell>
          <cell r="E23" t="str">
            <v>Piteå HC</v>
          </cell>
          <cell r="F23" t="str">
            <v>Bodens HF</v>
          </cell>
        </row>
        <row r="28">
          <cell r="B28">
            <v>44146</v>
          </cell>
          <cell r="E28" t="str">
            <v>Sunderby SK</v>
          </cell>
          <cell r="F28" t="str">
            <v>Piteå HC</v>
          </cell>
        </row>
        <row r="30">
          <cell r="B30">
            <v>44146</v>
          </cell>
        </row>
        <row r="31">
          <cell r="B31">
            <v>44149</v>
          </cell>
        </row>
        <row r="33">
          <cell r="B33">
            <v>44149</v>
          </cell>
          <cell r="E33" t="str">
            <v>Piteå HC</v>
          </cell>
          <cell r="F33" t="str">
            <v>Pajala HC</v>
          </cell>
        </row>
        <row r="42">
          <cell r="B42">
            <v>44156</v>
          </cell>
          <cell r="E42" t="str">
            <v>Piteå HC</v>
          </cell>
          <cell r="F42" t="str">
            <v>Sunderby SK</v>
          </cell>
        </row>
        <row r="43">
          <cell r="B43">
            <v>44157</v>
          </cell>
        </row>
        <row r="44">
          <cell r="B44">
            <v>44163</v>
          </cell>
        </row>
        <row r="46">
          <cell r="B46">
            <v>44163</v>
          </cell>
          <cell r="E46" t="str">
            <v>Bodens HF</v>
          </cell>
          <cell r="F46" t="str">
            <v>Piteå HC</v>
          </cell>
        </row>
        <row r="51">
          <cell r="B51">
            <v>44167</v>
          </cell>
          <cell r="E51" t="str">
            <v>Piteå HC</v>
          </cell>
          <cell r="F51" t="str">
            <v>Kalix HC</v>
          </cell>
        </row>
        <row r="55">
          <cell r="B55">
            <v>44177</v>
          </cell>
        </row>
        <row r="56">
          <cell r="B56">
            <v>44178</v>
          </cell>
          <cell r="E56" t="str">
            <v>Kiruna IF Ungdom/KIF</v>
          </cell>
          <cell r="F56" t="str">
            <v>Piteå HC</v>
          </cell>
        </row>
        <row r="60">
          <cell r="B60">
            <v>44205</v>
          </cell>
          <cell r="E60" t="str">
            <v>Luleå HF</v>
          </cell>
          <cell r="F60" t="str">
            <v>Piteå HC</v>
          </cell>
        </row>
        <row r="66">
          <cell r="B66">
            <v>44209</v>
          </cell>
          <cell r="E66" t="str">
            <v>Piteå HC</v>
          </cell>
          <cell r="F66" t="str">
            <v>Älvsby IF Hockey</v>
          </cell>
        </row>
        <row r="76">
          <cell r="B76">
            <v>44223</v>
          </cell>
        </row>
        <row r="77">
          <cell r="B77">
            <v>44226</v>
          </cell>
          <cell r="E77" t="str">
            <v>Älvsby IF Hockey</v>
          </cell>
          <cell r="F77" t="str">
            <v>Piteå HC</v>
          </cell>
        </row>
        <row r="83">
          <cell r="B83">
            <v>44230</v>
          </cell>
          <cell r="E83" t="str">
            <v>Piteå HC</v>
          </cell>
          <cell r="F83" t="str">
            <v>Luleå HF</v>
          </cell>
        </row>
        <row r="84">
          <cell r="B84">
            <v>44233</v>
          </cell>
          <cell r="E84" t="str">
            <v>Kiruna IF Ungdom/KIF</v>
          </cell>
          <cell r="F84" t="str">
            <v>Piteå HC</v>
          </cell>
        </row>
        <row r="94">
          <cell r="B94">
            <v>44247</v>
          </cell>
          <cell r="E94" t="str">
            <v>Kalix HC</v>
          </cell>
          <cell r="F94" t="str">
            <v>Piteå HC</v>
          </cell>
        </row>
        <row r="97">
          <cell r="B97">
            <v>44247</v>
          </cell>
        </row>
        <row r="98">
          <cell r="B98">
            <v>44248</v>
          </cell>
          <cell r="E98" t="str">
            <v>Piteå HC</v>
          </cell>
          <cell r="F98" t="str">
            <v>Pajala HC</v>
          </cell>
        </row>
        <row r="99">
          <cell r="B99">
            <v>44251</v>
          </cell>
          <cell r="E99" t="str">
            <v>Piteå HC</v>
          </cell>
          <cell r="F99" t="str">
            <v>Bodens HF</v>
          </cell>
        </row>
        <row r="100">
          <cell r="B100">
            <v>44251</v>
          </cell>
        </row>
        <row r="101">
          <cell r="B101">
            <v>44254</v>
          </cell>
        </row>
        <row r="102">
          <cell r="B102">
            <v>44254</v>
          </cell>
          <cell r="E102" t="str">
            <v>Sunderby SK</v>
          </cell>
          <cell r="F102" t="str">
            <v>Piteå HC</v>
          </cell>
        </row>
        <row r="104">
          <cell r="B104">
            <v>44254</v>
          </cell>
        </row>
        <row r="105">
          <cell r="B105">
            <v>44268</v>
          </cell>
          <cell r="E105" t="str">
            <v>Pajala HC</v>
          </cell>
          <cell r="F105" t="str">
            <v>Piteå HC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37"/>
  <sheetViews>
    <sheetView tabSelected="1" zoomScale="80" zoomScaleNormal="80" workbookViewId="0">
      <pane ySplit="4" topLeftCell="A5" activePane="bottomLeft" state="frozen"/>
      <selection pane="bottomLeft" activeCell="H22" sqref="H22"/>
    </sheetView>
  </sheetViews>
  <sheetFormatPr defaultRowHeight="15" x14ac:dyDescent="0.25"/>
  <cols>
    <col min="1" max="1" width="11.28515625" style="23" customWidth="1"/>
    <col min="2" max="2" width="16.7109375" style="28" bestFit="1" customWidth="1"/>
    <col min="3" max="3" width="16.7109375" style="26" bestFit="1" customWidth="1"/>
    <col min="4" max="4" width="6.28515625" style="26" customWidth="1"/>
    <col min="5" max="5" width="17.140625" style="27" bestFit="1" customWidth="1"/>
    <col min="6" max="6" width="17.28515625" style="24" customWidth="1"/>
    <col min="7" max="7" width="22.85546875" style="24" customWidth="1"/>
    <col min="8" max="8" width="23.42578125" style="1" customWidth="1"/>
    <col min="9" max="9" width="6.5703125" style="1" customWidth="1"/>
    <col min="10" max="10" width="13.42578125" style="1" bestFit="1" customWidth="1"/>
    <col min="11" max="11" width="13.85546875" style="2" customWidth="1"/>
    <col min="12" max="12" width="28.5703125" style="1" bestFit="1" customWidth="1"/>
    <col min="13" max="13" width="28" style="1" bestFit="1" customWidth="1"/>
    <col min="14" max="14" width="17.7109375" style="3" customWidth="1"/>
    <col min="15" max="15" width="16.7109375" style="3" customWidth="1"/>
    <col min="16" max="16" width="20" style="3" customWidth="1"/>
    <col min="17" max="16384" width="9.140625" style="3"/>
  </cols>
  <sheetData>
    <row r="1" spans="1:46" ht="40.5" customHeight="1" x14ac:dyDescent="0.3">
      <c r="A1" s="81" t="s">
        <v>14</v>
      </c>
      <c r="B1" s="81"/>
      <c r="C1" s="81"/>
      <c r="D1" s="81"/>
      <c r="E1" s="81"/>
      <c r="F1" s="81"/>
      <c r="G1" s="81"/>
      <c r="H1" s="81"/>
    </row>
    <row r="2" spans="1:46" x14ac:dyDescent="0.25">
      <c r="A2" s="82"/>
      <c r="B2" s="83"/>
      <c r="C2" s="83"/>
      <c r="D2" s="83"/>
      <c r="E2" s="83"/>
      <c r="F2" s="84"/>
      <c r="G2" s="49"/>
      <c r="J2" s="2"/>
    </row>
    <row r="3" spans="1:46" x14ac:dyDescent="0.25">
      <c r="A3" s="85"/>
      <c r="B3" s="86"/>
      <c r="C3" s="86"/>
      <c r="D3" s="86"/>
      <c r="E3" s="86"/>
      <c r="F3" s="87"/>
      <c r="G3" s="49"/>
      <c r="J3" s="2"/>
    </row>
    <row r="4" spans="1:46" x14ac:dyDescent="0.25">
      <c r="A4" s="4" t="s">
        <v>3</v>
      </c>
      <c r="B4" s="6" t="s">
        <v>0</v>
      </c>
      <c r="C4" s="7" t="s">
        <v>2</v>
      </c>
      <c r="D4" s="7" t="s">
        <v>4</v>
      </c>
      <c r="E4" s="8" t="s">
        <v>11</v>
      </c>
      <c r="F4" s="9" t="s">
        <v>1</v>
      </c>
      <c r="G4" s="9" t="s">
        <v>15</v>
      </c>
      <c r="H4" s="10" t="s">
        <v>16</v>
      </c>
      <c r="I4" s="35" t="s">
        <v>5</v>
      </c>
      <c r="J4" s="11" t="s">
        <v>7</v>
      </c>
      <c r="K4" s="12" t="s">
        <v>6</v>
      </c>
      <c r="L4" s="12" t="s">
        <v>10</v>
      </c>
      <c r="M4" s="12" t="s">
        <v>83</v>
      </c>
      <c r="N4" s="12" t="s">
        <v>9</v>
      </c>
      <c r="O4" s="36" t="s">
        <v>42</v>
      </c>
      <c r="P4" s="36" t="s">
        <v>43</v>
      </c>
      <c r="Q4" s="75"/>
    </row>
    <row r="5" spans="1:46" ht="19.5" customHeight="1" x14ac:dyDescent="0.25">
      <c r="A5" s="68"/>
      <c r="B5" s="48">
        <f>IF(AND(ISNUMBER([1]Matcher!$B$7),[1]Matcher!$B$7&gt;[1]Matcher!$B$6),[1]Matcher!$B$7," ")</f>
        <v>44118</v>
      </c>
      <c r="C5" s="55" t="s">
        <v>19</v>
      </c>
      <c r="D5" s="32" t="s">
        <v>13</v>
      </c>
      <c r="E5" s="56" t="s">
        <v>22</v>
      </c>
      <c r="F5" s="57" t="s">
        <v>23</v>
      </c>
      <c r="G5" s="50" t="str">
        <f>IF(AND(ISTEXT([1]Matcher!$E$7),ISNUMBER([1]Matcher!$B$7)),[1]Matcher!$E$7," ")</f>
        <v>Älvsby IF Hockey</v>
      </c>
      <c r="H5" s="50" t="str">
        <f>IF(AND(ISTEXT([1]Matcher!$F$7),ISNUMBER([1]Matcher!$B$7)),[1]Matcher!$F$7," ")</f>
        <v>Piteå HC</v>
      </c>
      <c r="I5" s="54"/>
      <c r="J5" s="47"/>
      <c r="K5" s="29"/>
      <c r="L5" s="29"/>
      <c r="M5" s="29"/>
      <c r="N5" s="5"/>
      <c r="O5" s="5"/>
      <c r="P5" s="5"/>
    </row>
    <row r="6" spans="1:46" ht="19.5" customHeight="1" x14ac:dyDescent="0.25">
      <c r="A6" s="68">
        <v>11801058</v>
      </c>
      <c r="B6" s="48">
        <f>IF(AND(ISNUMBER([1]Matcher!$B$11),[1]Matcher!$B$11&gt;[1]Matcher!$B$10),[1]Matcher!$B$11," ")</f>
        <v>44121</v>
      </c>
      <c r="C6" s="55" t="s">
        <v>25</v>
      </c>
      <c r="D6" s="32" t="s">
        <v>12</v>
      </c>
      <c r="E6" s="56" t="s">
        <v>41</v>
      </c>
      <c r="F6" s="57" t="s">
        <v>33</v>
      </c>
      <c r="G6" s="50" t="str">
        <f>IF(AND(ISTEXT([1]Matcher!$E$6),ISNUMBER([1]Matcher!$B$6)),[1]Matcher!$E$6," ")</f>
        <v>Piteå HC</v>
      </c>
      <c r="H6" s="50" t="str">
        <f>IF(AND(ISTEXT([1]Matcher!$F$6),ISNUMBER([1]Matcher!$B$6)),[1]Matcher!$F$6," ")</f>
        <v>Kiruna IF Ungdom/KIF</v>
      </c>
      <c r="I6" s="74"/>
      <c r="J6" s="43"/>
      <c r="K6" s="29"/>
      <c r="L6" s="76" t="s">
        <v>78</v>
      </c>
      <c r="M6" s="76" t="s">
        <v>73</v>
      </c>
      <c r="N6" s="45" t="s">
        <v>69</v>
      </c>
      <c r="O6" s="45" t="s">
        <v>45</v>
      </c>
      <c r="P6" s="45" t="s">
        <v>44</v>
      </c>
    </row>
    <row r="7" spans="1:46" ht="20.100000000000001" customHeight="1" x14ac:dyDescent="0.25">
      <c r="A7" s="68">
        <v>11801011</v>
      </c>
      <c r="B7" s="48">
        <v>44129</v>
      </c>
      <c r="C7" s="55" t="s">
        <v>34</v>
      </c>
      <c r="D7" s="32" t="s">
        <v>12</v>
      </c>
      <c r="E7" s="56" t="s">
        <v>32</v>
      </c>
      <c r="F7" s="57" t="s">
        <v>33</v>
      </c>
      <c r="G7" s="50" t="str">
        <f>IF(AND(ISTEXT([1]Matcher!$E$12),ISNUMBER([1]Matcher!$B$12)),[1]Matcher!$E$12," ")</f>
        <v>Piteå HC</v>
      </c>
      <c r="H7" s="50" t="str">
        <f>IF(AND(ISTEXT([1]Matcher!$F$12),ISNUMBER([1]Matcher!$B$12)),[1]Matcher!$F$12," ")</f>
        <v>Luleå HF</v>
      </c>
      <c r="I7" s="74"/>
      <c r="J7" s="43"/>
      <c r="K7" s="29"/>
      <c r="L7" s="76" t="s">
        <v>74</v>
      </c>
      <c r="M7" s="76" t="s">
        <v>56</v>
      </c>
      <c r="N7" s="45" t="s">
        <v>85</v>
      </c>
      <c r="O7" s="45" t="s">
        <v>48</v>
      </c>
      <c r="P7" s="45" t="s">
        <v>47</v>
      </c>
    </row>
    <row r="8" spans="1:46" ht="20.100000000000001" customHeight="1" x14ac:dyDescent="0.25">
      <c r="A8" s="68"/>
      <c r="B8" s="48">
        <f>IF(AND(ISNUMBER([1]Matcher!$B$21),[1]Matcher!$B$21&gt;[1]Matcher!$B$20),[1]Matcher!$B$21," ")</f>
        <v>44132</v>
      </c>
      <c r="C8" s="55" t="s">
        <v>19</v>
      </c>
      <c r="D8" s="32" t="s">
        <v>13</v>
      </c>
      <c r="E8" s="56" t="s">
        <v>20</v>
      </c>
      <c r="F8" s="57" t="s">
        <v>21</v>
      </c>
      <c r="G8" s="50" t="str">
        <f>IF(AND(ISTEXT([1]Matcher!$E$21),ISNUMBER([1]Matcher!$B$21)),[1]Matcher!$E$21," ")</f>
        <v>Kalix HC</v>
      </c>
      <c r="H8" s="50" t="str">
        <f>IF(AND(ISTEXT([1]Matcher!$F$21),ISNUMBER([1]Matcher!$B$21)),[1]Matcher!$F$21," ")</f>
        <v>Piteå HC</v>
      </c>
      <c r="I8" s="54"/>
      <c r="J8" s="43"/>
      <c r="K8" s="79" t="s">
        <v>18</v>
      </c>
      <c r="L8" s="78"/>
      <c r="M8" s="78"/>
      <c r="N8" s="5"/>
      <c r="O8" s="5"/>
      <c r="P8" s="5"/>
    </row>
    <row r="9" spans="1:46" ht="20.100000000000001" customHeight="1" x14ac:dyDescent="0.25">
      <c r="A9" s="68">
        <v>11801026</v>
      </c>
      <c r="B9" s="48">
        <f>IF(AND(ISNUMBER([1]Matcher!$B$22),[1]Matcher!$B$22&gt;[1]Matcher!$B$21),[1]Matcher!$B$22," ")</f>
        <v>44142</v>
      </c>
      <c r="C9" s="55" t="s">
        <v>25</v>
      </c>
      <c r="D9" s="32" t="s">
        <v>12</v>
      </c>
      <c r="E9" s="56" t="s">
        <v>32</v>
      </c>
      <c r="F9" s="57" t="s">
        <v>33</v>
      </c>
      <c r="G9" s="50" t="str">
        <f>IF(AND(ISTEXT([1]Matcher!$E$23),ISNUMBER([1]Matcher!$B$23)),[1]Matcher!$E$23," ")</f>
        <v>Piteå HC</v>
      </c>
      <c r="H9" s="50" t="str">
        <f>IF(AND(ISTEXT([1]Matcher!$F$23),ISNUMBER([1]Matcher!$B$23)),[1]Matcher!$F$23," ")</f>
        <v>Bodens HF</v>
      </c>
      <c r="I9" s="74"/>
      <c r="J9" s="43"/>
      <c r="K9" s="29"/>
      <c r="L9" s="76" t="s">
        <v>55</v>
      </c>
      <c r="M9" s="76" t="s">
        <v>72</v>
      </c>
      <c r="N9" s="76" t="s">
        <v>86</v>
      </c>
      <c r="O9" s="76" t="s">
        <v>49</v>
      </c>
      <c r="P9" s="76" t="s">
        <v>54</v>
      </c>
    </row>
    <row r="10" spans="1:46" ht="20.100000000000001" customHeight="1" x14ac:dyDescent="0.25">
      <c r="A10" s="68">
        <v>11801035</v>
      </c>
      <c r="B10" s="48">
        <f>IF(AND(ISNUMBER([1]Matcher!$B$31),[1]Matcher!$B$31&gt;[1]Matcher!$B$30),[1]Matcher!$B$31," ")</f>
        <v>44149</v>
      </c>
      <c r="C10" s="55" t="s">
        <v>25</v>
      </c>
      <c r="D10" s="32" t="s">
        <v>12</v>
      </c>
      <c r="E10" s="56" t="s">
        <v>35</v>
      </c>
      <c r="F10" s="57" t="s">
        <v>33</v>
      </c>
      <c r="G10" s="50" t="str">
        <f>IF(AND(ISTEXT([1]Matcher!$E$33),ISNUMBER([1]Matcher!$B$33)),[1]Matcher!$E$33," ")</f>
        <v>Piteå HC</v>
      </c>
      <c r="H10" s="50" t="str">
        <f>IF(AND(ISTEXT([1]Matcher!$F$33),ISNUMBER([1]Matcher!$B$33)),[1]Matcher!$F$33," ")</f>
        <v>Pajala HC</v>
      </c>
      <c r="I10" s="74"/>
      <c r="J10" s="43"/>
      <c r="K10" s="29"/>
      <c r="L10" s="76" t="s">
        <v>53</v>
      </c>
      <c r="M10" s="76" t="s">
        <v>80</v>
      </c>
      <c r="N10" s="76" t="s">
        <v>59</v>
      </c>
      <c r="O10" s="76" t="s">
        <v>48</v>
      </c>
      <c r="P10" s="76" t="s">
        <v>66</v>
      </c>
    </row>
    <row r="11" spans="1:46" ht="20.100000000000001" customHeight="1" x14ac:dyDescent="0.25">
      <c r="A11" s="68"/>
      <c r="B11" s="48">
        <v>44153</v>
      </c>
      <c r="C11" s="55" t="s">
        <v>19</v>
      </c>
      <c r="D11" s="32" t="s">
        <v>13</v>
      </c>
      <c r="E11" s="55" t="s">
        <v>93</v>
      </c>
      <c r="F11" s="57" t="s">
        <v>31</v>
      </c>
      <c r="G11" s="50" t="str">
        <f>IF(AND(ISTEXT([1]Matcher!$E$28),ISNUMBER([1]Matcher!$B$28)),[1]Matcher!$E$28," ")</f>
        <v>Sunderby SK</v>
      </c>
      <c r="H11" s="50" t="str">
        <f>IF(AND(ISTEXT([1]Matcher!$F$28),ISNUMBER([1]Matcher!$B$28)),[1]Matcher!$F$28," ")</f>
        <v>Piteå HC</v>
      </c>
      <c r="I11" s="54"/>
      <c r="J11" s="43"/>
      <c r="K11" s="29"/>
      <c r="L11" s="29"/>
      <c r="M11" s="29"/>
      <c r="N11" s="45"/>
      <c r="O11" s="45"/>
      <c r="P11" s="45"/>
      <c r="S11" s="15"/>
    </row>
    <row r="12" spans="1:46" s="42" customFormat="1" ht="20.100000000000001" customHeight="1" x14ac:dyDescent="0.25">
      <c r="A12" s="68"/>
      <c r="B12" s="48">
        <f>IF(AND(ISNUMBER([1]Matcher!$B$44),[1]Matcher!$B$44&gt;[1]Matcher!$B$43),[1]Matcher!$B$44," ")</f>
        <v>44163</v>
      </c>
      <c r="C12" s="55" t="s">
        <v>25</v>
      </c>
      <c r="D12" s="32" t="s">
        <v>13</v>
      </c>
      <c r="E12" s="56" t="s">
        <v>27</v>
      </c>
      <c r="F12" s="57" t="s">
        <v>28</v>
      </c>
      <c r="G12" s="50" t="str">
        <f>IF(AND(ISTEXT([1]Matcher!$E$46),ISNUMBER([1]Matcher!$B$46)),[1]Matcher!$E$46," ")</f>
        <v>Bodens HF</v>
      </c>
      <c r="H12" s="50" t="str">
        <f>IF(AND(ISTEXT([1]Matcher!$F$46),ISNUMBER([1]Matcher!$B$46)),[1]Matcher!$F$46," ")</f>
        <v>Piteå HC</v>
      </c>
      <c r="I12" s="54"/>
      <c r="J12" s="47"/>
      <c r="K12" s="29"/>
      <c r="L12" s="29"/>
      <c r="M12" s="29"/>
      <c r="N12" s="45"/>
      <c r="O12" s="45"/>
      <c r="P12" s="45"/>
    </row>
    <row r="13" spans="1:46" ht="20.100000000000001" customHeight="1" x14ac:dyDescent="0.25">
      <c r="A13" s="68">
        <v>11801049</v>
      </c>
      <c r="B13" s="48">
        <v>44164</v>
      </c>
      <c r="C13" s="55" t="s">
        <v>34</v>
      </c>
      <c r="D13" s="32" t="s">
        <v>12</v>
      </c>
      <c r="E13" s="56" t="s">
        <v>92</v>
      </c>
      <c r="F13" s="57" t="s">
        <v>89</v>
      </c>
      <c r="G13" s="50" t="str">
        <f>IF(AND(ISTEXT([1]Matcher!$E$51),ISNUMBER([1]Matcher!$B$51)),[1]Matcher!$E$51," ")</f>
        <v>Piteå HC</v>
      </c>
      <c r="H13" s="50" t="str">
        <f>IF(AND(ISTEXT([1]Matcher!$F$51),ISNUMBER([1]Matcher!$B$51)),[1]Matcher!$F$51," ")</f>
        <v>Kalix HC</v>
      </c>
      <c r="I13" s="74"/>
      <c r="J13" s="43"/>
      <c r="K13" s="29"/>
      <c r="L13" s="76" t="s">
        <v>51</v>
      </c>
      <c r="M13" s="76" t="s">
        <v>64</v>
      </c>
      <c r="N13" s="45" t="s">
        <v>87</v>
      </c>
      <c r="O13" s="45" t="s">
        <v>50</v>
      </c>
      <c r="P13" s="45" t="s">
        <v>62</v>
      </c>
    </row>
    <row r="14" spans="1:46" ht="20.100000000000001" customHeight="1" x14ac:dyDescent="0.25">
      <c r="A14" s="68">
        <v>11801044</v>
      </c>
      <c r="B14" s="48">
        <v>44171</v>
      </c>
      <c r="C14" s="55" t="s">
        <v>34</v>
      </c>
      <c r="D14" s="32" t="s">
        <v>12</v>
      </c>
      <c r="E14" s="56" t="s">
        <v>88</v>
      </c>
      <c r="F14" s="57" t="s">
        <v>89</v>
      </c>
      <c r="G14" s="50" t="str">
        <f>IF(AND(ISTEXT([1]Matcher!$E$42),ISNUMBER([1]Matcher!$B$42)),[1]Matcher!$E$42," ")</f>
        <v>Piteå HC</v>
      </c>
      <c r="H14" s="50" t="str">
        <f>IF(AND(ISTEXT([1]Matcher!$F$42),ISNUMBER([1]Matcher!$B$42)),[1]Matcher!$F$42," ")</f>
        <v>Sunderby SK</v>
      </c>
      <c r="I14" s="74"/>
      <c r="J14" s="43"/>
      <c r="K14" s="29"/>
      <c r="L14" s="76" t="s">
        <v>79</v>
      </c>
      <c r="M14" s="76" t="s">
        <v>46</v>
      </c>
      <c r="N14" s="76" t="s">
        <v>84</v>
      </c>
      <c r="O14" s="76" t="s">
        <v>49</v>
      </c>
      <c r="P14" s="76" t="s">
        <v>61</v>
      </c>
      <c r="S14" s="15"/>
    </row>
    <row r="15" spans="1:46" ht="20.100000000000001" customHeight="1" x14ac:dyDescent="0.25">
      <c r="A15" s="68"/>
      <c r="B15" s="48">
        <v>44177</v>
      </c>
      <c r="C15" s="55" t="s">
        <v>25</v>
      </c>
      <c r="D15" s="32" t="s">
        <v>13</v>
      </c>
      <c r="E15" s="56" t="s">
        <v>95</v>
      </c>
      <c r="F15" s="57" t="s">
        <v>96</v>
      </c>
      <c r="G15" s="50" t="str">
        <f>IF(AND(ISTEXT([1]Matcher!$E$84),ISNUMBER([1]Matcher!$B$84)),[1]Matcher!$E$84," ")</f>
        <v>Kiruna IF Ungdom/KIF</v>
      </c>
      <c r="H15" s="50" t="str">
        <f>IF(AND(ISTEXT([1]Matcher!$F$84),ISNUMBER([1]Matcher!$B$84)),[1]Matcher!$F$84," ")</f>
        <v>Piteå HC</v>
      </c>
      <c r="I15" s="54"/>
      <c r="J15" s="43"/>
      <c r="K15" s="80" t="s">
        <v>18</v>
      </c>
      <c r="L15" s="29"/>
      <c r="M15" s="29"/>
      <c r="N15" s="45"/>
      <c r="O15" s="45"/>
      <c r="P15" s="45"/>
    </row>
    <row r="16" spans="1:46" ht="20.100000000000001" customHeight="1" x14ac:dyDescent="0.25">
      <c r="A16" s="68"/>
      <c r="B16" s="48">
        <f>IF(AND(ISNUMBER([1]Matcher!$B$56),[1]Matcher!$B$56&gt;[1]Matcher!$B$55),[1]Matcher!$B$56," ")</f>
        <v>44178</v>
      </c>
      <c r="C16" s="55" t="s">
        <v>34</v>
      </c>
      <c r="D16" s="32" t="s">
        <v>13</v>
      </c>
      <c r="E16" s="56" t="s">
        <v>90</v>
      </c>
      <c r="F16" s="57" t="s">
        <v>91</v>
      </c>
      <c r="G16" s="50" t="str">
        <f>IF(AND(ISTEXT([1]Matcher!$E$56),ISNUMBER([1]Matcher!$B$56)),[1]Matcher!$E$56," ")</f>
        <v>Kiruna IF Ungdom/KIF</v>
      </c>
      <c r="H16" s="50" t="str">
        <f>IF(AND(ISTEXT([1]Matcher!$F$56),ISNUMBER([1]Matcher!$B$56)),[1]Matcher!$F$56," ")</f>
        <v>Piteå HC</v>
      </c>
      <c r="I16" s="54"/>
      <c r="J16" s="43"/>
      <c r="K16" s="80" t="s">
        <v>18</v>
      </c>
      <c r="L16" s="29"/>
      <c r="M16" s="29"/>
      <c r="N16" s="45"/>
      <c r="O16" s="45"/>
      <c r="P16" s="45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</row>
    <row r="17" spans="1:46" ht="20.100000000000001" customHeight="1" x14ac:dyDescent="0.25">
      <c r="A17" s="68"/>
      <c r="B17" s="51"/>
      <c r="C17" s="70"/>
      <c r="D17" s="39"/>
      <c r="E17" s="71" t="s">
        <v>17</v>
      </c>
      <c r="F17" s="72"/>
      <c r="G17" s="52"/>
      <c r="H17" s="52"/>
      <c r="I17" s="40"/>
      <c r="J17" s="40"/>
      <c r="K17" s="41"/>
      <c r="L17" s="41"/>
      <c r="M17" s="41"/>
      <c r="N17" s="53"/>
      <c r="O17" s="53"/>
      <c r="P17" s="53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</row>
    <row r="18" spans="1:46" ht="20.100000000000001" customHeight="1" x14ac:dyDescent="0.25">
      <c r="A18" s="68"/>
      <c r="B18" s="48">
        <v>44203</v>
      </c>
      <c r="C18" s="55" t="s">
        <v>40</v>
      </c>
      <c r="D18" s="32" t="s">
        <v>13</v>
      </c>
      <c r="E18" s="56" t="s">
        <v>38</v>
      </c>
      <c r="F18" s="57" t="s">
        <v>39</v>
      </c>
      <c r="G18" s="50" t="str">
        <f>IF(AND(ISTEXT([1]Matcher!$E$60),ISNUMBER([1]Matcher!$B$60)),[1]Matcher!$E$60," ")</f>
        <v>Luleå HF</v>
      </c>
      <c r="H18" s="50" t="str">
        <f>IF(AND(ISTEXT([1]Matcher!$F$60),ISNUMBER([1]Matcher!$B$60)),[1]Matcher!$F$60," ")</f>
        <v>Piteå HC</v>
      </c>
      <c r="I18" s="54"/>
      <c r="J18" s="43"/>
      <c r="K18" s="29"/>
      <c r="L18" s="29"/>
      <c r="M18" s="29"/>
      <c r="N18" s="5"/>
      <c r="O18" s="5"/>
      <c r="P18" s="5"/>
      <c r="R18" s="17"/>
    </row>
    <row r="19" spans="1:46" ht="20.100000000000001" customHeight="1" x14ac:dyDescent="0.25">
      <c r="A19" s="68"/>
      <c r="B19" s="59" t="s">
        <v>30</v>
      </c>
      <c r="C19" s="60"/>
      <c r="D19" s="61"/>
      <c r="E19" s="62" t="s">
        <v>29</v>
      </c>
      <c r="F19" s="63"/>
      <c r="G19" s="64"/>
      <c r="H19" s="64"/>
      <c r="I19" s="65"/>
      <c r="J19" s="65"/>
      <c r="K19" s="66"/>
      <c r="L19" s="66"/>
      <c r="M19" s="66"/>
      <c r="N19" s="67"/>
      <c r="O19" s="67"/>
      <c r="P19" s="67"/>
    </row>
    <row r="20" spans="1:46" ht="20.100000000000001" customHeight="1" x14ac:dyDescent="0.25">
      <c r="A20" s="68"/>
      <c r="B20" s="48">
        <f>IF(AND(ISNUMBER([1]Matcher!$B$77),[1]Matcher!$B$77&gt;[1]Matcher!$B$76),[1]Matcher!$B$77," ")</f>
        <v>44226</v>
      </c>
      <c r="C20" s="55" t="s">
        <v>25</v>
      </c>
      <c r="D20" s="32" t="s">
        <v>13</v>
      </c>
      <c r="E20" s="56" t="s">
        <v>24</v>
      </c>
      <c r="F20" s="57" t="s">
        <v>23</v>
      </c>
      <c r="G20" s="50" t="str">
        <f>IF(AND(ISTEXT([1]Matcher!$E$77),ISNUMBER([1]Matcher!$B$77)),[1]Matcher!$E$77," ")</f>
        <v>Älvsby IF Hockey</v>
      </c>
      <c r="H20" s="50" t="str">
        <f>IF(AND(ISTEXT([1]Matcher!$F$77),ISNUMBER([1]Matcher!$B$77)),[1]Matcher!$F$77," ")</f>
        <v>Piteå HC</v>
      </c>
      <c r="I20" s="74"/>
      <c r="J20" s="43"/>
      <c r="K20" s="29"/>
      <c r="L20" s="29"/>
      <c r="M20" s="29"/>
      <c r="N20" s="5"/>
      <c r="O20" s="5"/>
      <c r="P20" s="5"/>
    </row>
    <row r="21" spans="1:46" ht="20.100000000000001" customHeight="1" x14ac:dyDescent="0.25">
      <c r="A21" s="68">
        <v>11801083</v>
      </c>
      <c r="B21" s="48">
        <v>44233</v>
      </c>
      <c r="C21" s="55" t="s">
        <v>25</v>
      </c>
      <c r="D21" s="32" t="s">
        <v>12</v>
      </c>
      <c r="E21" s="56" t="s">
        <v>32</v>
      </c>
      <c r="F21" s="57" t="s">
        <v>33</v>
      </c>
      <c r="G21" s="50" t="str">
        <f>IF(AND(ISTEXT([1]Matcher!$E$83),ISNUMBER([1]Matcher!$B$83)),[1]Matcher!$E$83," ")</f>
        <v>Piteå HC</v>
      </c>
      <c r="H21" s="50" t="str">
        <f>IF(AND(ISTEXT([1]Matcher!$F$83),ISNUMBER([1]Matcher!$B$83)),[1]Matcher!$F$83," ")</f>
        <v>Luleå HF</v>
      </c>
      <c r="I21" s="69"/>
      <c r="J21" s="43"/>
      <c r="K21" s="29"/>
      <c r="L21" s="76" t="s">
        <v>76</v>
      </c>
      <c r="M21" s="76" t="s">
        <v>57</v>
      </c>
      <c r="N21" s="45" t="s">
        <v>77</v>
      </c>
      <c r="O21" s="45" t="s">
        <v>49</v>
      </c>
      <c r="P21" s="45" t="s">
        <v>70</v>
      </c>
    </row>
    <row r="22" spans="1:46" ht="20.100000000000001" customHeight="1" x14ac:dyDescent="0.25">
      <c r="A22" s="68">
        <v>11801065</v>
      </c>
      <c r="B22" s="48">
        <v>44240</v>
      </c>
      <c r="C22" s="55" t="s">
        <v>25</v>
      </c>
      <c r="D22" s="32" t="s">
        <v>12</v>
      </c>
      <c r="E22" s="56" t="s">
        <v>36</v>
      </c>
      <c r="F22" s="57" t="s">
        <v>33</v>
      </c>
      <c r="G22" s="50" t="str">
        <f>IF(AND(ISTEXT([1]Matcher!$E$66),ISNUMBER([1]Matcher!$B$66)),[1]Matcher!$E$66," ")</f>
        <v>Piteå HC</v>
      </c>
      <c r="H22" s="50" t="str">
        <f>IF(AND(ISTEXT([1]Matcher!$F$66),ISNUMBER([1]Matcher!$B$66)),[1]Matcher!$F$66," ")</f>
        <v>Älvsby IF Hockey</v>
      </c>
      <c r="I22" s="58"/>
      <c r="J22" s="43"/>
      <c r="K22" s="29" t="s">
        <v>37</v>
      </c>
      <c r="L22" s="76" t="s">
        <v>60</v>
      </c>
      <c r="M22" s="76" t="s">
        <v>68</v>
      </c>
      <c r="N22" s="45" t="s">
        <v>65</v>
      </c>
      <c r="O22" s="45" t="s">
        <v>48</v>
      </c>
      <c r="P22" s="45" t="s">
        <v>82</v>
      </c>
    </row>
    <row r="23" spans="1:46" ht="20.100000000000001" customHeight="1" x14ac:dyDescent="0.25">
      <c r="A23" s="68"/>
      <c r="B23" s="48">
        <v>40958</v>
      </c>
      <c r="C23" s="55" t="s">
        <v>26</v>
      </c>
      <c r="D23" s="32" t="s">
        <v>13</v>
      </c>
      <c r="E23" s="56" t="s">
        <v>20</v>
      </c>
      <c r="F23" s="57" t="s">
        <v>33</v>
      </c>
      <c r="G23" s="50" t="str">
        <f>IF(AND(ISTEXT([1]Matcher!$E$94),ISNUMBER([1]Matcher!$B$94)),[1]Matcher!$E$94," ")</f>
        <v>Kalix HC</v>
      </c>
      <c r="H23" s="50" t="str">
        <f>IF(AND(ISTEXT([1]Matcher!$F$94),ISNUMBER([1]Matcher!$B$94)),[1]Matcher!$F$94," ")</f>
        <v>Piteå HC</v>
      </c>
      <c r="I23" s="54"/>
      <c r="J23" s="47"/>
      <c r="K23" s="29" t="s">
        <v>18</v>
      </c>
      <c r="L23" s="29"/>
      <c r="M23" s="29"/>
      <c r="N23" s="45"/>
      <c r="O23" s="45"/>
      <c r="P23" s="45"/>
    </row>
    <row r="24" spans="1:46" ht="20.100000000000001" customHeight="1" x14ac:dyDescent="0.25">
      <c r="A24" s="68">
        <v>11801107</v>
      </c>
      <c r="B24" s="48">
        <f>IF(AND(ISNUMBER([1]Matcher!$B$98),[1]Matcher!$B$98&gt;[1]Matcher!$B$97),[1]Matcher!$B$98," ")</f>
        <v>44248</v>
      </c>
      <c r="C24" s="55" t="s">
        <v>34</v>
      </c>
      <c r="D24" s="32" t="s">
        <v>12</v>
      </c>
      <c r="E24" s="56" t="s">
        <v>94</v>
      </c>
      <c r="F24" s="57" t="s">
        <v>33</v>
      </c>
      <c r="G24" s="50" t="str">
        <f>IF(AND(ISTEXT([1]Matcher!$E$98),ISNUMBER([1]Matcher!$B$98)),[1]Matcher!$E$98," ")</f>
        <v>Piteå HC</v>
      </c>
      <c r="H24" s="50" t="str">
        <f>IF(AND(ISTEXT([1]Matcher!$F$98),ISNUMBER([1]Matcher!$B$98)),[1]Matcher!$F$98," ")</f>
        <v>Pajala HC</v>
      </c>
      <c r="I24" s="54"/>
      <c r="J24" s="46"/>
      <c r="K24" s="29"/>
      <c r="L24" s="76" t="s">
        <v>75</v>
      </c>
      <c r="M24" s="76" t="s">
        <v>81</v>
      </c>
      <c r="N24" s="76" t="s">
        <v>63</v>
      </c>
      <c r="O24" s="76" t="s">
        <v>48</v>
      </c>
      <c r="P24" s="76" t="s">
        <v>58</v>
      </c>
    </row>
    <row r="25" spans="1:46" ht="20.100000000000001" customHeight="1" x14ac:dyDescent="0.25">
      <c r="A25" s="68">
        <v>11801098</v>
      </c>
      <c r="B25" s="48">
        <f>IF(AND(ISNUMBER([1]Matcher!$B$99),[1]Matcher!$B$99&gt;[1]Matcher!$B$98),[1]Matcher!$B$99," ")</f>
        <v>44251</v>
      </c>
      <c r="C25" s="55"/>
      <c r="D25" s="32" t="s">
        <v>12</v>
      </c>
      <c r="E25" s="56"/>
      <c r="F25" s="73"/>
      <c r="G25" s="50" t="str">
        <f>IF(AND(ISTEXT([1]Matcher!$E$99),ISNUMBER([1]Matcher!$B$99)),[1]Matcher!$E$99," ")</f>
        <v>Piteå HC</v>
      </c>
      <c r="H25" s="50" t="str">
        <f>IF(AND(ISTEXT([1]Matcher!$F$99),ISNUMBER([1]Matcher!$B$99)),[1]Matcher!$F$99," ")</f>
        <v>Bodens HF</v>
      </c>
      <c r="I25" s="47"/>
      <c r="J25" s="46"/>
      <c r="K25" s="29"/>
      <c r="L25" s="76" t="s">
        <v>52</v>
      </c>
      <c r="M25" s="76" t="s">
        <v>67</v>
      </c>
      <c r="N25" s="76" t="s">
        <v>71</v>
      </c>
      <c r="O25" s="76" t="s">
        <v>49</v>
      </c>
      <c r="P25" s="76" t="s">
        <v>47</v>
      </c>
    </row>
    <row r="26" spans="1:46" ht="20.100000000000001" customHeight="1" x14ac:dyDescent="0.25">
      <c r="A26" s="68"/>
      <c r="B26" s="48">
        <f>IF(AND(ISNUMBER([1]Matcher!$B$101),[1]Matcher!$B$101&gt;[1]Matcher!$B$100),[1]Matcher!$B$101," ")</f>
        <v>44254</v>
      </c>
      <c r="C26" s="55"/>
      <c r="D26" s="32" t="s">
        <v>13</v>
      </c>
      <c r="E26" s="56"/>
      <c r="F26" s="57"/>
      <c r="G26" s="50" t="str">
        <f>IF(AND(ISTEXT([1]Matcher!$E$102),ISNUMBER([1]Matcher!$B$102)),[1]Matcher!$E$102," ")</f>
        <v>Sunderby SK</v>
      </c>
      <c r="H26" s="50" t="str">
        <f>IF(AND(ISTEXT([1]Matcher!$F$102),ISNUMBER([1]Matcher!$B$102)),[1]Matcher!$F$102," ")</f>
        <v>Piteå HC</v>
      </c>
      <c r="I26" s="47"/>
      <c r="J26" s="46"/>
      <c r="K26" s="29"/>
      <c r="L26" s="29"/>
      <c r="M26" s="29"/>
      <c r="N26" s="5"/>
      <c r="O26" s="5"/>
      <c r="P26" s="5"/>
    </row>
    <row r="27" spans="1:46" ht="20.100000000000001" customHeight="1" x14ac:dyDescent="0.25">
      <c r="A27" s="68"/>
      <c r="B27" s="48">
        <f>IF(AND(ISNUMBER([1]Matcher!$B$105),[1]Matcher!$B$105&gt;[1]Matcher!$B$104),[1]Matcher!$B$105," ")</f>
        <v>44268</v>
      </c>
      <c r="C27" s="55"/>
      <c r="D27" s="32" t="s">
        <v>13</v>
      </c>
      <c r="E27" s="56"/>
      <c r="F27" s="57"/>
      <c r="G27" s="50" t="str">
        <f>IF(AND(ISTEXT([1]Matcher!$E$105),ISNUMBER([1]Matcher!$B$105)),[1]Matcher!$E$105," ")</f>
        <v>Pajala HC</v>
      </c>
      <c r="H27" s="50" t="str">
        <f>IF(AND(ISTEXT([1]Matcher!$F$105),ISNUMBER([1]Matcher!$B$105)),[1]Matcher!$F$105," ")</f>
        <v>Piteå HC</v>
      </c>
      <c r="I27" s="47"/>
      <c r="J27" s="46"/>
      <c r="K27" s="29" t="s">
        <v>18</v>
      </c>
      <c r="L27" s="29"/>
      <c r="M27" s="29"/>
      <c r="N27" s="5"/>
      <c r="O27" s="5"/>
      <c r="P27" s="5"/>
    </row>
    <row r="28" spans="1:46" ht="20.100000000000001" customHeight="1" x14ac:dyDescent="0.25">
      <c r="A28" s="18"/>
      <c r="B28" s="19"/>
      <c r="C28" s="33"/>
      <c r="D28" s="20"/>
      <c r="E28" s="21" t="s">
        <v>8</v>
      </c>
      <c r="F28" s="22"/>
      <c r="G28" s="22"/>
      <c r="H28" s="18"/>
      <c r="I28" s="38"/>
      <c r="J28" s="30"/>
      <c r="K28" s="31"/>
      <c r="L28" s="37"/>
      <c r="M28" s="37"/>
    </row>
    <row r="29" spans="1:46" x14ac:dyDescent="0.25">
      <c r="B29" s="23"/>
      <c r="C29" s="44"/>
      <c r="D29" s="44"/>
      <c r="E29" s="34"/>
      <c r="F29" s="44"/>
      <c r="G29" s="44"/>
      <c r="H29" s="44"/>
      <c r="J29" s="14"/>
      <c r="K29" s="13"/>
      <c r="L29" s="14"/>
      <c r="M29" s="14"/>
    </row>
    <row r="30" spans="1:46" x14ac:dyDescent="0.25">
      <c r="B30" s="44"/>
      <c r="C30" s="44"/>
      <c r="D30" s="34"/>
      <c r="E30" s="44"/>
      <c r="F30" s="44"/>
      <c r="G30" s="44"/>
      <c r="H30" s="34"/>
      <c r="I30" s="14"/>
      <c r="O30" s="77"/>
      <c r="P30" s="77"/>
    </row>
    <row r="31" spans="1:46" x14ac:dyDescent="0.25">
      <c r="B31" s="44"/>
      <c r="C31" s="44"/>
      <c r="D31" s="34"/>
      <c r="E31" s="44"/>
      <c r="F31" s="44"/>
      <c r="G31" s="44"/>
      <c r="H31" s="34"/>
    </row>
    <row r="32" spans="1:46" x14ac:dyDescent="0.25">
      <c r="B32" s="44"/>
      <c r="C32" s="44"/>
      <c r="D32" s="34"/>
      <c r="E32" s="44"/>
      <c r="F32" s="44"/>
      <c r="G32" s="44"/>
      <c r="H32" s="34"/>
    </row>
    <row r="33" spans="2:8" x14ac:dyDescent="0.25">
      <c r="B33" s="44"/>
      <c r="C33" s="44"/>
      <c r="D33" s="34"/>
      <c r="E33" s="44"/>
      <c r="F33" s="44"/>
      <c r="G33" s="44"/>
      <c r="H33" s="34"/>
    </row>
    <row r="34" spans="2:8" x14ac:dyDescent="0.25">
      <c r="B34" s="44"/>
      <c r="C34" s="44"/>
      <c r="D34" s="34"/>
      <c r="E34" s="44"/>
      <c r="F34" s="44"/>
      <c r="G34" s="44"/>
      <c r="H34" s="34"/>
    </row>
    <row r="35" spans="2:8" x14ac:dyDescent="0.25">
      <c r="B35" s="44"/>
      <c r="C35" s="44"/>
      <c r="D35" s="34"/>
      <c r="E35" s="34"/>
      <c r="F35" s="34"/>
      <c r="G35" s="34"/>
      <c r="H35" s="34"/>
    </row>
    <row r="36" spans="2:8" x14ac:dyDescent="0.25">
      <c r="B36" s="25"/>
      <c r="D36" s="34"/>
      <c r="H36" s="34"/>
    </row>
    <row r="37" spans="2:8" x14ac:dyDescent="0.25">
      <c r="D37" s="3"/>
    </row>
  </sheetData>
  <autoFilter ref="A4:P28" xr:uid="{D00CE1B5-DC75-4D8C-9B3B-4A78A506E6CD}"/>
  <mergeCells count="2">
    <mergeCell ref="A1:H1"/>
    <mergeCell ref="A2:F3"/>
  </mergeCells>
  <printOptions gridLines="1"/>
  <pageMargins left="0.70866141732283472" right="0.70866141732283472" top="0.74803149606299213" bottom="0.74803149606299213" header="0.31496062992125984" footer="0.31496062992125984"/>
  <pageSetup paperSize="8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Schema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Tomas Widmark</cp:lastModifiedBy>
  <cp:lastPrinted>2020-10-13T13:55:25Z</cp:lastPrinted>
  <dcterms:created xsi:type="dcterms:W3CDTF">2012-09-30T16:11:08Z</dcterms:created>
  <dcterms:modified xsi:type="dcterms:W3CDTF">2020-11-02T13:23:43Z</dcterms:modified>
</cp:coreProperties>
</file>