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Totalställning" sheetId="1" r:id="rId1"/>
    <sheet name="Bro Hof" sheetId="2" r:id="rId2"/>
    <sheet name="Wäsby" sheetId="3" r:id="rId3"/>
    <sheet name="Ingarö" sheetId="4" r:id="rId4"/>
    <sheet name="Drottningholm" sheetId="5" r:id="rId5"/>
    <sheet name="Haninge strand" sheetId="6" r:id="rId6"/>
    <sheet name="Vibynäs" sheetId="8" r:id="rId7"/>
  </sheets>
  <calcPr calcId="145621"/>
</workbook>
</file>

<file path=xl/calcChain.xml><?xml version="1.0" encoding="utf-8"?>
<calcChain xmlns="http://schemas.openxmlformats.org/spreadsheetml/2006/main">
  <c r="M13" i="1" l="1"/>
  <c r="M12" i="1"/>
  <c r="M9" i="1"/>
  <c r="M8" i="1"/>
  <c r="M7" i="1"/>
  <c r="K10" i="1"/>
  <c r="K9" i="1"/>
  <c r="K7" i="1"/>
  <c r="M11" i="1" l="1"/>
  <c r="M14" i="1"/>
  <c r="M10" i="1"/>
  <c r="M15" i="1"/>
  <c r="M19" i="1"/>
  <c r="M18" i="1"/>
  <c r="M16" i="1"/>
  <c r="M17" i="1"/>
  <c r="M20" i="1"/>
  <c r="M21" i="1"/>
  <c r="K8" i="1"/>
  <c r="K12" i="1"/>
  <c r="K11" i="1"/>
  <c r="K14" i="1"/>
  <c r="K15" i="1"/>
  <c r="K19" i="1"/>
  <c r="K18" i="1"/>
  <c r="K16" i="1"/>
  <c r="K13" i="1"/>
  <c r="K17" i="1"/>
  <c r="K20" i="1"/>
  <c r="K21" i="1"/>
  <c r="H14" i="1" l="1"/>
  <c r="N14" i="1" s="1"/>
  <c r="H9" i="1"/>
  <c r="N9" i="1" s="1"/>
  <c r="H11" i="1"/>
  <c r="N11" i="1" s="1"/>
  <c r="H12" i="1"/>
  <c r="N12" i="1" s="1"/>
  <c r="H8" i="1"/>
  <c r="N8" i="1" s="1"/>
  <c r="H17" i="1"/>
  <c r="N17" i="1" s="1"/>
  <c r="H21" i="1"/>
  <c r="N21" i="1" s="1"/>
  <c r="H20" i="1"/>
  <c r="N20" i="1" s="1"/>
  <c r="H15" i="1"/>
  <c r="N15" i="1" s="1"/>
  <c r="H10" i="1"/>
  <c r="N10" i="1" s="1"/>
  <c r="H16" i="1"/>
  <c r="N16" i="1" s="1"/>
  <c r="H18" i="1"/>
  <c r="N18" i="1" s="1"/>
  <c r="H19" i="1"/>
  <c r="N19" i="1" s="1"/>
  <c r="H7" i="1"/>
  <c r="N7" i="1" s="1"/>
  <c r="H22" i="1" l="1"/>
  <c r="N22" i="1" s="1"/>
  <c r="H13" i="1"/>
  <c r="N13" i="1" s="1"/>
  <c r="E14" i="5"/>
  <c r="E13" i="5"/>
  <c r="E12" i="5"/>
  <c r="E11" i="5"/>
  <c r="E10" i="5"/>
  <c r="E9" i="5"/>
  <c r="E8" i="5"/>
  <c r="V12" i="3" l="1"/>
  <c r="L12" i="3"/>
  <c r="V14" i="3"/>
  <c r="V13" i="3"/>
  <c r="V5" i="3"/>
  <c r="V15" i="3"/>
  <c r="V7" i="3"/>
  <c r="V6" i="3"/>
  <c r="V11" i="3"/>
  <c r="V8" i="3"/>
  <c r="V10" i="3"/>
  <c r="V9" i="3"/>
  <c r="L11" i="3"/>
  <c r="L8" i="3"/>
  <c r="L10" i="3"/>
  <c r="L9" i="3"/>
  <c r="L14" i="3"/>
  <c r="L13" i="3"/>
  <c r="L5" i="3"/>
  <c r="L15" i="3"/>
  <c r="L7" i="3"/>
  <c r="L6" i="3"/>
  <c r="V4" i="3"/>
  <c r="L4" i="3"/>
  <c r="W6" i="3" l="1"/>
  <c r="Y6" i="3" s="1"/>
  <c r="W4" i="3"/>
  <c r="Y4" i="3" s="1"/>
  <c r="W12" i="3"/>
  <c r="Y12" i="3" s="1"/>
  <c r="W11" i="3"/>
  <c r="Y11" i="3" s="1"/>
  <c r="W13" i="3"/>
  <c r="Y13" i="3" s="1"/>
  <c r="W8" i="3"/>
  <c r="Y8" i="3" s="1"/>
  <c r="W5" i="3"/>
  <c r="Y5" i="3" s="1"/>
  <c r="W14" i="3"/>
  <c r="Y14" i="3" s="1"/>
  <c r="W9" i="3"/>
  <c r="Y9" i="3" s="1"/>
  <c r="W7" i="3"/>
  <c r="Y7" i="3" s="1"/>
  <c r="W15" i="3"/>
  <c r="Y15" i="3" s="1"/>
  <c r="W10" i="3"/>
  <c r="Y10" i="3" s="1"/>
</calcChain>
</file>

<file path=xl/sharedStrings.xml><?xml version="1.0" encoding="utf-8"?>
<sst xmlns="http://schemas.openxmlformats.org/spreadsheetml/2006/main" count="163" uniqueCount="92">
  <si>
    <t>Oholatourens Fade-Ex cup 2014</t>
  </si>
  <si>
    <t>Tobias Stråhle</t>
  </si>
  <si>
    <t>Tomas Lindgren</t>
  </si>
  <si>
    <t>Johan Frank</t>
  </si>
  <si>
    <t>Kim Thomé</t>
  </si>
  <si>
    <t>Lars Pettersson</t>
  </si>
  <si>
    <t>Peter Öhman</t>
  </si>
  <si>
    <t>Tobias Pettersson</t>
  </si>
  <si>
    <t>Fade-Ex cup poäng</t>
  </si>
  <si>
    <t>Slag (netto)</t>
  </si>
  <si>
    <t>Resultatlista deltävling 1 på Bro Hof Castle Course (18 hål slaggolf) den 27/4</t>
  </si>
  <si>
    <t>Ställning Fade-Ex cup 2014</t>
  </si>
  <si>
    <t>Pehr Ambuhm</t>
  </si>
  <si>
    <t>Martin Nyman Atterday</t>
  </si>
  <si>
    <t>Kjell Ahlberg</t>
  </si>
  <si>
    <t>Jonas Melin</t>
  </si>
  <si>
    <t>Claes Sjödin</t>
  </si>
  <si>
    <t>Michael Christensson</t>
  </si>
  <si>
    <t>Albert Karlsson</t>
  </si>
  <si>
    <t>Mats Danielsson</t>
  </si>
  <si>
    <t>Bro Hof 27/4</t>
  </si>
  <si>
    <t>Wäsby 18/5</t>
  </si>
  <si>
    <t>Ingarö 15/6</t>
  </si>
  <si>
    <t>Drottningholm 27/7</t>
  </si>
  <si>
    <t>Österåker 24/8</t>
  </si>
  <si>
    <t>Totalt</t>
  </si>
  <si>
    <t>Hål</t>
  </si>
  <si>
    <t>Par</t>
  </si>
  <si>
    <t>UT</t>
  </si>
  <si>
    <t>IN</t>
  </si>
  <si>
    <t>Brutto</t>
  </si>
  <si>
    <t>Slag</t>
  </si>
  <si>
    <t>Netto</t>
  </si>
  <si>
    <t>Gunnar Olsson</t>
  </si>
  <si>
    <t>Poäng</t>
  </si>
  <si>
    <t>Ollah cupen</t>
  </si>
  <si>
    <t>2014-06-15 Ingarö</t>
  </si>
  <si>
    <t>Tot poäng</t>
  </si>
  <si>
    <t>Vinst pengar</t>
  </si>
  <si>
    <t>Topias Pettersson</t>
  </si>
  <si>
    <t>7+5</t>
  </si>
  <si>
    <t>6+3</t>
  </si>
  <si>
    <t>Kim Thome</t>
  </si>
  <si>
    <t>5+1</t>
  </si>
  <si>
    <t>Hcp</t>
  </si>
  <si>
    <t>Tobias Holmer Stråhle</t>
  </si>
  <si>
    <t>2014-07-26 Drottningholm</t>
  </si>
  <si>
    <t>10+5</t>
  </si>
  <si>
    <t>9+3</t>
  </si>
  <si>
    <t>8+1</t>
  </si>
  <si>
    <t>Resultat HSGK</t>
  </si>
  <si>
    <t>SEK</t>
  </si>
  <si>
    <t>8+5</t>
  </si>
  <si>
    <t>7+3</t>
  </si>
  <si>
    <t>6+1</t>
  </si>
  <si>
    <t>Martin  Nyman</t>
  </si>
  <si>
    <t>Resultat x 1,5 samt 10,7,5</t>
  </si>
  <si>
    <t>Resultat x 2 samt 15,10,5</t>
  </si>
  <si>
    <t>Name</t>
  </si>
  <si>
    <t>To par</t>
  </si>
  <si>
    <t>Score</t>
  </si>
  <si>
    <t>1.</t>
  </si>
  <si>
    <t>Pehr Ambuhm (4)</t>
  </si>
  <si>
    <t>2.</t>
  </si>
  <si>
    <t>Claes Sjödin (5)</t>
  </si>
  <si>
    <t>3.</t>
  </si>
  <si>
    <t>Peter Öhman (7)</t>
  </si>
  <si>
    <t>T4.</t>
  </si>
  <si>
    <t>Gunnar Olsson (6)</t>
  </si>
  <si>
    <t>Lars Pettersson (6)</t>
  </si>
  <si>
    <t>6.</t>
  </si>
  <si>
    <t>Tobias Stråhle (16)</t>
  </si>
  <si>
    <t>7.</t>
  </si>
  <si>
    <t>Jonas Melin (11)</t>
  </si>
  <si>
    <t>8.</t>
  </si>
  <si>
    <t>Kjell Ahlberg (18)</t>
  </si>
  <si>
    <t>9.</t>
  </si>
  <si>
    <t>Martin Nyman Atterday (18)</t>
  </si>
  <si>
    <t>10.</t>
  </si>
  <si>
    <t>Tomas Lindgren (11)</t>
  </si>
  <si>
    <t>11.</t>
  </si>
  <si>
    <t>Johan Frank (7)</t>
  </si>
  <si>
    <t>12.</t>
  </si>
  <si>
    <t>Kim Thome (17)</t>
  </si>
  <si>
    <t>T1.</t>
  </si>
  <si>
    <t>5.</t>
  </si>
  <si>
    <t>Kim Thome (16)</t>
  </si>
  <si>
    <t>Runda 1</t>
  </si>
  <si>
    <t>Runda 2</t>
  </si>
  <si>
    <t>Vibynäs</t>
  </si>
  <si>
    <t>Resultatpoäng runda 1</t>
  </si>
  <si>
    <t>Resultatpoäng runda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</si>
</sst>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0" borderId="0" xfId="0" applyFont="1"/>
    <xf numFmtId="2" fontId="1" fillId="3" borderId="1" xfId="0" applyNumberFormat="1" applyFont="1" applyFill="1" applyBorder="1" applyAlignment="1">
      <alignment horizontal="center" textRotation="90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2" fontId="1" fillId="3" borderId="2" xfId="0" applyNumberFormat="1" applyFont="1" applyFill="1" applyBorder="1" applyAlignment="1">
      <alignment horizontal="center" textRotation="90"/>
    </xf>
    <xf numFmtId="0" fontId="5" fillId="0" borderId="0" xfId="0" applyFont="1"/>
    <xf numFmtId="0" fontId="6" fillId="0" borderId="0" xfId="0" applyFont="1" applyBorder="1"/>
    <xf numFmtId="0" fontId="0" fillId="0" borderId="0" xfId="0" applyBorder="1" applyAlignment="1">
      <alignment horizontal="center"/>
    </xf>
    <xf numFmtId="2" fontId="1" fillId="5" borderId="2" xfId="0" applyNumberFormat="1" applyFont="1" applyFill="1" applyBorder="1" applyAlignment="1">
      <alignment horizontal="center" textRotation="90"/>
    </xf>
    <xf numFmtId="0" fontId="0" fillId="0" borderId="3" xfId="0" applyBorder="1" applyAlignment="1">
      <alignment horizontal="center"/>
    </xf>
    <xf numFmtId="2" fontId="1" fillId="3" borderId="4" xfId="0" applyNumberFormat="1" applyFont="1" applyFill="1" applyBorder="1" applyAlignment="1">
      <alignment horizontal="center" textRotation="90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workbookViewId="0">
      <selection activeCell="D33" sqref="D33"/>
    </sheetView>
  </sheetViews>
  <sheetFormatPr defaultRowHeight="15" x14ac:dyDescent="0.25"/>
  <cols>
    <col min="1" max="1" width="3" bestFit="1" customWidth="1"/>
    <col min="2" max="2" width="29.140625" bestFit="1" customWidth="1"/>
    <col min="3" max="7" width="5.42578125" customWidth="1"/>
    <col min="8" max="8" width="6" customWidth="1"/>
    <col min="9" max="9" width="2.7109375" customWidth="1"/>
    <col min="10" max="10" width="6" customWidth="1"/>
    <col min="12" max="12" width="7.28515625" customWidth="1"/>
  </cols>
  <sheetData>
    <row r="2" spans="1:14" ht="18.75" x14ac:dyDescent="0.3">
      <c r="B2" s="18" t="s">
        <v>0</v>
      </c>
    </row>
    <row r="4" spans="1:14" x14ac:dyDescent="0.25">
      <c r="B4" s="1" t="s">
        <v>11</v>
      </c>
    </row>
    <row r="5" spans="1:14" ht="15.75" x14ac:dyDescent="0.25">
      <c r="J5" s="24" t="s">
        <v>89</v>
      </c>
      <c r="K5" s="25"/>
      <c r="L5" s="25"/>
      <c r="M5" s="25"/>
      <c r="N5" s="26"/>
    </row>
    <row r="6" spans="1:14" ht="123" x14ac:dyDescent="0.25">
      <c r="A6" s="4"/>
      <c r="B6" s="4"/>
      <c r="C6" s="11" t="s">
        <v>20</v>
      </c>
      <c r="D6" s="11" t="s">
        <v>21</v>
      </c>
      <c r="E6" s="11" t="s">
        <v>22</v>
      </c>
      <c r="F6" s="11" t="s">
        <v>23</v>
      </c>
      <c r="G6" s="11" t="s">
        <v>24</v>
      </c>
      <c r="H6" s="11" t="s">
        <v>25</v>
      </c>
      <c r="I6" s="21"/>
      <c r="J6" s="17" t="s">
        <v>90</v>
      </c>
      <c r="K6" s="17" t="s">
        <v>56</v>
      </c>
      <c r="L6" s="17" t="s">
        <v>91</v>
      </c>
      <c r="M6" s="17" t="s">
        <v>57</v>
      </c>
      <c r="N6" s="23" t="s">
        <v>25</v>
      </c>
    </row>
    <row r="7" spans="1:14" x14ac:dyDescent="0.25">
      <c r="A7" s="2">
        <v>1</v>
      </c>
      <c r="B7" s="2" t="s">
        <v>12</v>
      </c>
      <c r="C7" s="5">
        <v>0</v>
      </c>
      <c r="D7" s="13">
        <v>14</v>
      </c>
      <c r="E7" s="5">
        <v>0</v>
      </c>
      <c r="F7" s="13">
        <v>15</v>
      </c>
      <c r="G7" s="5">
        <v>0</v>
      </c>
      <c r="H7" s="5">
        <f>F7+D7</f>
        <v>29</v>
      </c>
      <c r="I7" s="22"/>
      <c r="J7" s="12">
        <v>12</v>
      </c>
      <c r="K7" s="13">
        <f>J7*1.5+10</f>
        <v>28</v>
      </c>
      <c r="L7" s="12">
        <v>12</v>
      </c>
      <c r="M7" s="13">
        <f>L7*2+15</f>
        <v>39</v>
      </c>
      <c r="N7" s="27">
        <f>H7+K7+M7</f>
        <v>96</v>
      </c>
    </row>
    <row r="8" spans="1:14" x14ac:dyDescent="0.25">
      <c r="A8" s="2">
        <v>2</v>
      </c>
      <c r="B8" s="2" t="s">
        <v>5</v>
      </c>
      <c r="C8" s="5">
        <v>3</v>
      </c>
      <c r="D8" s="13">
        <v>17</v>
      </c>
      <c r="E8" s="5">
        <v>0</v>
      </c>
      <c r="F8" s="13">
        <v>6</v>
      </c>
      <c r="G8" s="5">
        <v>0</v>
      </c>
      <c r="H8" s="5">
        <f>D8+F8</f>
        <v>23</v>
      </c>
      <c r="I8" s="22"/>
      <c r="J8" s="12">
        <v>9</v>
      </c>
      <c r="K8" s="13">
        <f>J8*1.5</f>
        <v>13.5</v>
      </c>
      <c r="L8" s="12">
        <v>11</v>
      </c>
      <c r="M8" s="13">
        <f>L8*2+10</f>
        <v>32</v>
      </c>
      <c r="N8" s="27">
        <f t="shared" ref="N8:N22" si="0">H8+K8+M8</f>
        <v>68.5</v>
      </c>
    </row>
    <row r="9" spans="1:14" x14ac:dyDescent="0.25">
      <c r="A9" s="2">
        <v>3</v>
      </c>
      <c r="B9" s="2" t="s">
        <v>6</v>
      </c>
      <c r="C9" s="5">
        <v>4</v>
      </c>
      <c r="D9" s="13">
        <v>7</v>
      </c>
      <c r="E9" s="5">
        <v>0</v>
      </c>
      <c r="F9" s="5">
        <v>5</v>
      </c>
      <c r="G9" s="13">
        <v>13</v>
      </c>
      <c r="H9" s="5">
        <f>G9+D9</f>
        <v>20</v>
      </c>
      <c r="I9" s="22"/>
      <c r="J9" s="12">
        <v>10</v>
      </c>
      <c r="K9" s="13">
        <f>J9*1.5+5</f>
        <v>20</v>
      </c>
      <c r="L9" s="12">
        <v>10</v>
      </c>
      <c r="M9" s="13">
        <f>L9*2+7</f>
        <v>27</v>
      </c>
      <c r="N9" s="27">
        <f t="shared" si="0"/>
        <v>67</v>
      </c>
    </row>
    <row r="10" spans="1:14" x14ac:dyDescent="0.25">
      <c r="A10" s="2">
        <v>4</v>
      </c>
      <c r="B10" s="2" t="s">
        <v>16</v>
      </c>
      <c r="C10" s="5">
        <v>0</v>
      </c>
      <c r="D10" s="13">
        <v>11</v>
      </c>
      <c r="E10" s="5">
        <v>0</v>
      </c>
      <c r="F10" s="5">
        <v>0</v>
      </c>
      <c r="G10" s="13">
        <v>7</v>
      </c>
      <c r="H10" s="5">
        <f>D10+G10</f>
        <v>18</v>
      </c>
      <c r="I10" s="20"/>
      <c r="J10" s="12">
        <v>11</v>
      </c>
      <c r="K10" s="13">
        <f>J10*1.5+7</f>
        <v>23.5</v>
      </c>
      <c r="L10" s="12">
        <v>7</v>
      </c>
      <c r="M10" s="13">
        <f>L10*2</f>
        <v>14</v>
      </c>
      <c r="N10" s="27">
        <f t="shared" si="0"/>
        <v>55.5</v>
      </c>
    </row>
    <row r="11" spans="1:14" x14ac:dyDescent="0.25">
      <c r="A11" s="2">
        <v>5</v>
      </c>
      <c r="B11" s="2" t="s">
        <v>15</v>
      </c>
      <c r="C11" s="5">
        <v>0</v>
      </c>
      <c r="D11" s="13">
        <v>9</v>
      </c>
      <c r="E11" s="5">
        <v>0</v>
      </c>
      <c r="F11" s="13">
        <v>12</v>
      </c>
      <c r="G11" s="5">
        <v>3</v>
      </c>
      <c r="H11" s="5">
        <f>D11+F11</f>
        <v>21</v>
      </c>
      <c r="I11" s="20"/>
      <c r="J11" s="12">
        <v>6</v>
      </c>
      <c r="K11" s="13">
        <f>J11*1.5</f>
        <v>9</v>
      </c>
      <c r="L11" s="12">
        <v>9</v>
      </c>
      <c r="M11" s="13">
        <f>L11*2</f>
        <v>18</v>
      </c>
      <c r="N11" s="27">
        <f t="shared" si="0"/>
        <v>48</v>
      </c>
    </row>
    <row r="12" spans="1:14" x14ac:dyDescent="0.25">
      <c r="A12" s="2">
        <v>6</v>
      </c>
      <c r="B12" s="2" t="s">
        <v>1</v>
      </c>
      <c r="C12" s="13">
        <v>13</v>
      </c>
      <c r="D12" s="5">
        <v>5</v>
      </c>
      <c r="E12" s="5">
        <v>2</v>
      </c>
      <c r="F12" s="13">
        <v>9</v>
      </c>
      <c r="G12" s="5">
        <v>0</v>
      </c>
      <c r="H12" s="5">
        <f>C12+F12</f>
        <v>22</v>
      </c>
      <c r="I12" s="20"/>
      <c r="J12" s="12">
        <v>7</v>
      </c>
      <c r="K12" s="13">
        <f>J12*1.5</f>
        <v>10.5</v>
      </c>
      <c r="L12" s="12">
        <v>5</v>
      </c>
      <c r="M12" s="13">
        <f>L12*2+5</f>
        <v>15</v>
      </c>
      <c r="N12" s="27">
        <f t="shared" si="0"/>
        <v>47.5</v>
      </c>
    </row>
    <row r="13" spans="1:14" x14ac:dyDescent="0.25">
      <c r="A13" s="2">
        <v>7</v>
      </c>
      <c r="B13" s="2" t="s">
        <v>33</v>
      </c>
      <c r="C13" s="12">
        <v>0</v>
      </c>
      <c r="D13" s="13">
        <v>4</v>
      </c>
      <c r="E13" s="5">
        <v>0</v>
      </c>
      <c r="F13" s="13">
        <v>7</v>
      </c>
      <c r="G13" s="5">
        <v>0</v>
      </c>
      <c r="H13" s="5">
        <f>F13+D13</f>
        <v>11</v>
      </c>
      <c r="I13" s="20"/>
      <c r="J13" s="12">
        <v>8</v>
      </c>
      <c r="K13" s="13">
        <f>J13*1.5</f>
        <v>12</v>
      </c>
      <c r="L13" s="12">
        <v>8</v>
      </c>
      <c r="M13" s="13">
        <f>L13*2+5</f>
        <v>21</v>
      </c>
      <c r="N13" s="27">
        <f t="shared" si="0"/>
        <v>44</v>
      </c>
    </row>
    <row r="14" spans="1:14" x14ac:dyDescent="0.25">
      <c r="A14" s="2">
        <v>8</v>
      </c>
      <c r="B14" s="2" t="s">
        <v>2</v>
      </c>
      <c r="C14" s="13">
        <v>10</v>
      </c>
      <c r="D14" s="13">
        <v>8</v>
      </c>
      <c r="E14" s="5">
        <v>0</v>
      </c>
      <c r="F14" s="5">
        <v>0</v>
      </c>
      <c r="G14" s="5">
        <v>2</v>
      </c>
      <c r="H14" s="5">
        <f>C14+D14</f>
        <v>18</v>
      </c>
      <c r="I14" s="20"/>
      <c r="J14" s="12">
        <v>3</v>
      </c>
      <c r="K14" s="13">
        <f>J14*1.5</f>
        <v>4.5</v>
      </c>
      <c r="L14" s="12">
        <v>4</v>
      </c>
      <c r="M14" s="13">
        <f>L14*2</f>
        <v>8</v>
      </c>
      <c r="N14" s="27">
        <f t="shared" si="0"/>
        <v>30.5</v>
      </c>
    </row>
    <row r="15" spans="1:14" x14ac:dyDescent="0.25">
      <c r="A15" s="2">
        <v>9</v>
      </c>
      <c r="B15" s="2" t="s">
        <v>4</v>
      </c>
      <c r="C15" s="5">
        <v>5</v>
      </c>
      <c r="D15" s="5">
        <v>0</v>
      </c>
      <c r="E15" s="13">
        <v>6</v>
      </c>
      <c r="F15" s="5">
        <v>4</v>
      </c>
      <c r="G15" s="13">
        <v>10</v>
      </c>
      <c r="H15" s="5">
        <f>G15+E15</f>
        <v>16</v>
      </c>
      <c r="I15" s="20"/>
      <c r="J15" s="12">
        <v>1</v>
      </c>
      <c r="K15" s="13">
        <f>J15*1.5</f>
        <v>1.5</v>
      </c>
      <c r="L15" s="12">
        <v>6</v>
      </c>
      <c r="M15" s="13">
        <f>L15*2</f>
        <v>12</v>
      </c>
      <c r="N15" s="27">
        <f t="shared" si="0"/>
        <v>29.5</v>
      </c>
    </row>
    <row r="16" spans="1:14" x14ac:dyDescent="0.25">
      <c r="A16" s="2">
        <v>10</v>
      </c>
      <c r="B16" s="2" t="s">
        <v>13</v>
      </c>
      <c r="C16" s="5">
        <v>0</v>
      </c>
      <c r="D16" s="5">
        <v>0</v>
      </c>
      <c r="E16" s="13">
        <v>9</v>
      </c>
      <c r="F16" s="13">
        <v>3</v>
      </c>
      <c r="G16" s="5">
        <v>1</v>
      </c>
      <c r="H16" s="5">
        <f>E16+F16</f>
        <v>12</v>
      </c>
      <c r="I16" s="20"/>
      <c r="J16" s="12">
        <v>4</v>
      </c>
      <c r="K16" s="13">
        <f>J16*1.5</f>
        <v>6</v>
      </c>
      <c r="L16" s="12">
        <v>2</v>
      </c>
      <c r="M16" s="13">
        <f>L16*2</f>
        <v>4</v>
      </c>
      <c r="N16" s="27">
        <f t="shared" si="0"/>
        <v>22</v>
      </c>
    </row>
    <row r="17" spans="1:14" x14ac:dyDescent="0.25">
      <c r="A17" s="2">
        <v>11</v>
      </c>
      <c r="B17" s="2" t="s">
        <v>14</v>
      </c>
      <c r="C17" s="5">
        <v>0</v>
      </c>
      <c r="D17" s="13">
        <v>3</v>
      </c>
      <c r="E17" s="5">
        <v>0</v>
      </c>
      <c r="F17" s="5">
        <v>0</v>
      </c>
      <c r="G17" s="13">
        <v>5</v>
      </c>
      <c r="H17" s="5">
        <f>G17+D17</f>
        <v>8</v>
      </c>
      <c r="I17" s="20"/>
      <c r="J17" s="12">
        <v>5</v>
      </c>
      <c r="K17" s="13">
        <f>J17*1.5</f>
        <v>7.5</v>
      </c>
      <c r="L17" s="12">
        <v>3</v>
      </c>
      <c r="M17" s="13">
        <f>L17*2</f>
        <v>6</v>
      </c>
      <c r="N17" s="27">
        <f t="shared" si="0"/>
        <v>21.5</v>
      </c>
    </row>
    <row r="18" spans="1:14" x14ac:dyDescent="0.25">
      <c r="A18" s="2">
        <v>12</v>
      </c>
      <c r="B18" s="2" t="s">
        <v>3</v>
      </c>
      <c r="C18" s="13">
        <v>7</v>
      </c>
      <c r="D18" s="13">
        <v>6</v>
      </c>
      <c r="E18" s="5">
        <v>4</v>
      </c>
      <c r="F18" s="5">
        <v>0</v>
      </c>
      <c r="G18" s="5">
        <v>0</v>
      </c>
      <c r="H18" s="5">
        <f>C18+D18</f>
        <v>13</v>
      </c>
      <c r="I18" s="20"/>
      <c r="J18" s="12">
        <v>2</v>
      </c>
      <c r="K18" s="13">
        <f>J18*1.5</f>
        <v>3</v>
      </c>
      <c r="L18" s="12">
        <v>1</v>
      </c>
      <c r="M18" s="13">
        <f>L18*2</f>
        <v>2</v>
      </c>
      <c r="N18" s="27">
        <f t="shared" si="0"/>
        <v>18</v>
      </c>
    </row>
    <row r="19" spans="1:14" x14ac:dyDescent="0.25">
      <c r="A19" s="2">
        <v>13</v>
      </c>
      <c r="B19" s="2" t="s">
        <v>7</v>
      </c>
      <c r="C19" s="13">
        <v>2</v>
      </c>
      <c r="D19" s="5">
        <v>0</v>
      </c>
      <c r="E19" s="13">
        <v>12</v>
      </c>
      <c r="F19" s="5">
        <v>2</v>
      </c>
      <c r="G19" s="5">
        <v>0</v>
      </c>
      <c r="H19" s="5">
        <f>C19+E19</f>
        <v>14</v>
      </c>
      <c r="I19" s="20"/>
      <c r="J19" s="12"/>
      <c r="K19" s="12">
        <f>J19*1.5</f>
        <v>0</v>
      </c>
      <c r="L19" s="2"/>
      <c r="M19" s="12">
        <f>L19*2</f>
        <v>0</v>
      </c>
      <c r="N19" s="27">
        <f t="shared" si="0"/>
        <v>14</v>
      </c>
    </row>
    <row r="20" spans="1:14" x14ac:dyDescent="0.25">
      <c r="A20" s="2">
        <v>14</v>
      </c>
      <c r="B20" s="2" t="s">
        <v>18</v>
      </c>
      <c r="C20" s="5">
        <v>0</v>
      </c>
      <c r="D20" s="5">
        <v>1</v>
      </c>
      <c r="E20" s="13">
        <v>3</v>
      </c>
      <c r="F20" s="5">
        <v>1</v>
      </c>
      <c r="G20" s="13">
        <v>4</v>
      </c>
      <c r="H20" s="5">
        <f>E20+G20</f>
        <v>7</v>
      </c>
      <c r="I20" s="20"/>
      <c r="J20" s="12"/>
      <c r="K20" s="12">
        <f>J20*1.5</f>
        <v>0</v>
      </c>
      <c r="L20" s="12"/>
      <c r="M20" s="12">
        <f>L20*2</f>
        <v>0</v>
      </c>
      <c r="N20" s="27">
        <f t="shared" si="0"/>
        <v>7</v>
      </c>
    </row>
    <row r="21" spans="1:14" x14ac:dyDescent="0.25">
      <c r="A21" s="2">
        <v>15</v>
      </c>
      <c r="B21" s="2" t="s">
        <v>19</v>
      </c>
      <c r="C21" s="5">
        <v>1</v>
      </c>
      <c r="D21" s="13">
        <v>2</v>
      </c>
      <c r="E21" s="13">
        <v>1</v>
      </c>
      <c r="F21" s="5">
        <v>0</v>
      </c>
      <c r="G21" s="5">
        <v>0</v>
      </c>
      <c r="H21" s="5">
        <f>E21+D21</f>
        <v>3</v>
      </c>
      <c r="I21" s="20"/>
      <c r="J21" s="12"/>
      <c r="K21" s="12">
        <f>J21*1.5</f>
        <v>0</v>
      </c>
      <c r="L21" s="12"/>
      <c r="M21" s="12">
        <f>L21*2</f>
        <v>0</v>
      </c>
      <c r="N21" s="27">
        <f t="shared" si="0"/>
        <v>3</v>
      </c>
    </row>
    <row r="22" spans="1:14" x14ac:dyDescent="0.25">
      <c r="A22" s="2">
        <v>16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f>C22+D22</f>
        <v>0</v>
      </c>
      <c r="I22" s="22"/>
      <c r="J22" s="5"/>
      <c r="K22" s="12"/>
      <c r="L22" s="12"/>
      <c r="M22" s="12"/>
      <c r="N22" s="27">
        <f t="shared" si="0"/>
        <v>0</v>
      </c>
    </row>
  </sheetData>
  <sortState ref="A8:P24">
    <sortCondition descending="1" ref="N8:N24"/>
  </sortState>
  <mergeCells count="1">
    <mergeCell ref="J5:N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topLeftCell="A5" workbookViewId="0">
      <selection activeCell="D43" sqref="D43"/>
    </sheetView>
  </sheetViews>
  <sheetFormatPr defaultRowHeight="15" x14ac:dyDescent="0.25"/>
  <cols>
    <col min="1" max="1" width="2" bestFit="1" customWidth="1"/>
    <col min="2" max="2" width="21.7109375" customWidth="1"/>
    <col min="3" max="3" width="17.7109375" bestFit="1" customWidth="1"/>
  </cols>
  <sheetData>
    <row r="3" spans="1:4" x14ac:dyDescent="0.25">
      <c r="B3" s="1" t="s">
        <v>0</v>
      </c>
    </row>
    <row r="5" spans="1:4" x14ac:dyDescent="0.25">
      <c r="B5" t="s">
        <v>10</v>
      </c>
    </row>
    <row r="7" spans="1:4" x14ac:dyDescent="0.25">
      <c r="C7" t="s">
        <v>9</v>
      </c>
      <c r="D7" t="s">
        <v>8</v>
      </c>
    </row>
    <row r="8" spans="1:4" x14ac:dyDescent="0.25">
      <c r="A8">
        <v>1</v>
      </c>
      <c r="B8" t="s">
        <v>1</v>
      </c>
      <c r="C8">
        <v>74</v>
      </c>
      <c r="D8">
        <v>13</v>
      </c>
    </row>
    <row r="9" spans="1:4" x14ac:dyDescent="0.25">
      <c r="A9">
        <v>2</v>
      </c>
      <c r="B9" t="s">
        <v>2</v>
      </c>
      <c r="C9">
        <v>75</v>
      </c>
      <c r="D9">
        <v>10</v>
      </c>
    </row>
    <row r="10" spans="1:4" x14ac:dyDescent="0.25">
      <c r="A10">
        <v>3</v>
      </c>
      <c r="B10" t="s">
        <v>3</v>
      </c>
      <c r="C10">
        <v>76</v>
      </c>
      <c r="D10">
        <v>7</v>
      </c>
    </row>
    <row r="11" spans="1:4" x14ac:dyDescent="0.25">
      <c r="A11">
        <v>4</v>
      </c>
      <c r="B11" t="s">
        <v>4</v>
      </c>
      <c r="C11">
        <v>76</v>
      </c>
      <c r="D11">
        <v>5</v>
      </c>
    </row>
    <row r="12" spans="1:4" x14ac:dyDescent="0.25">
      <c r="A12">
        <v>5</v>
      </c>
      <c r="B12" t="s">
        <v>6</v>
      </c>
      <c r="C12">
        <v>77</v>
      </c>
      <c r="D12">
        <v>4</v>
      </c>
    </row>
    <row r="13" spans="1:4" x14ac:dyDescent="0.25">
      <c r="A13">
        <v>6</v>
      </c>
      <c r="B13" t="s">
        <v>5</v>
      </c>
      <c r="C13">
        <v>78</v>
      </c>
      <c r="D13">
        <v>3</v>
      </c>
    </row>
    <row r="14" spans="1:4" x14ac:dyDescent="0.25">
      <c r="A14">
        <v>7</v>
      </c>
      <c r="B14" t="s">
        <v>7</v>
      </c>
      <c r="C14">
        <v>83</v>
      </c>
      <c r="D14">
        <v>2</v>
      </c>
    </row>
    <row r="15" spans="1:4" x14ac:dyDescent="0.25">
      <c r="A15">
        <v>8</v>
      </c>
      <c r="B15" t="s">
        <v>19</v>
      </c>
      <c r="C15">
        <v>91</v>
      </c>
      <c r="D1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5"/>
  <sheetViews>
    <sheetView workbookViewId="0">
      <selection activeCell="W7" sqref="W7"/>
    </sheetView>
  </sheetViews>
  <sheetFormatPr defaultRowHeight="15" x14ac:dyDescent="0.25"/>
  <cols>
    <col min="1" max="1" width="3" bestFit="1" customWidth="1"/>
    <col min="2" max="2" width="22.140625" bestFit="1" customWidth="1"/>
    <col min="3" max="11" width="2.85546875" customWidth="1"/>
    <col min="12" max="12" width="5" customWidth="1"/>
    <col min="13" max="21" width="3" bestFit="1" customWidth="1"/>
    <col min="22" max="22" width="4.42578125" customWidth="1"/>
    <col min="23" max="23" width="6.5703125" bestFit="1" customWidth="1"/>
    <col min="24" max="24" width="4.5703125" bestFit="1" customWidth="1"/>
    <col min="25" max="25" width="6.140625" bestFit="1" customWidth="1"/>
    <col min="26" max="26" width="6.42578125" bestFit="1" customWidth="1"/>
  </cols>
  <sheetData>
    <row r="2" spans="1:26" x14ac:dyDescent="0.25">
      <c r="A2" s="2"/>
      <c r="B2" s="3" t="s">
        <v>26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 t="s">
        <v>28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 t="s">
        <v>29</v>
      </c>
      <c r="W2" s="4" t="s">
        <v>30</v>
      </c>
      <c r="X2" s="4" t="s">
        <v>31</v>
      </c>
      <c r="Y2" s="4" t="s">
        <v>32</v>
      </c>
      <c r="Z2" s="3" t="s">
        <v>34</v>
      </c>
    </row>
    <row r="3" spans="1:26" s="10" customFormat="1" x14ac:dyDescent="0.25">
      <c r="A3" s="7"/>
      <c r="B3" s="8" t="s">
        <v>27</v>
      </c>
      <c r="C3" s="9">
        <v>4</v>
      </c>
      <c r="D3" s="9">
        <v>3</v>
      </c>
      <c r="E3" s="9">
        <v>4</v>
      </c>
      <c r="F3" s="9">
        <v>4</v>
      </c>
      <c r="G3" s="9">
        <v>3</v>
      </c>
      <c r="H3" s="9">
        <v>5</v>
      </c>
      <c r="I3" s="9">
        <v>4</v>
      </c>
      <c r="J3" s="9">
        <v>5</v>
      </c>
      <c r="K3" s="9">
        <v>4</v>
      </c>
      <c r="L3" s="9"/>
      <c r="M3" s="9">
        <v>4</v>
      </c>
      <c r="N3" s="9">
        <v>5</v>
      </c>
      <c r="O3" s="9">
        <v>3</v>
      </c>
      <c r="P3" s="9">
        <v>4</v>
      </c>
      <c r="Q3" s="9">
        <v>4</v>
      </c>
      <c r="R3" s="9">
        <v>5</v>
      </c>
      <c r="S3" s="9">
        <v>3</v>
      </c>
      <c r="T3" s="9">
        <v>4</v>
      </c>
      <c r="U3" s="9">
        <v>4</v>
      </c>
      <c r="V3" s="9"/>
      <c r="W3" s="9"/>
      <c r="X3" s="9"/>
      <c r="Y3" s="9"/>
      <c r="Z3" s="8"/>
    </row>
    <row r="4" spans="1:26" x14ac:dyDescent="0.25">
      <c r="A4" s="2">
        <v>1</v>
      </c>
      <c r="B4" s="2" t="s">
        <v>5</v>
      </c>
      <c r="C4" s="5">
        <v>4</v>
      </c>
      <c r="D4" s="5">
        <v>3</v>
      </c>
      <c r="E4" s="5">
        <v>4</v>
      </c>
      <c r="F4" s="5">
        <v>4</v>
      </c>
      <c r="G4" s="5">
        <v>3</v>
      </c>
      <c r="H4" s="5">
        <v>4</v>
      </c>
      <c r="I4" s="5">
        <v>4</v>
      </c>
      <c r="J4" s="5">
        <v>5</v>
      </c>
      <c r="K4" s="5">
        <v>3</v>
      </c>
      <c r="L4" s="6">
        <f t="shared" ref="L4:L15" si="0">SUM(C4:K4)</f>
        <v>34</v>
      </c>
      <c r="M4" s="5">
        <v>4</v>
      </c>
      <c r="N4" s="5">
        <v>5</v>
      </c>
      <c r="O4" s="5">
        <v>5</v>
      </c>
      <c r="P4" s="5">
        <v>4</v>
      </c>
      <c r="Q4" s="5">
        <v>5</v>
      </c>
      <c r="R4" s="5">
        <v>7</v>
      </c>
      <c r="S4" s="5">
        <v>4</v>
      </c>
      <c r="T4" s="5">
        <v>4</v>
      </c>
      <c r="U4" s="5">
        <v>4</v>
      </c>
      <c r="V4" s="6">
        <f t="shared" ref="V4:V15" si="1">SUM(M4:U4)</f>
        <v>42</v>
      </c>
      <c r="W4" s="6">
        <f t="shared" ref="W4:W15" si="2">L4+V4</f>
        <v>76</v>
      </c>
      <c r="X4" s="5">
        <v>6</v>
      </c>
      <c r="Y4" s="6">
        <f t="shared" ref="Y4:Y15" si="3">W4-X4</f>
        <v>70</v>
      </c>
      <c r="Z4" s="2">
        <v>17</v>
      </c>
    </row>
    <row r="5" spans="1:26" x14ac:dyDescent="0.25">
      <c r="A5" s="2">
        <v>2</v>
      </c>
      <c r="B5" s="2" t="s">
        <v>12</v>
      </c>
      <c r="C5" s="5">
        <v>4</v>
      </c>
      <c r="D5" s="5">
        <v>3</v>
      </c>
      <c r="E5" s="5">
        <v>5</v>
      </c>
      <c r="F5" s="5">
        <v>3</v>
      </c>
      <c r="G5" s="5">
        <v>4</v>
      </c>
      <c r="H5" s="5">
        <v>5</v>
      </c>
      <c r="I5" s="5">
        <v>4</v>
      </c>
      <c r="J5" s="5">
        <v>5</v>
      </c>
      <c r="K5" s="5">
        <v>4</v>
      </c>
      <c r="L5" s="6">
        <f t="shared" si="0"/>
        <v>37</v>
      </c>
      <c r="M5" s="5">
        <v>5</v>
      </c>
      <c r="N5" s="5">
        <v>5</v>
      </c>
      <c r="O5" s="5">
        <v>3</v>
      </c>
      <c r="P5" s="5">
        <v>4</v>
      </c>
      <c r="Q5" s="5">
        <v>3</v>
      </c>
      <c r="R5" s="5">
        <v>5</v>
      </c>
      <c r="S5" s="5">
        <v>4</v>
      </c>
      <c r="T5" s="5">
        <v>6</v>
      </c>
      <c r="U5" s="5">
        <v>4</v>
      </c>
      <c r="V5" s="6">
        <f t="shared" si="1"/>
        <v>39</v>
      </c>
      <c r="W5" s="6">
        <f t="shared" si="2"/>
        <v>76</v>
      </c>
      <c r="X5" s="5">
        <v>4</v>
      </c>
      <c r="Y5" s="6">
        <f t="shared" si="3"/>
        <v>72</v>
      </c>
      <c r="Z5" s="2">
        <v>14</v>
      </c>
    </row>
    <row r="6" spans="1:26" x14ac:dyDescent="0.25">
      <c r="A6" s="2">
        <v>3</v>
      </c>
      <c r="B6" s="2" t="s">
        <v>16</v>
      </c>
      <c r="C6" s="5">
        <v>4</v>
      </c>
      <c r="D6" s="5">
        <v>3</v>
      </c>
      <c r="E6" s="5">
        <v>5</v>
      </c>
      <c r="F6" s="5">
        <v>4</v>
      </c>
      <c r="G6" s="5">
        <v>3</v>
      </c>
      <c r="H6" s="5">
        <v>5</v>
      </c>
      <c r="I6" s="5">
        <v>4</v>
      </c>
      <c r="J6" s="5">
        <v>6</v>
      </c>
      <c r="K6" s="5">
        <v>4</v>
      </c>
      <c r="L6" s="6">
        <f t="shared" si="0"/>
        <v>38</v>
      </c>
      <c r="M6" s="5">
        <v>5</v>
      </c>
      <c r="N6" s="5">
        <v>6</v>
      </c>
      <c r="O6" s="5">
        <v>3</v>
      </c>
      <c r="P6" s="5">
        <v>4</v>
      </c>
      <c r="Q6" s="5">
        <v>4</v>
      </c>
      <c r="R6" s="5">
        <v>6</v>
      </c>
      <c r="S6" s="5">
        <v>3</v>
      </c>
      <c r="T6" s="5">
        <v>4</v>
      </c>
      <c r="U6" s="5">
        <v>5</v>
      </c>
      <c r="V6" s="6">
        <f t="shared" si="1"/>
        <v>40</v>
      </c>
      <c r="W6" s="6">
        <f t="shared" si="2"/>
        <v>78</v>
      </c>
      <c r="X6" s="5">
        <v>6</v>
      </c>
      <c r="Y6" s="6">
        <f t="shared" si="3"/>
        <v>72</v>
      </c>
      <c r="Z6" s="2">
        <v>11</v>
      </c>
    </row>
    <row r="7" spans="1:26" x14ac:dyDescent="0.25">
      <c r="A7" s="2">
        <v>4</v>
      </c>
      <c r="B7" s="2" t="s">
        <v>15</v>
      </c>
      <c r="C7" s="5">
        <v>4</v>
      </c>
      <c r="D7" s="5">
        <v>4</v>
      </c>
      <c r="E7" s="5">
        <v>5</v>
      </c>
      <c r="F7" s="5">
        <v>4</v>
      </c>
      <c r="G7" s="5">
        <v>5</v>
      </c>
      <c r="H7" s="5">
        <v>5</v>
      </c>
      <c r="I7" s="5">
        <v>5</v>
      </c>
      <c r="J7" s="5">
        <v>7</v>
      </c>
      <c r="K7" s="5">
        <v>4</v>
      </c>
      <c r="L7" s="6">
        <f t="shared" si="0"/>
        <v>43</v>
      </c>
      <c r="M7" s="5">
        <v>4</v>
      </c>
      <c r="N7" s="5">
        <v>6</v>
      </c>
      <c r="O7" s="5">
        <v>3</v>
      </c>
      <c r="P7" s="5">
        <v>4</v>
      </c>
      <c r="Q7" s="5">
        <v>4</v>
      </c>
      <c r="R7" s="5">
        <v>5</v>
      </c>
      <c r="S7" s="5">
        <v>4</v>
      </c>
      <c r="T7" s="5">
        <v>5</v>
      </c>
      <c r="U7" s="5">
        <v>5</v>
      </c>
      <c r="V7" s="6">
        <f t="shared" si="1"/>
        <v>40</v>
      </c>
      <c r="W7" s="6">
        <f t="shared" si="2"/>
        <v>83</v>
      </c>
      <c r="X7" s="5">
        <v>11</v>
      </c>
      <c r="Y7" s="6">
        <f t="shared" si="3"/>
        <v>72</v>
      </c>
      <c r="Z7" s="2">
        <v>9</v>
      </c>
    </row>
    <row r="8" spans="1:26" x14ac:dyDescent="0.25">
      <c r="A8" s="2">
        <v>5</v>
      </c>
      <c r="B8" s="2" t="s">
        <v>2</v>
      </c>
      <c r="C8" s="5">
        <v>4</v>
      </c>
      <c r="D8" s="5">
        <v>4</v>
      </c>
      <c r="E8" s="5">
        <v>5</v>
      </c>
      <c r="F8" s="5">
        <v>4</v>
      </c>
      <c r="G8" s="5">
        <v>3</v>
      </c>
      <c r="H8" s="5">
        <v>5</v>
      </c>
      <c r="I8" s="5">
        <v>6</v>
      </c>
      <c r="J8" s="5">
        <v>5</v>
      </c>
      <c r="K8" s="5">
        <v>4</v>
      </c>
      <c r="L8" s="6">
        <f t="shared" si="0"/>
        <v>40</v>
      </c>
      <c r="M8" s="5">
        <v>4</v>
      </c>
      <c r="N8" s="5">
        <v>5</v>
      </c>
      <c r="O8" s="5">
        <v>5</v>
      </c>
      <c r="P8" s="5">
        <v>4</v>
      </c>
      <c r="Q8" s="5">
        <v>5</v>
      </c>
      <c r="R8" s="5">
        <v>5</v>
      </c>
      <c r="S8" s="5">
        <v>5</v>
      </c>
      <c r="T8" s="5">
        <v>5</v>
      </c>
      <c r="U8" s="5">
        <v>6</v>
      </c>
      <c r="V8" s="6">
        <f t="shared" si="1"/>
        <v>44</v>
      </c>
      <c r="W8" s="6">
        <f t="shared" si="2"/>
        <v>84</v>
      </c>
      <c r="X8" s="5">
        <v>11</v>
      </c>
      <c r="Y8" s="6">
        <f t="shared" si="3"/>
        <v>73</v>
      </c>
      <c r="Z8" s="2">
        <v>8</v>
      </c>
    </row>
    <row r="9" spans="1:26" x14ac:dyDescent="0.25">
      <c r="A9" s="2">
        <v>6</v>
      </c>
      <c r="B9" s="2" t="s">
        <v>6</v>
      </c>
      <c r="C9" s="5">
        <v>4</v>
      </c>
      <c r="D9" s="5">
        <v>4</v>
      </c>
      <c r="E9" s="5">
        <v>5</v>
      </c>
      <c r="F9" s="5">
        <v>3</v>
      </c>
      <c r="G9" s="5">
        <v>5</v>
      </c>
      <c r="H9" s="5">
        <v>4</v>
      </c>
      <c r="I9" s="5">
        <v>5</v>
      </c>
      <c r="J9" s="5">
        <v>6</v>
      </c>
      <c r="K9" s="5">
        <v>4</v>
      </c>
      <c r="L9" s="6">
        <f t="shared" si="0"/>
        <v>40</v>
      </c>
      <c r="M9" s="5">
        <v>4</v>
      </c>
      <c r="N9" s="5">
        <v>6</v>
      </c>
      <c r="O9" s="5">
        <v>4</v>
      </c>
      <c r="P9" s="5">
        <v>4</v>
      </c>
      <c r="Q9" s="5">
        <v>4</v>
      </c>
      <c r="R9" s="5">
        <v>6</v>
      </c>
      <c r="S9" s="5">
        <v>5</v>
      </c>
      <c r="T9" s="5">
        <v>4</v>
      </c>
      <c r="U9" s="5">
        <v>4</v>
      </c>
      <c r="V9" s="6">
        <f t="shared" si="1"/>
        <v>41</v>
      </c>
      <c r="W9" s="6">
        <f t="shared" si="2"/>
        <v>81</v>
      </c>
      <c r="X9" s="5">
        <v>7</v>
      </c>
      <c r="Y9" s="6">
        <f t="shared" si="3"/>
        <v>74</v>
      </c>
      <c r="Z9" s="2">
        <v>7</v>
      </c>
    </row>
    <row r="10" spans="1:26" x14ac:dyDescent="0.25">
      <c r="A10" s="2">
        <v>7</v>
      </c>
      <c r="B10" s="2" t="s">
        <v>3</v>
      </c>
      <c r="C10" s="5">
        <v>4</v>
      </c>
      <c r="D10" s="5">
        <v>4</v>
      </c>
      <c r="E10" s="5">
        <v>5</v>
      </c>
      <c r="F10" s="5">
        <v>4</v>
      </c>
      <c r="G10" s="5">
        <v>4</v>
      </c>
      <c r="H10" s="5">
        <v>5</v>
      </c>
      <c r="I10" s="5">
        <v>4</v>
      </c>
      <c r="J10" s="5">
        <v>6</v>
      </c>
      <c r="K10" s="5">
        <v>4</v>
      </c>
      <c r="L10" s="6">
        <f t="shared" si="0"/>
        <v>40</v>
      </c>
      <c r="M10" s="5">
        <v>4</v>
      </c>
      <c r="N10" s="5">
        <v>6</v>
      </c>
      <c r="O10" s="5">
        <v>8</v>
      </c>
      <c r="P10" s="5">
        <v>4</v>
      </c>
      <c r="Q10" s="5">
        <v>4</v>
      </c>
      <c r="R10" s="5">
        <v>5</v>
      </c>
      <c r="S10" s="5">
        <v>4</v>
      </c>
      <c r="T10" s="5">
        <v>5</v>
      </c>
      <c r="U10" s="5">
        <v>5</v>
      </c>
      <c r="V10" s="6">
        <f t="shared" si="1"/>
        <v>45</v>
      </c>
      <c r="W10" s="6">
        <f t="shared" si="2"/>
        <v>85</v>
      </c>
      <c r="X10" s="5">
        <v>7</v>
      </c>
      <c r="Y10" s="6">
        <f t="shared" si="3"/>
        <v>78</v>
      </c>
      <c r="Z10" s="2">
        <v>6</v>
      </c>
    </row>
    <row r="11" spans="1:26" x14ac:dyDescent="0.25">
      <c r="A11" s="2">
        <v>8</v>
      </c>
      <c r="B11" s="2" t="s">
        <v>1</v>
      </c>
      <c r="C11" s="5">
        <v>5</v>
      </c>
      <c r="D11" s="5">
        <v>4</v>
      </c>
      <c r="E11" s="5">
        <v>5</v>
      </c>
      <c r="F11" s="5">
        <v>6</v>
      </c>
      <c r="G11" s="5">
        <v>3</v>
      </c>
      <c r="H11" s="5">
        <v>7</v>
      </c>
      <c r="I11" s="5">
        <v>6</v>
      </c>
      <c r="J11" s="5">
        <v>5</v>
      </c>
      <c r="K11" s="5">
        <v>3</v>
      </c>
      <c r="L11" s="6">
        <f t="shared" si="0"/>
        <v>44</v>
      </c>
      <c r="M11" s="5">
        <v>6</v>
      </c>
      <c r="N11" s="5">
        <v>6</v>
      </c>
      <c r="O11" s="5">
        <v>7</v>
      </c>
      <c r="P11" s="5">
        <v>5</v>
      </c>
      <c r="Q11" s="5">
        <v>5</v>
      </c>
      <c r="R11" s="5">
        <v>6</v>
      </c>
      <c r="S11" s="5">
        <v>3</v>
      </c>
      <c r="T11" s="5">
        <v>6</v>
      </c>
      <c r="U11" s="5">
        <v>7</v>
      </c>
      <c r="V11" s="6">
        <f t="shared" si="1"/>
        <v>51</v>
      </c>
      <c r="W11" s="6">
        <f t="shared" si="2"/>
        <v>95</v>
      </c>
      <c r="X11" s="5">
        <v>16</v>
      </c>
      <c r="Y11" s="6">
        <f t="shared" si="3"/>
        <v>79</v>
      </c>
      <c r="Z11" s="2">
        <v>5</v>
      </c>
    </row>
    <row r="12" spans="1:26" x14ac:dyDescent="0.25">
      <c r="A12" s="2">
        <v>9</v>
      </c>
      <c r="B12" s="2" t="s">
        <v>33</v>
      </c>
      <c r="C12" s="5">
        <v>6</v>
      </c>
      <c r="D12" s="5">
        <v>3</v>
      </c>
      <c r="E12" s="5">
        <v>4</v>
      </c>
      <c r="F12" s="5">
        <v>5</v>
      </c>
      <c r="G12" s="5">
        <v>5</v>
      </c>
      <c r="H12" s="5">
        <v>5</v>
      </c>
      <c r="I12" s="5">
        <v>4</v>
      </c>
      <c r="J12" s="5">
        <v>5</v>
      </c>
      <c r="K12" s="5">
        <v>4</v>
      </c>
      <c r="L12" s="6">
        <f t="shared" si="0"/>
        <v>41</v>
      </c>
      <c r="M12" s="5">
        <v>6</v>
      </c>
      <c r="N12" s="5">
        <v>6</v>
      </c>
      <c r="O12" s="5">
        <v>3</v>
      </c>
      <c r="P12" s="5">
        <v>4</v>
      </c>
      <c r="Q12" s="5">
        <v>5</v>
      </c>
      <c r="R12" s="5">
        <v>5</v>
      </c>
      <c r="S12" s="5">
        <v>6</v>
      </c>
      <c r="T12" s="5">
        <v>6</v>
      </c>
      <c r="U12" s="5">
        <v>5</v>
      </c>
      <c r="V12" s="6">
        <f t="shared" si="1"/>
        <v>46</v>
      </c>
      <c r="W12" s="6">
        <f t="shared" si="2"/>
        <v>87</v>
      </c>
      <c r="X12" s="5">
        <v>6</v>
      </c>
      <c r="Y12" s="6">
        <f t="shared" si="3"/>
        <v>81</v>
      </c>
      <c r="Z12" s="2">
        <v>4</v>
      </c>
    </row>
    <row r="13" spans="1:26" x14ac:dyDescent="0.25">
      <c r="A13" s="2">
        <v>10</v>
      </c>
      <c r="B13" s="2" t="s">
        <v>14</v>
      </c>
      <c r="C13" s="5">
        <v>5</v>
      </c>
      <c r="D13" s="5">
        <v>5</v>
      </c>
      <c r="E13" s="5">
        <v>5</v>
      </c>
      <c r="F13" s="5">
        <v>5</v>
      </c>
      <c r="G13" s="5">
        <v>8</v>
      </c>
      <c r="H13" s="5">
        <v>8</v>
      </c>
      <c r="I13" s="5">
        <v>6</v>
      </c>
      <c r="J13" s="5">
        <v>8</v>
      </c>
      <c r="K13" s="5">
        <v>5</v>
      </c>
      <c r="L13" s="6">
        <f t="shared" si="0"/>
        <v>55</v>
      </c>
      <c r="M13" s="5">
        <v>5</v>
      </c>
      <c r="N13" s="5">
        <v>6</v>
      </c>
      <c r="O13" s="5">
        <v>4</v>
      </c>
      <c r="P13" s="5">
        <v>5</v>
      </c>
      <c r="Q13" s="5">
        <v>6</v>
      </c>
      <c r="R13" s="5">
        <v>7</v>
      </c>
      <c r="S13" s="5">
        <v>4</v>
      </c>
      <c r="T13" s="5">
        <v>6</v>
      </c>
      <c r="U13" s="5">
        <v>5</v>
      </c>
      <c r="V13" s="6">
        <f t="shared" si="1"/>
        <v>48</v>
      </c>
      <c r="W13" s="6">
        <f t="shared" si="2"/>
        <v>103</v>
      </c>
      <c r="X13" s="5">
        <v>20</v>
      </c>
      <c r="Y13" s="6">
        <f t="shared" si="3"/>
        <v>83</v>
      </c>
      <c r="Z13" s="2">
        <v>3</v>
      </c>
    </row>
    <row r="14" spans="1:26" x14ac:dyDescent="0.25">
      <c r="A14" s="2">
        <v>11</v>
      </c>
      <c r="B14" s="2" t="s">
        <v>19</v>
      </c>
      <c r="C14" s="5">
        <v>7</v>
      </c>
      <c r="D14" s="5">
        <v>8</v>
      </c>
      <c r="E14" s="5">
        <v>6</v>
      </c>
      <c r="F14" s="5">
        <v>4</v>
      </c>
      <c r="G14" s="5">
        <v>5</v>
      </c>
      <c r="H14" s="5">
        <v>8</v>
      </c>
      <c r="I14" s="5">
        <v>5</v>
      </c>
      <c r="J14" s="5">
        <v>8</v>
      </c>
      <c r="K14" s="5">
        <v>4</v>
      </c>
      <c r="L14" s="6">
        <f t="shared" si="0"/>
        <v>55</v>
      </c>
      <c r="M14" s="5">
        <v>7</v>
      </c>
      <c r="N14" s="5">
        <v>7</v>
      </c>
      <c r="O14" s="5">
        <v>6</v>
      </c>
      <c r="P14" s="5">
        <v>5</v>
      </c>
      <c r="Q14" s="5">
        <v>8</v>
      </c>
      <c r="R14" s="5">
        <v>5</v>
      </c>
      <c r="S14" s="5">
        <v>4</v>
      </c>
      <c r="T14" s="5">
        <v>7</v>
      </c>
      <c r="U14" s="5">
        <v>9</v>
      </c>
      <c r="V14" s="6">
        <f t="shared" si="1"/>
        <v>58</v>
      </c>
      <c r="W14" s="6">
        <f t="shared" si="2"/>
        <v>113</v>
      </c>
      <c r="X14" s="5">
        <v>29</v>
      </c>
      <c r="Y14" s="6">
        <f t="shared" si="3"/>
        <v>84</v>
      </c>
      <c r="Z14" s="2">
        <v>2</v>
      </c>
    </row>
    <row r="15" spans="1:26" x14ac:dyDescent="0.25">
      <c r="A15" s="2">
        <v>12</v>
      </c>
      <c r="B15" s="2" t="s">
        <v>18</v>
      </c>
      <c r="C15" s="5">
        <v>6</v>
      </c>
      <c r="D15" s="5">
        <v>3</v>
      </c>
      <c r="E15" s="5">
        <v>8</v>
      </c>
      <c r="F15" s="5">
        <v>8</v>
      </c>
      <c r="G15" s="5">
        <v>4</v>
      </c>
      <c r="H15" s="5">
        <v>7</v>
      </c>
      <c r="I15" s="5">
        <v>5</v>
      </c>
      <c r="J15" s="5">
        <v>5</v>
      </c>
      <c r="K15" s="5">
        <v>8</v>
      </c>
      <c r="L15" s="6">
        <f t="shared" si="0"/>
        <v>54</v>
      </c>
      <c r="M15" s="5">
        <v>4</v>
      </c>
      <c r="N15" s="5">
        <v>10</v>
      </c>
      <c r="O15" s="5">
        <v>4</v>
      </c>
      <c r="P15" s="5">
        <v>5</v>
      </c>
      <c r="Q15" s="5">
        <v>7</v>
      </c>
      <c r="R15" s="5">
        <v>8</v>
      </c>
      <c r="S15" s="5">
        <v>4</v>
      </c>
      <c r="T15" s="5">
        <v>4</v>
      </c>
      <c r="U15" s="5">
        <v>5</v>
      </c>
      <c r="V15" s="6">
        <f t="shared" si="1"/>
        <v>51</v>
      </c>
      <c r="W15" s="6">
        <f t="shared" si="2"/>
        <v>105</v>
      </c>
      <c r="X15" s="5">
        <v>12</v>
      </c>
      <c r="Y15" s="6">
        <f t="shared" si="3"/>
        <v>93</v>
      </c>
      <c r="Z15" s="2">
        <v>1</v>
      </c>
    </row>
  </sheetData>
  <sortState ref="B5:Y16">
    <sortCondition ref="Y5:Y1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29" sqref="E29"/>
    </sheetView>
  </sheetViews>
  <sheetFormatPr defaultRowHeight="15" x14ac:dyDescent="0.25"/>
  <cols>
    <col min="1" max="1" width="22.140625" bestFit="1" customWidth="1"/>
    <col min="3" max="3" width="4.28515625" bestFit="1" customWidth="1"/>
    <col min="4" max="4" width="6.85546875" customWidth="1"/>
  </cols>
  <sheetData>
    <row r="1" spans="1:6" x14ac:dyDescent="0.25">
      <c r="A1" t="s">
        <v>35</v>
      </c>
    </row>
    <row r="2" spans="1:6" x14ac:dyDescent="0.25">
      <c r="A2" t="s">
        <v>36</v>
      </c>
    </row>
    <row r="3" spans="1:6" x14ac:dyDescent="0.25">
      <c r="E3" t="s">
        <v>37</v>
      </c>
      <c r="F3" t="s">
        <v>38</v>
      </c>
    </row>
    <row r="4" spans="1:6" x14ac:dyDescent="0.25">
      <c r="A4" t="s">
        <v>39</v>
      </c>
      <c r="B4">
        <v>75</v>
      </c>
      <c r="D4" t="s">
        <v>40</v>
      </c>
      <c r="E4">
        <v>12</v>
      </c>
      <c r="F4">
        <v>250</v>
      </c>
    </row>
    <row r="5" spans="1:6" x14ac:dyDescent="0.25">
      <c r="A5" t="s">
        <v>13</v>
      </c>
      <c r="B5">
        <v>78</v>
      </c>
      <c r="D5" t="s">
        <v>41</v>
      </c>
      <c r="E5">
        <v>9</v>
      </c>
      <c r="F5">
        <v>100</v>
      </c>
    </row>
    <row r="6" spans="1:6" x14ac:dyDescent="0.25">
      <c r="A6" t="s">
        <v>42</v>
      </c>
      <c r="B6">
        <v>83</v>
      </c>
      <c r="D6" t="s">
        <v>43</v>
      </c>
      <c r="E6">
        <v>6</v>
      </c>
    </row>
    <row r="7" spans="1:6" x14ac:dyDescent="0.25">
      <c r="A7" t="s">
        <v>3</v>
      </c>
      <c r="B7">
        <v>84</v>
      </c>
      <c r="D7">
        <v>4</v>
      </c>
      <c r="E7">
        <v>4</v>
      </c>
    </row>
    <row r="8" spans="1:6" x14ac:dyDescent="0.25">
      <c r="A8" t="s">
        <v>18</v>
      </c>
      <c r="B8">
        <v>85</v>
      </c>
      <c r="C8" t="s">
        <v>44</v>
      </c>
      <c r="D8">
        <v>3</v>
      </c>
      <c r="E8">
        <v>3</v>
      </c>
    </row>
    <row r="9" spans="1:6" x14ac:dyDescent="0.25">
      <c r="A9" t="s">
        <v>45</v>
      </c>
      <c r="B9">
        <v>85</v>
      </c>
      <c r="D9">
        <v>2</v>
      </c>
      <c r="E9">
        <v>2</v>
      </c>
    </row>
    <row r="10" spans="1:6" x14ac:dyDescent="0.25">
      <c r="A10" t="s">
        <v>19</v>
      </c>
      <c r="B10">
        <v>86</v>
      </c>
      <c r="D10">
        <v>1</v>
      </c>
      <c r="E1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21" sqref="I21"/>
    </sheetView>
  </sheetViews>
  <sheetFormatPr defaultRowHeight="15" x14ac:dyDescent="0.25"/>
  <cols>
    <col min="1" max="1" width="24.28515625" bestFit="1" customWidth="1"/>
  </cols>
  <sheetData>
    <row r="1" spans="1:6" x14ac:dyDescent="0.25">
      <c r="A1" t="s">
        <v>35</v>
      </c>
    </row>
    <row r="2" spans="1:6" x14ac:dyDescent="0.25">
      <c r="A2" t="s">
        <v>46</v>
      </c>
    </row>
    <row r="3" spans="1:6" x14ac:dyDescent="0.25">
      <c r="E3" t="s">
        <v>37</v>
      </c>
      <c r="F3" t="s">
        <v>38</v>
      </c>
    </row>
    <row r="5" spans="1:6" x14ac:dyDescent="0.25">
      <c r="A5" t="s">
        <v>12</v>
      </c>
      <c r="B5">
        <v>71</v>
      </c>
      <c r="D5" t="s">
        <v>47</v>
      </c>
      <c r="E5">
        <v>15</v>
      </c>
      <c r="F5">
        <v>350</v>
      </c>
    </row>
    <row r="6" spans="1:6" x14ac:dyDescent="0.25">
      <c r="A6" t="s">
        <v>15</v>
      </c>
      <c r="B6">
        <v>74</v>
      </c>
      <c r="D6" t="s">
        <v>48</v>
      </c>
      <c r="E6">
        <v>12</v>
      </c>
      <c r="F6">
        <v>150</v>
      </c>
    </row>
    <row r="7" spans="1:6" x14ac:dyDescent="0.25">
      <c r="A7" t="s">
        <v>45</v>
      </c>
      <c r="B7">
        <v>75</v>
      </c>
      <c r="D7" t="s">
        <v>49</v>
      </c>
      <c r="E7">
        <v>9</v>
      </c>
    </row>
    <row r="8" spans="1:6" x14ac:dyDescent="0.25">
      <c r="A8" t="s">
        <v>33</v>
      </c>
      <c r="B8">
        <v>77</v>
      </c>
      <c r="D8">
        <v>7</v>
      </c>
      <c r="E8">
        <f>+D8</f>
        <v>7</v>
      </c>
    </row>
    <row r="9" spans="1:6" x14ac:dyDescent="0.25">
      <c r="A9" t="s">
        <v>5</v>
      </c>
      <c r="B9">
        <v>78</v>
      </c>
      <c r="D9">
        <v>6</v>
      </c>
      <c r="E9">
        <f t="shared" ref="E9:E14" si="0">+D9</f>
        <v>6</v>
      </c>
    </row>
    <row r="10" spans="1:6" x14ac:dyDescent="0.25">
      <c r="A10" t="s">
        <v>6</v>
      </c>
      <c r="B10">
        <v>79</v>
      </c>
      <c r="D10">
        <v>5</v>
      </c>
      <c r="E10">
        <f t="shared" si="0"/>
        <v>5</v>
      </c>
    </row>
    <row r="11" spans="1:6" x14ac:dyDescent="0.25">
      <c r="A11" t="s">
        <v>42</v>
      </c>
      <c r="B11">
        <v>79</v>
      </c>
      <c r="D11">
        <v>4</v>
      </c>
      <c r="E11">
        <f t="shared" si="0"/>
        <v>4</v>
      </c>
    </row>
    <row r="12" spans="1:6" x14ac:dyDescent="0.25">
      <c r="A12" t="s">
        <v>13</v>
      </c>
      <c r="B12">
        <v>80</v>
      </c>
      <c r="D12">
        <v>3</v>
      </c>
      <c r="E12">
        <f t="shared" si="0"/>
        <v>3</v>
      </c>
    </row>
    <row r="13" spans="1:6" x14ac:dyDescent="0.25">
      <c r="A13" t="s">
        <v>39</v>
      </c>
      <c r="B13">
        <v>81</v>
      </c>
      <c r="D13">
        <v>2</v>
      </c>
      <c r="E13">
        <f t="shared" si="0"/>
        <v>2</v>
      </c>
    </row>
    <row r="14" spans="1:6" x14ac:dyDescent="0.25">
      <c r="A14" t="s">
        <v>18</v>
      </c>
      <c r="B14">
        <v>86</v>
      </c>
      <c r="D14">
        <v>1</v>
      </c>
      <c r="E14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2" sqref="D2"/>
    </sheetView>
  </sheetViews>
  <sheetFormatPr defaultRowHeight="15" x14ac:dyDescent="0.25"/>
  <cols>
    <col min="1" max="1" width="15" bestFit="1" customWidth="1"/>
  </cols>
  <sheetData>
    <row r="1" spans="1:5" x14ac:dyDescent="0.25">
      <c r="A1" s="14" t="s">
        <v>50</v>
      </c>
      <c r="B1" s="14"/>
      <c r="D1" s="14"/>
      <c r="E1" s="14" t="s">
        <v>51</v>
      </c>
    </row>
    <row r="2" spans="1:5" x14ac:dyDescent="0.25">
      <c r="A2" s="15" t="s">
        <v>6</v>
      </c>
      <c r="B2">
        <v>77</v>
      </c>
      <c r="C2" t="s">
        <v>52</v>
      </c>
      <c r="D2">
        <v>13</v>
      </c>
      <c r="E2">
        <v>250</v>
      </c>
    </row>
    <row r="3" spans="1:5" x14ac:dyDescent="0.25">
      <c r="A3" s="15" t="s">
        <v>42</v>
      </c>
      <c r="B3" s="15">
        <v>78</v>
      </c>
      <c r="C3" t="s">
        <v>53</v>
      </c>
      <c r="D3">
        <v>10</v>
      </c>
      <c r="E3">
        <v>150</v>
      </c>
    </row>
    <row r="4" spans="1:5" x14ac:dyDescent="0.25">
      <c r="A4" s="16" t="s">
        <v>16</v>
      </c>
      <c r="B4">
        <v>79</v>
      </c>
      <c r="C4" t="s">
        <v>54</v>
      </c>
      <c r="D4">
        <v>7</v>
      </c>
    </row>
    <row r="5" spans="1:5" x14ac:dyDescent="0.25">
      <c r="A5" s="15" t="s">
        <v>14</v>
      </c>
      <c r="B5">
        <v>81</v>
      </c>
      <c r="C5">
        <v>5</v>
      </c>
      <c r="D5">
        <v>5</v>
      </c>
    </row>
    <row r="6" spans="1:5" x14ac:dyDescent="0.25">
      <c r="A6" s="16" t="s">
        <v>18</v>
      </c>
      <c r="B6">
        <v>82</v>
      </c>
      <c r="C6">
        <v>4</v>
      </c>
      <c r="D6">
        <v>4</v>
      </c>
    </row>
    <row r="7" spans="1:5" x14ac:dyDescent="0.25">
      <c r="A7" s="15" t="s">
        <v>15</v>
      </c>
      <c r="B7" s="15">
        <v>82</v>
      </c>
      <c r="C7">
        <v>3</v>
      </c>
      <c r="D7">
        <v>3</v>
      </c>
    </row>
    <row r="8" spans="1:5" x14ac:dyDescent="0.25">
      <c r="A8" s="15" t="s">
        <v>2</v>
      </c>
      <c r="B8" s="15">
        <v>83</v>
      </c>
      <c r="C8">
        <v>2</v>
      </c>
      <c r="D8">
        <v>2</v>
      </c>
    </row>
    <row r="9" spans="1:5" x14ac:dyDescent="0.25">
      <c r="A9" s="15" t="s">
        <v>55</v>
      </c>
      <c r="B9">
        <v>84</v>
      </c>
      <c r="C9">
        <v>1</v>
      </c>
      <c r="D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H39" sqref="H39"/>
    </sheetView>
  </sheetViews>
  <sheetFormatPr defaultRowHeight="15" x14ac:dyDescent="0.25"/>
  <cols>
    <col min="1" max="1" width="3.5703125" bestFit="1" customWidth="1"/>
    <col min="2" max="2" width="26.140625" bestFit="1" customWidth="1"/>
  </cols>
  <sheetData>
    <row r="1" spans="1:4" ht="18.75" x14ac:dyDescent="0.3">
      <c r="B1" s="19" t="s">
        <v>87</v>
      </c>
    </row>
    <row r="2" spans="1:4" x14ac:dyDescent="0.25">
      <c r="B2" t="s">
        <v>58</v>
      </c>
      <c r="C2" t="s">
        <v>59</v>
      </c>
      <c r="D2" t="s">
        <v>60</v>
      </c>
    </row>
    <row r="3" spans="1:4" x14ac:dyDescent="0.25">
      <c r="A3" t="s">
        <v>61</v>
      </c>
      <c r="B3" t="s">
        <v>62</v>
      </c>
      <c r="C3">
        <v>5</v>
      </c>
      <c r="D3">
        <v>75</v>
      </c>
    </row>
    <row r="4" spans="1:4" x14ac:dyDescent="0.25">
      <c r="A4" t="s">
        <v>63</v>
      </c>
      <c r="B4" t="s">
        <v>64</v>
      </c>
      <c r="C4">
        <v>8</v>
      </c>
      <c r="D4">
        <v>78</v>
      </c>
    </row>
    <row r="5" spans="1:4" x14ac:dyDescent="0.25">
      <c r="A5" t="s">
        <v>65</v>
      </c>
      <c r="B5" t="s">
        <v>66</v>
      </c>
      <c r="C5">
        <v>11</v>
      </c>
      <c r="D5">
        <v>81</v>
      </c>
    </row>
    <row r="6" spans="1:4" x14ac:dyDescent="0.25">
      <c r="A6" t="s">
        <v>67</v>
      </c>
      <c r="B6" t="s">
        <v>68</v>
      </c>
      <c r="C6">
        <v>13</v>
      </c>
      <c r="D6">
        <v>83</v>
      </c>
    </row>
    <row r="7" spans="1:4" x14ac:dyDescent="0.25">
      <c r="A7" t="s">
        <v>67</v>
      </c>
      <c r="B7" t="s">
        <v>69</v>
      </c>
      <c r="C7">
        <v>13</v>
      </c>
      <c r="D7">
        <v>83</v>
      </c>
    </row>
    <row r="8" spans="1:4" x14ac:dyDescent="0.25">
      <c r="A8" t="s">
        <v>70</v>
      </c>
      <c r="B8" t="s">
        <v>71</v>
      </c>
      <c r="C8">
        <v>15</v>
      </c>
      <c r="D8">
        <v>85</v>
      </c>
    </row>
    <row r="9" spans="1:4" x14ac:dyDescent="0.25">
      <c r="A9" t="s">
        <v>72</v>
      </c>
      <c r="B9" t="s">
        <v>73</v>
      </c>
      <c r="C9">
        <v>16</v>
      </c>
      <c r="D9">
        <v>86</v>
      </c>
    </row>
    <row r="10" spans="1:4" x14ac:dyDescent="0.25">
      <c r="A10" t="s">
        <v>74</v>
      </c>
      <c r="B10" t="s">
        <v>75</v>
      </c>
      <c r="C10">
        <v>18</v>
      </c>
      <c r="D10">
        <v>88</v>
      </c>
    </row>
    <row r="11" spans="1:4" x14ac:dyDescent="0.25">
      <c r="A11" t="s">
        <v>76</v>
      </c>
      <c r="B11" t="s">
        <v>77</v>
      </c>
      <c r="C11">
        <v>19</v>
      </c>
      <c r="D11">
        <v>89</v>
      </c>
    </row>
    <row r="12" spans="1:4" x14ac:dyDescent="0.25">
      <c r="A12" t="s">
        <v>78</v>
      </c>
      <c r="B12" t="s">
        <v>79</v>
      </c>
      <c r="C12">
        <v>20</v>
      </c>
      <c r="D12">
        <v>90</v>
      </c>
    </row>
    <row r="13" spans="1:4" x14ac:dyDescent="0.25">
      <c r="A13" t="s">
        <v>80</v>
      </c>
      <c r="B13" t="s">
        <v>81</v>
      </c>
      <c r="C13">
        <v>31</v>
      </c>
      <c r="D13">
        <v>101</v>
      </c>
    </row>
    <row r="14" spans="1:4" x14ac:dyDescent="0.25">
      <c r="A14" t="s">
        <v>82</v>
      </c>
      <c r="B14" t="s">
        <v>83</v>
      </c>
      <c r="C14">
        <v>37</v>
      </c>
      <c r="D14">
        <v>107</v>
      </c>
    </row>
    <row r="16" spans="1:4" ht="18.75" x14ac:dyDescent="0.3">
      <c r="B16" s="19" t="s">
        <v>88</v>
      </c>
    </row>
    <row r="17" spans="1:4" x14ac:dyDescent="0.25">
      <c r="B17" t="s">
        <v>58</v>
      </c>
      <c r="C17" t="s">
        <v>59</v>
      </c>
      <c r="D17" t="s">
        <v>60</v>
      </c>
    </row>
    <row r="18" spans="1:4" x14ac:dyDescent="0.25">
      <c r="A18" t="s">
        <v>84</v>
      </c>
      <c r="B18" t="s">
        <v>62</v>
      </c>
      <c r="C18">
        <v>9</v>
      </c>
      <c r="D18">
        <v>79</v>
      </c>
    </row>
    <row r="19" spans="1:4" x14ac:dyDescent="0.25">
      <c r="A19" t="s">
        <v>84</v>
      </c>
      <c r="B19" t="s">
        <v>69</v>
      </c>
      <c r="C19">
        <v>9</v>
      </c>
      <c r="D19">
        <v>79</v>
      </c>
    </row>
    <row r="20" spans="1:4" x14ac:dyDescent="0.25">
      <c r="A20" t="s">
        <v>84</v>
      </c>
      <c r="B20" t="s">
        <v>66</v>
      </c>
      <c r="C20">
        <v>9</v>
      </c>
      <c r="D20">
        <v>79</v>
      </c>
    </row>
    <row r="21" spans="1:4" x14ac:dyDescent="0.25">
      <c r="A21" t="s">
        <v>84</v>
      </c>
      <c r="B21" t="s">
        <v>73</v>
      </c>
      <c r="C21">
        <v>9</v>
      </c>
      <c r="D21">
        <v>79</v>
      </c>
    </row>
    <row r="22" spans="1:4" x14ac:dyDescent="0.25">
      <c r="A22" t="s">
        <v>85</v>
      </c>
      <c r="B22" t="s">
        <v>68</v>
      </c>
      <c r="C22">
        <v>11</v>
      </c>
      <c r="D22">
        <v>81</v>
      </c>
    </row>
    <row r="23" spans="1:4" x14ac:dyDescent="0.25">
      <c r="A23" t="s">
        <v>70</v>
      </c>
      <c r="B23" t="s">
        <v>64</v>
      </c>
      <c r="C23">
        <v>12</v>
      </c>
      <c r="D23">
        <v>82</v>
      </c>
    </row>
    <row r="24" spans="1:4" x14ac:dyDescent="0.25">
      <c r="A24" t="s">
        <v>72</v>
      </c>
      <c r="B24" t="s">
        <v>86</v>
      </c>
      <c r="C24">
        <v>16</v>
      </c>
      <c r="D24">
        <v>86</v>
      </c>
    </row>
    <row r="25" spans="1:4" x14ac:dyDescent="0.25">
      <c r="A25" t="s">
        <v>74</v>
      </c>
      <c r="B25" t="s">
        <v>71</v>
      </c>
      <c r="C25">
        <v>19</v>
      </c>
      <c r="D25">
        <v>89</v>
      </c>
    </row>
    <row r="26" spans="1:4" x14ac:dyDescent="0.25">
      <c r="A26" t="s">
        <v>76</v>
      </c>
      <c r="B26" t="s">
        <v>79</v>
      </c>
      <c r="C26">
        <v>24</v>
      </c>
      <c r="D26">
        <v>94</v>
      </c>
    </row>
    <row r="27" spans="1:4" x14ac:dyDescent="0.25">
      <c r="A27" t="s">
        <v>78</v>
      </c>
      <c r="B27" t="s">
        <v>75</v>
      </c>
      <c r="C27">
        <v>25</v>
      </c>
      <c r="D27">
        <v>95</v>
      </c>
    </row>
    <row r="28" spans="1:4" x14ac:dyDescent="0.25">
      <c r="A28" t="s">
        <v>80</v>
      </c>
      <c r="B28" t="s">
        <v>77</v>
      </c>
      <c r="C28">
        <v>30</v>
      </c>
      <c r="D28">
        <v>100</v>
      </c>
    </row>
    <row r="29" spans="1:4" x14ac:dyDescent="0.25">
      <c r="A29" t="s">
        <v>82</v>
      </c>
      <c r="B29" t="s">
        <v>81</v>
      </c>
      <c r="C29">
        <v>33</v>
      </c>
      <c r="D29">
        <v>103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Totalställning</vt:lpstr>
      <vt:lpstr>Bro Hof</vt:lpstr>
      <vt:lpstr>Wäsby</vt:lpstr>
      <vt:lpstr>Ingarö</vt:lpstr>
      <vt:lpstr>Drottningholm</vt:lpstr>
      <vt:lpstr>Haninge strand</vt:lpstr>
      <vt:lpstr>Vibynäs</vt:lpstr>
    </vt:vector>
  </TitlesOfParts>
  <Company>Storebrand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Pettersson, Lars</dc:creator>
  <cp:lastModifiedBy>Jonas Melin</cp:lastModifiedBy>
  <dcterms:created xsi:type="dcterms:W3CDTF">2014-05-02T06:48:56Z</dcterms:created>
  <dcterms:modified xsi:type="dcterms:W3CDTF">2014-09-29T07:30:43Z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-323399027</vt:i4>
  </property>
  <property fmtid="{D5CDD505-2E9C-101B-9397-08002B2CF9AE}" pid="3" name="_NewReviewCycle">
    <vt:lpwstr/>
  </property>
  <property fmtid="{D5CDD505-2E9C-101B-9397-08002B2CF9AE}" pid="4" name="_EmailSubject">
    <vt:lpwstr>SV: Resultat Ohlatouren</vt:lpwstr>
  </property>
  <property fmtid="{D5CDD505-2E9C-101B-9397-08002B2CF9AE}" pid="5" name="_AuthorEmail">
    <vt:lpwstr>lars.pettersson@storebrand.se</vt:lpwstr>
  </property>
  <property fmtid="{D5CDD505-2E9C-101B-9397-08002B2CF9AE}" pid="6" name="_AuthorEmailDisplayName">
    <vt:lpwstr>Pettersson, Lars</vt:lpwstr>
  </property>
  <property fmtid="{D5CDD505-2E9C-101B-9397-08002B2CF9AE}" pid="7" name="_PreviousAdHocReviewCycleID">
    <vt:i4>-206843</vt:i4>
  </property>
</Properties>
</file>