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c181a83f0e6c31/Dokument/OK Gränsen/Styrelse/Budget 2026/"/>
    </mc:Choice>
  </mc:AlternateContent>
  <xr:revisionPtr revIDLastSave="159" documentId="13_ncr:1_{A30F69B9-2241-4565-B67E-0E576ABD5A51}" xr6:coauthVersionLast="47" xr6:coauthVersionMax="47" xr10:uidLastSave="{50DF4136-BEE9-45EC-9A9D-52D45FD39BED}"/>
  <bookViews>
    <workbookView xWindow="-108" yWindow="-108" windowWidth="23256" windowHeight="12456" activeTab="1" xr2:uid="{F2B88EB3-973A-4D67-831B-BA3F927EBB6A}"/>
  </bookViews>
  <sheets>
    <sheet name="Blad1" sheetId="1" r:id="rId1"/>
    <sheet name="Blad2" sheetId="2" r:id="rId2"/>
  </sheets>
  <definedNames>
    <definedName name="_xlnm.Print_Area" localSheetId="0">Blad1!$A$1:$E$40</definedName>
    <definedName name="_xlnm.Print_Area" localSheetId="1">Blad2!$A$1:$H$36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I38" i="1"/>
  <c r="Q3" i="1" l="1"/>
  <c r="P3" i="1"/>
  <c r="N3" i="1"/>
  <c r="I3" i="1"/>
  <c r="M3" i="1"/>
  <c r="H3" i="1"/>
  <c r="C38" i="1"/>
  <c r="N38" i="1"/>
  <c r="H28" i="1"/>
  <c r="H38" i="1" s="1"/>
  <c r="C14" i="1"/>
  <c r="M38" i="1"/>
  <c r="M14" i="1"/>
  <c r="I14" i="1"/>
  <c r="H14" i="1"/>
  <c r="D38" i="1"/>
  <c r="D14" i="1"/>
  <c r="P14" i="1" l="1"/>
  <c r="C40" i="1"/>
  <c r="Q38" i="1"/>
  <c r="N40" i="1"/>
  <c r="D40" i="1"/>
  <c r="P38" i="1"/>
  <c r="Q14" i="1"/>
  <c r="H40" i="1"/>
  <c r="M40" i="1"/>
  <c r="I40" i="1"/>
  <c r="Q40" i="1" l="1"/>
  <c r="P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M5" authorId="0" shapeId="0" xr:uid="{97C2744D-2686-48D7-8241-094BB87CFCE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ca restbelopp
O-ringen</t>
        </r>
      </text>
    </comment>
    <comment ref="N5" authorId="0" shapeId="0" xr:uid="{67E09576-19B2-4233-88CC-3ED5A0F6E54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O-ringen</t>
        </r>
      </text>
    </comment>
    <comment ref="M9" authorId="0" shapeId="0" xr:uid="{45F30E15-1448-426A-8EC0-619DDFC0591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Vi söker på 280 tkr, får i bästa fall hälften (off. kostnad 240 för kartan, men buffert behövs)</t>
        </r>
      </text>
    </comment>
    <comment ref="H11" authorId="0" shapeId="0" xr:uid="{3804801D-F481-450E-B65D-E1E6B46FF5F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Ersätta scooter?
Ev. projektkostnad ny
4-hjuling till tävling? Går det att ta denna i projektet?
Vi söker kartbidrag för 280 tkr och kan få 50%, men inget i budget. Ev bidrag möter fortsättningskostnad för kartan 2027.</t>
        </r>
      </text>
    </comment>
    <comment ref="H12" authorId="0" shapeId="0" xr:uid="{F6E680D2-3D01-401D-B853-89C114C8DCC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Vi söker för utökade kostnader pga Nivå1-tävling. Marknadsföringskostnader
Mer utrustning, nätverk, tält, toaletter, duschar, transporter, boende/camping.
Vi söker 100 tkr både 2026 och 2027, får max 50%</t>
        </r>
      </text>
    </comment>
    <comment ref="C23" authorId="0" shapeId="0" xr:uid="{6AE5F3DE-67CB-462C-808A-EBCB89A42D4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SI,skärmar, tält kompasser,lampor, vimplar, ledartröjor</t>
        </r>
      </text>
    </comment>
    <comment ref="N23" authorId="0" shapeId="0" xr:uid="{359EF26C-E1C9-4745-9593-D3682E74C5A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inkl O-ringenfest</t>
        </r>
      </text>
    </comment>
    <comment ref="I25" authorId="0" shapeId="0" xr:uid="{11EC6A1C-591B-4A9D-B45F-64B84B6EC4F2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Fiber 25000</t>
        </r>
      </text>
    </comment>
    <comment ref="C26" authorId="0" shapeId="0" xr:uid="{C01CC6E1-19CB-415F-93CF-8C33DC16012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from 2026 enbart kläder för vidareförsäljning</t>
        </r>
      </text>
    </comment>
    <comment ref="C27" authorId="0" shapeId="0" xr:uid="{4F8F8B66-7378-4F7F-9D05-F1D071DF277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varav Gubbhulan ca 150</t>
        </r>
      </text>
    </comment>
    <comment ref="D30" authorId="0" shapeId="0" xr:uid="{EBDC265E-B231-4E32-AC46-7B187F6010D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Datorer</t>
        </r>
      </text>
    </comment>
    <comment ref="I30" authorId="0" shapeId="0" xr:uid="{071E6DB2-1D10-40DB-B520-82CF867369B9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OVK-besiktn 5625
Garage och stolpbelysning 6910</t>
        </r>
      </text>
    </comment>
    <comment ref="I31" authorId="0" shapeId="0" xr:uid="{ACF21FD5-C1AB-4ACE-BF8C-CA200BAF1A5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TV 21986
</t>
        </r>
      </text>
    </comment>
    <comment ref="I32" authorId="0" shapeId="0" xr:uid="{9FA961D7-D758-4156-9082-32B1C0B949AC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Röjsåg Hva 545 10000
Lagerhjul bandvagn mm 9340</t>
        </r>
      </text>
    </comment>
    <comment ref="N32" authorId="0" shapeId="0" xr:uid="{DAD3776C-6308-4943-9D56-CB3FA51EA09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Laget</t>
        </r>
      </text>
    </comment>
    <comment ref="N33" authorId="0" shapeId="0" xr:uid="{595066DA-9CB6-44C4-8B31-A61F05398F5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O-ringen 2025
</t>
        </r>
      </text>
    </comment>
    <comment ref="M34" authorId="0" shapeId="0" xr:uid="{95981D56-B33C-4702-8EB7-EE620992B1B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nytt fasträntekonto</t>
        </r>
      </text>
    </comment>
  </commentList>
</comments>
</file>

<file path=xl/sharedStrings.xml><?xml version="1.0" encoding="utf-8"?>
<sst xmlns="http://schemas.openxmlformats.org/spreadsheetml/2006/main" count="138" uniqueCount="118">
  <si>
    <t>Intäkter</t>
  </si>
  <si>
    <t>Start/anmälningsavgifter tävling</t>
  </si>
  <si>
    <t>Övriga intäkter</t>
  </si>
  <si>
    <t>Anmälnings/deltagaravgifter (egenavgifter)</t>
  </si>
  <si>
    <t>Kiosk o Servering intäkter</t>
  </si>
  <si>
    <t>Försäljning idrottskläder/material</t>
  </si>
  <si>
    <t>Kommunala bidrag, aktivitetsbidrag</t>
  </si>
  <si>
    <t>Statliga bidrag</t>
  </si>
  <si>
    <t>Övriga bidrag</t>
  </si>
  <si>
    <t>Summa intäkter</t>
  </si>
  <si>
    <t>Kostnader</t>
  </si>
  <si>
    <t>Kostnader för träningar inkl kvällsmat</t>
  </si>
  <si>
    <t>Priser, medaljer</t>
  </si>
  <si>
    <t>Startavgifter</t>
  </si>
  <si>
    <t>Tillstånd/förbundsavgifter</t>
  </si>
  <si>
    <t>Träniingsläger</t>
  </si>
  <si>
    <t>Materialkostnader</t>
  </si>
  <si>
    <t>Idrottsevenenmang kostnader</t>
  </si>
  <si>
    <t>Inköp kiosk o serveringsvaror</t>
  </si>
  <si>
    <t>Kartritning kostnader</t>
  </si>
  <si>
    <t>Års-, styrelse-, sektionsmöteskostnader</t>
  </si>
  <si>
    <t>Skattefria bilersättningar</t>
  </si>
  <si>
    <t>Utbildning</t>
  </si>
  <si>
    <t>Summa kostnader</t>
  </si>
  <si>
    <t>Resultat</t>
  </si>
  <si>
    <t xml:space="preserve">3049 Övriga intäkter </t>
  </si>
  <si>
    <t xml:space="preserve">3310 Lotterier, Tipspromenad </t>
  </si>
  <si>
    <t>3380 Andra aktiviteter ( Spökvandring)</t>
  </si>
  <si>
    <t xml:space="preserve">3381 Intäkter för spåren, frivilliga bidrag  </t>
  </si>
  <si>
    <t xml:space="preserve">3815 Kommunala bidrag, spårbidrag enligt avtal </t>
  </si>
  <si>
    <t>????</t>
  </si>
  <si>
    <t>3911 Uthyrning av lokaler</t>
  </si>
  <si>
    <t xml:space="preserve">4049 Övriga kostnader </t>
  </si>
  <si>
    <t xml:space="preserve">4230 Reklamkostnader </t>
  </si>
  <si>
    <t xml:space="preserve">4310 Kostnader lotteri, tipspromenad </t>
  </si>
  <si>
    <t xml:space="preserve">4410 Övriga kostnader, Spårskötsel </t>
  </si>
  <si>
    <t xml:space="preserve">4510 Inköp av kiosk och serveringsvaror, arrangemang </t>
  </si>
  <si>
    <t>4895 Års-, styrelse- sektionsmöteskostnader</t>
  </si>
  <si>
    <t xml:space="preserve">5090 Övriga lokalkostnader </t>
  </si>
  <si>
    <t xml:space="preserve">5160 Städning och renhållning, sophämtning och städartiklar </t>
  </si>
  <si>
    <t xml:space="preserve">5170 Reparation och underhåll av fastighet </t>
  </si>
  <si>
    <t>5410 Förbrukningsinventarier</t>
  </si>
  <si>
    <t>5620 Maskiner och övriga fordonskostnader</t>
  </si>
  <si>
    <t>5621 Drivmedel</t>
  </si>
  <si>
    <t xml:space="preserve">5622 Försäkring och skatt, maskiner och fordon </t>
  </si>
  <si>
    <t xml:space="preserve">5623 Reparation och underhåll, maskiner och fordon </t>
  </si>
  <si>
    <t xml:space="preserve">7331 Skattefria bilersättningar </t>
  </si>
  <si>
    <t>TT (2)</t>
  </si>
  <si>
    <t>SM (3)</t>
  </si>
  <si>
    <t>Adm (1)</t>
  </si>
  <si>
    <t>3210 Sponsorintäkter</t>
  </si>
  <si>
    <t>3320 Föreningsbehållning Bingolotto</t>
  </si>
  <si>
    <t xml:space="preserve">3360 Gräsroten </t>
  </si>
  <si>
    <t xml:space="preserve">3811 Kommunala bidrag, driftsbidrag </t>
  </si>
  <si>
    <t xml:space="preserve">3812 Kommunala bidrag, grundbidrag </t>
  </si>
  <si>
    <t>3817 Kommunala bidrag, övrigt (Naturpasset)</t>
  </si>
  <si>
    <t xml:space="preserve">3890 Medlemsavgifter </t>
  </si>
  <si>
    <t xml:space="preserve">4022 Priser, medaljer </t>
  </si>
  <si>
    <t xml:space="preserve">4210 Sponsorkostnader, Naturpass och skyltar </t>
  </si>
  <si>
    <t xml:space="preserve">4895 Års-, styrelse- sektionsmöteskostnader </t>
  </si>
  <si>
    <t>5040 Vatten och avlopp</t>
  </si>
  <si>
    <t xml:space="preserve">5120 El </t>
  </si>
  <si>
    <t xml:space="preserve">5160 Städ o renhålln, sophämtning o städartiklar </t>
  </si>
  <si>
    <t xml:space="preserve">6230 Datakommunikation (Tre, loopia) </t>
  </si>
  <si>
    <t>6310 Försäkringar</t>
  </si>
  <si>
    <t xml:space="preserve">6570 Bankkostnader </t>
  </si>
  <si>
    <t xml:space="preserve">8311 Ränteintäkter från bank </t>
  </si>
  <si>
    <t>TOT</t>
  </si>
  <si>
    <t>3049 Övriga intäkter  (O-ringen)</t>
  </si>
  <si>
    <r>
      <t>Övriga kostnader</t>
    </r>
    <r>
      <rPr>
        <sz val="11"/>
        <color rgb="FFFF0000"/>
        <rFont val="Aptos Narrow"/>
        <family val="2"/>
        <scheme val="minor"/>
      </rPr>
      <t xml:space="preserve"> </t>
    </r>
  </si>
  <si>
    <t>Kontorsmaterial (toner)</t>
  </si>
  <si>
    <t>Förbrukningsinventarier (dator)</t>
  </si>
  <si>
    <r>
      <t xml:space="preserve">6110 Kontorsmaterial </t>
    </r>
    <r>
      <rPr>
        <sz val="11"/>
        <rFont val="Aptos Narrow"/>
        <family val="2"/>
        <scheme val="minor"/>
      </rPr>
      <t xml:space="preserve">(Toner) </t>
    </r>
  </si>
  <si>
    <t>BU 2024</t>
  </si>
  <si>
    <t>Utfall -24</t>
  </si>
  <si>
    <t>BU 2025</t>
  </si>
  <si>
    <t>INTÄKTER</t>
  </si>
  <si>
    <t>Tävling</t>
  </si>
  <si>
    <t>Övr.</t>
  </si>
  <si>
    <t>(fsg)</t>
  </si>
  <si>
    <t>(arr)</t>
  </si>
  <si>
    <t>Tips</t>
  </si>
  <si>
    <t>Sponsor</t>
  </si>
  <si>
    <t>Spök</t>
  </si>
  <si>
    <t>Spårbidrag</t>
  </si>
  <si>
    <t>Kiosk (tävl)</t>
  </si>
  <si>
    <t>Driftsbidrag</t>
  </si>
  <si>
    <t>Investeringsb.</t>
  </si>
  <si>
    <t>Medlemsavg.</t>
  </si>
  <si>
    <t>Summa Int.</t>
  </si>
  <si>
    <t>KOSTNADER</t>
  </si>
  <si>
    <t>Startavg.</t>
  </si>
  <si>
    <t>Material</t>
  </si>
  <si>
    <t>Arrangemang</t>
  </si>
  <si>
    <t>Kvällsmat</t>
  </si>
  <si>
    <t>Träningsläger</t>
  </si>
  <si>
    <t>Kläder</t>
  </si>
  <si>
    <t>Kartor</t>
  </si>
  <si>
    <t>El</t>
  </si>
  <si>
    <t>UH Fastighet</t>
  </si>
  <si>
    <t>Summa Kostn.</t>
  </si>
  <si>
    <t>Resultatrapport  OK Gränsen</t>
  </si>
  <si>
    <t>(tält)</t>
  </si>
  <si>
    <t>RESULTAT</t>
  </si>
  <si>
    <t>B 2026</t>
  </si>
  <si>
    <t>U 2025</t>
  </si>
  <si>
    <t>5110 Tomträttsavgäld/arrende</t>
  </si>
  <si>
    <t>5190 Övriga fastighetskostnader</t>
  </si>
  <si>
    <t>Löner tränare</t>
  </si>
  <si>
    <t>Lagstadgade soc avg</t>
  </si>
  <si>
    <t>3860 Erhållna gåvor/donationer</t>
  </si>
  <si>
    <t>6590 Övr. externa tjänster</t>
  </si>
  <si>
    <t>Inköp idrottskläder</t>
  </si>
  <si>
    <t>3816 Kommunala bidrag, investeringsbidrag  Karta del 2026</t>
  </si>
  <si>
    <t>Dito bidrag projekt tävling 2026/2027</t>
  </si>
  <si>
    <t>SISU, Karta</t>
  </si>
  <si>
    <t>Utfall -25</t>
  </si>
  <si>
    <t>BU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</si>
</sst>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/>
    </xf>
    <xf numFmtId="3" fontId="2" fillId="0" borderId="0" xfId="0" applyNumberFormat="1" applyFont="1"/>
    <xf numFmtId="0" fontId="1" fillId="0" borderId="0" xfId="0" applyFont="1"/>
    <xf numFmtId="3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1" applyNumberFormat="1" applyFont="1"/>
    <xf numFmtId="164" fontId="0" fillId="0" borderId="0" xfId="1" applyNumberFormat="1" applyFont="1"/>
    <xf numFmtId="164" fontId="8" fillId="0" borderId="0" xfId="1" applyNumberFormat="1" applyFont="1" applyAlignment="1">
      <alignment horizontal="right"/>
    </xf>
    <xf numFmtId="164" fontId="8" fillId="0" borderId="1" xfId="1" applyNumberFormat="1" applyFont="1" applyBorder="1"/>
    <xf numFmtId="164" fontId="3" fillId="0" borderId="0" xfId="1" applyNumberFormat="1" applyFont="1"/>
    <xf numFmtId="164" fontId="2" fillId="0" borderId="0" xfId="1" applyNumberFormat="1" applyFont="1"/>
    <xf numFmtId="0" fontId="7" fillId="0" borderId="0" xfId="0" applyFont="1" applyAlignment="1">
      <alignment horizontal="right"/>
    </xf>
    <xf numFmtId="164" fontId="0" fillId="0" borderId="1" xfId="1" applyNumberFormat="1" applyFont="1" applyBorder="1"/>
    <xf numFmtId="164" fontId="7" fillId="0" borderId="0" xfId="1" applyNumberFormat="1" applyFont="1"/>
    <xf numFmtId="0" fontId="9" fillId="0" borderId="0" xfId="0" applyFont="1"/>
    <xf numFmtId="0" fontId="10" fillId="0" borderId="0" xfId="0" applyFont="1"/>
    <xf numFmtId="0" fontId="14" fillId="0" borderId="0" xfId="0" applyFont="1" applyAlignment="1">
      <alignment horizontal="right"/>
    </xf>
    <xf numFmtId="0" fontId="4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4" fillId="0" borderId="0" xfId="0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5919-CF25-47A8-AB0C-326AD92890D9}">
  <dimension ref="A1:Q40"/>
  <sheetViews>
    <sheetView topLeftCell="B15" workbookViewId="0">
      <selection activeCell="P21" sqref="P21:Q21"/>
    </sheetView>
  </sheetViews>
  <sheetFormatPr defaultRowHeight="14.4" x14ac:dyDescent="0.3"/>
  <cols>
    <col min="2" max="2" width="35.33203125" bestFit="1" customWidth="1"/>
    <col min="6" max="6" width="30.33203125" customWidth="1"/>
    <col min="7" max="7" width="18.21875" customWidth="1"/>
    <col min="9" max="9" width="9.5546875" bestFit="1" customWidth="1"/>
    <col min="12" max="12" width="29.33203125" customWidth="1"/>
    <col min="14" max="14" width="9.5546875" bestFit="1" customWidth="1"/>
  </cols>
  <sheetData>
    <row r="1" spans="1:17" ht="15.6" x14ac:dyDescent="0.3">
      <c r="C1" s="3" t="s">
        <v>47</v>
      </c>
      <c r="H1" s="3" t="s">
        <v>48</v>
      </c>
      <c r="M1" s="3" t="s">
        <v>49</v>
      </c>
      <c r="P1" s="2" t="s">
        <v>67</v>
      </c>
    </row>
    <row r="3" spans="1:17" x14ac:dyDescent="0.3">
      <c r="C3" s="23" t="s">
        <v>104</v>
      </c>
      <c r="D3" s="2" t="s">
        <v>105</v>
      </c>
      <c r="H3" s="23" t="str">
        <f>+C3</f>
        <v>B 2026</v>
      </c>
      <c r="I3" s="2" t="str">
        <f>+D3</f>
        <v>U 2025</v>
      </c>
      <c r="M3" s="23" t="str">
        <f>+C3</f>
        <v>B 2026</v>
      </c>
      <c r="N3" s="2" t="str">
        <f>+D3</f>
        <v>U 2025</v>
      </c>
      <c r="P3" s="23" t="str">
        <f>+C3</f>
        <v>B 2026</v>
      </c>
      <c r="Q3" s="2" t="str">
        <f>+D3</f>
        <v>U 2025</v>
      </c>
    </row>
    <row r="4" spans="1:17" ht="15.6" x14ac:dyDescent="0.3">
      <c r="B4" s="1" t="s">
        <v>0</v>
      </c>
      <c r="C4" s="26"/>
      <c r="F4" s="1" t="s">
        <v>0</v>
      </c>
      <c r="K4" s="1" t="s">
        <v>0</v>
      </c>
    </row>
    <row r="5" spans="1:17" x14ac:dyDescent="0.3">
      <c r="A5">
        <v>3013</v>
      </c>
      <c r="B5" t="s">
        <v>1</v>
      </c>
      <c r="C5" s="8">
        <v>95000</v>
      </c>
      <c r="D5" s="4">
        <v>87819</v>
      </c>
      <c r="F5" t="s">
        <v>25</v>
      </c>
      <c r="H5" s="4">
        <v>0</v>
      </c>
      <c r="I5" s="4">
        <v>130</v>
      </c>
      <c r="K5" t="s">
        <v>68</v>
      </c>
      <c r="M5" s="4">
        <v>100000</v>
      </c>
      <c r="N5" s="4">
        <v>426506</v>
      </c>
    </row>
    <row r="6" spans="1:17" x14ac:dyDescent="0.3">
      <c r="A6">
        <v>3049</v>
      </c>
      <c r="B6" t="s">
        <v>2</v>
      </c>
      <c r="C6" s="8">
        <v>3000</v>
      </c>
      <c r="D6" s="4">
        <v>8000</v>
      </c>
      <c r="F6" t="s">
        <v>26</v>
      </c>
      <c r="H6" s="4">
        <v>160000</v>
      </c>
      <c r="I6" s="4">
        <v>174859</v>
      </c>
      <c r="K6" t="s">
        <v>50</v>
      </c>
      <c r="M6" s="4">
        <v>45000</v>
      </c>
      <c r="N6" s="4">
        <v>46500</v>
      </c>
    </row>
    <row r="7" spans="1:17" x14ac:dyDescent="0.3">
      <c r="A7">
        <v>3153</v>
      </c>
      <c r="B7" t="s">
        <v>3</v>
      </c>
      <c r="C7" s="4">
        <v>11000</v>
      </c>
      <c r="D7" s="4">
        <v>6600</v>
      </c>
      <c r="F7" t="s">
        <v>27</v>
      </c>
      <c r="H7" s="4">
        <v>15000</v>
      </c>
      <c r="I7" s="4">
        <v>23743</v>
      </c>
      <c r="K7" t="s">
        <v>51</v>
      </c>
      <c r="M7" s="4"/>
      <c r="N7" s="4">
        <v>0</v>
      </c>
    </row>
    <row r="8" spans="1:17" x14ac:dyDescent="0.3">
      <c r="A8">
        <v>3510</v>
      </c>
      <c r="B8" t="s">
        <v>4</v>
      </c>
      <c r="C8" s="4">
        <v>20000</v>
      </c>
      <c r="D8" s="4">
        <v>20540</v>
      </c>
      <c r="F8" t="s">
        <v>28</v>
      </c>
      <c r="H8" s="4">
        <v>20000</v>
      </c>
      <c r="I8" s="4">
        <v>0</v>
      </c>
      <c r="K8" t="s">
        <v>52</v>
      </c>
      <c r="M8" s="4">
        <v>1000</v>
      </c>
      <c r="N8" s="4">
        <v>1000</v>
      </c>
    </row>
    <row r="9" spans="1:17" x14ac:dyDescent="0.3">
      <c r="A9">
        <v>3540</v>
      </c>
      <c r="B9" t="s">
        <v>5</v>
      </c>
      <c r="C9" s="4">
        <v>10000</v>
      </c>
      <c r="D9" s="4">
        <v>21751</v>
      </c>
      <c r="F9" t="s">
        <v>53</v>
      </c>
      <c r="H9" s="4">
        <v>30000</v>
      </c>
      <c r="I9" s="4">
        <v>46100</v>
      </c>
      <c r="K9" s="7" t="s">
        <v>115</v>
      </c>
      <c r="M9" s="25">
        <v>100000</v>
      </c>
      <c r="N9" s="4"/>
    </row>
    <row r="10" spans="1:17" x14ac:dyDescent="0.3">
      <c r="C10" s="4"/>
      <c r="D10" s="4"/>
      <c r="F10" t="s">
        <v>29</v>
      </c>
      <c r="H10" s="4">
        <v>50000</v>
      </c>
      <c r="I10" s="4">
        <v>50000</v>
      </c>
      <c r="K10" t="s">
        <v>54</v>
      </c>
      <c r="M10" s="4">
        <v>7000</v>
      </c>
      <c r="N10" s="4">
        <v>8125</v>
      </c>
    </row>
    <row r="11" spans="1:17" x14ac:dyDescent="0.3">
      <c r="A11">
        <v>3813</v>
      </c>
      <c r="B11" t="s">
        <v>6</v>
      </c>
      <c r="C11" s="4">
        <v>2500</v>
      </c>
      <c r="D11" s="4">
        <v>2450</v>
      </c>
      <c r="F11" s="7" t="s">
        <v>113</v>
      </c>
      <c r="G11" s="7"/>
      <c r="H11" s="25" t="s">
        <v>30</v>
      </c>
      <c r="I11" s="4">
        <v>50000</v>
      </c>
      <c r="K11" t="s">
        <v>55</v>
      </c>
      <c r="M11" s="4">
        <v>15000</v>
      </c>
      <c r="N11" s="4">
        <v>15000</v>
      </c>
    </row>
    <row r="12" spans="1:17" x14ac:dyDescent="0.3">
      <c r="A12">
        <v>3820</v>
      </c>
      <c r="B12" t="s">
        <v>7</v>
      </c>
      <c r="C12" s="4">
        <v>10000</v>
      </c>
      <c r="D12" s="4">
        <v>9472</v>
      </c>
      <c r="F12" s="7" t="s">
        <v>114</v>
      </c>
      <c r="G12" s="7"/>
      <c r="H12" s="25">
        <v>50000</v>
      </c>
      <c r="I12" s="4"/>
      <c r="K12" t="s">
        <v>110</v>
      </c>
      <c r="M12" s="4">
        <v>8000</v>
      </c>
      <c r="N12" s="4">
        <v>6600</v>
      </c>
    </row>
    <row r="13" spans="1:17" x14ac:dyDescent="0.3">
      <c r="A13">
        <v>3880</v>
      </c>
      <c r="B13" t="s">
        <v>8</v>
      </c>
      <c r="C13" s="4">
        <v>10000</v>
      </c>
      <c r="D13" s="4"/>
      <c r="F13" t="s">
        <v>31</v>
      </c>
      <c r="H13" s="4">
        <v>10000</v>
      </c>
      <c r="I13" s="4">
        <v>21900</v>
      </c>
      <c r="K13" t="s">
        <v>56</v>
      </c>
      <c r="M13" s="4">
        <v>60000</v>
      </c>
      <c r="N13" s="4">
        <v>60900</v>
      </c>
    </row>
    <row r="14" spans="1:17" ht="15.6" x14ac:dyDescent="0.3">
      <c r="B14" s="1" t="s">
        <v>9</v>
      </c>
      <c r="C14" s="27">
        <f>SUM(C5:C13)</f>
        <v>161500</v>
      </c>
      <c r="D14" s="6">
        <f>SUM(D5:D13)</f>
        <v>156632</v>
      </c>
      <c r="F14" s="1" t="s">
        <v>9</v>
      </c>
      <c r="H14" s="6">
        <f>SUM(H5:H13)</f>
        <v>335000</v>
      </c>
      <c r="I14" s="6">
        <f>SUM(I5:I13)</f>
        <v>366732</v>
      </c>
      <c r="K14" s="1" t="s">
        <v>9</v>
      </c>
      <c r="M14" s="6">
        <f>SUM(M5:M13)</f>
        <v>336000</v>
      </c>
      <c r="N14" s="6">
        <f>SUM(N5:N13)</f>
        <v>564631</v>
      </c>
      <c r="P14" s="6">
        <f>+C14+H14+M14</f>
        <v>832500</v>
      </c>
      <c r="Q14" s="6">
        <f>+D14+I14+N14</f>
        <v>1087995</v>
      </c>
    </row>
    <row r="15" spans="1:17" x14ac:dyDescent="0.3">
      <c r="C15" s="25"/>
      <c r="D15" s="4"/>
      <c r="H15" s="4"/>
      <c r="I15" s="4"/>
    </row>
    <row r="16" spans="1:17" ht="15.6" x14ac:dyDescent="0.3">
      <c r="B16" s="1" t="s">
        <v>10</v>
      </c>
      <c r="C16" s="25"/>
      <c r="D16" s="4"/>
      <c r="F16" s="1" t="s">
        <v>10</v>
      </c>
      <c r="H16" s="4"/>
      <c r="I16" s="4"/>
      <c r="K16" s="1" t="s">
        <v>10</v>
      </c>
    </row>
    <row r="17" spans="1:14" x14ac:dyDescent="0.3">
      <c r="A17">
        <v>4010</v>
      </c>
      <c r="B17" t="s">
        <v>11</v>
      </c>
      <c r="C17" s="4">
        <v>-25000</v>
      </c>
      <c r="D17" s="4">
        <v>-25042</v>
      </c>
      <c r="F17" t="s">
        <v>32</v>
      </c>
      <c r="H17" s="4"/>
      <c r="I17" s="4">
        <v>-47</v>
      </c>
      <c r="K17" t="s">
        <v>57</v>
      </c>
      <c r="M17" s="4">
        <v>-1000</v>
      </c>
      <c r="N17" s="4">
        <v>-2950</v>
      </c>
    </row>
    <row r="18" spans="1:14" x14ac:dyDescent="0.3">
      <c r="A18">
        <v>4022</v>
      </c>
      <c r="B18" t="s">
        <v>12</v>
      </c>
      <c r="C18" s="4">
        <v>-3000</v>
      </c>
      <c r="D18" s="4">
        <v>0</v>
      </c>
      <c r="F18" t="s">
        <v>33</v>
      </c>
      <c r="H18" s="4">
        <v>-2000</v>
      </c>
      <c r="I18" s="4">
        <v>-1698</v>
      </c>
      <c r="K18" t="s">
        <v>32</v>
      </c>
      <c r="M18" s="4">
        <v>-6000</v>
      </c>
      <c r="N18" s="4">
        <v>-2466</v>
      </c>
    </row>
    <row r="19" spans="1:14" x14ac:dyDescent="0.3">
      <c r="A19">
        <v>4027</v>
      </c>
      <c r="B19" t="s">
        <v>13</v>
      </c>
      <c r="C19" s="4">
        <v>-100000</v>
      </c>
      <c r="D19" s="4">
        <v>-99005</v>
      </c>
      <c r="F19" t="s">
        <v>34</v>
      </c>
      <c r="H19" s="4">
        <v>-60000</v>
      </c>
      <c r="I19" s="4">
        <v>-62062</v>
      </c>
      <c r="K19" t="s">
        <v>58</v>
      </c>
      <c r="M19" s="4">
        <v>-7000</v>
      </c>
      <c r="N19" s="4">
        <v>-4875</v>
      </c>
    </row>
    <row r="20" spans="1:14" x14ac:dyDescent="0.3">
      <c r="A20">
        <v>4028</v>
      </c>
      <c r="B20" t="s">
        <v>14</v>
      </c>
      <c r="C20" s="4">
        <v>-16000</v>
      </c>
      <c r="D20" s="4">
        <v>-15750</v>
      </c>
      <c r="F20" t="s">
        <v>35</v>
      </c>
      <c r="H20" s="4"/>
      <c r="I20" s="4">
        <v>0</v>
      </c>
      <c r="M20" s="4"/>
      <c r="N20" s="4"/>
    </row>
    <row r="21" spans="1:14" x14ac:dyDescent="0.3">
      <c r="A21">
        <v>4030</v>
      </c>
      <c r="B21" t="s">
        <v>15</v>
      </c>
      <c r="C21" s="4">
        <v>-60000</v>
      </c>
      <c r="D21" s="4">
        <v>-49696</v>
      </c>
      <c r="F21" t="s">
        <v>36</v>
      </c>
      <c r="H21" s="4">
        <v>-1000</v>
      </c>
      <c r="I21" s="4">
        <v>0</v>
      </c>
      <c r="M21" s="4"/>
      <c r="N21" s="4"/>
    </row>
    <row r="22" spans="1:14" x14ac:dyDescent="0.3">
      <c r="A22">
        <v>4049</v>
      </c>
      <c r="B22" t="s">
        <v>69</v>
      </c>
      <c r="C22" s="4">
        <v>-2000</v>
      </c>
      <c r="D22" s="4">
        <v>0</v>
      </c>
      <c r="G22" s="5"/>
      <c r="H22" s="4"/>
      <c r="I22" s="4"/>
      <c r="M22" s="4"/>
      <c r="N22" s="4"/>
    </row>
    <row r="23" spans="1:14" x14ac:dyDescent="0.3">
      <c r="A23">
        <v>4060</v>
      </c>
      <c r="B23" t="s">
        <v>16</v>
      </c>
      <c r="C23" s="4">
        <v>-45000</v>
      </c>
      <c r="D23" s="4">
        <v>-3950</v>
      </c>
      <c r="F23" t="s">
        <v>37</v>
      </c>
      <c r="H23" s="4">
        <v>-1000</v>
      </c>
      <c r="I23" s="4">
        <v>-1359</v>
      </c>
      <c r="K23" t="s">
        <v>59</v>
      </c>
      <c r="M23" s="4">
        <v>-3000</v>
      </c>
      <c r="N23" s="4">
        <v>-25516</v>
      </c>
    </row>
    <row r="24" spans="1:14" x14ac:dyDescent="0.3">
      <c r="A24">
        <v>4110</v>
      </c>
      <c r="B24" t="s">
        <v>17</v>
      </c>
      <c r="C24" s="4">
        <v>-65000</v>
      </c>
      <c r="D24" s="4">
        <v>-58269</v>
      </c>
      <c r="F24" s="24" t="s">
        <v>60</v>
      </c>
      <c r="G24" s="7"/>
      <c r="H24" s="8">
        <v>-6000</v>
      </c>
      <c r="I24" s="4">
        <v>-6172</v>
      </c>
      <c r="M24" s="4"/>
      <c r="N24" s="4"/>
    </row>
    <row r="25" spans="1:14" x14ac:dyDescent="0.3">
      <c r="A25">
        <v>4510</v>
      </c>
      <c r="B25" t="s">
        <v>18</v>
      </c>
      <c r="C25" s="4">
        <v>-15000</v>
      </c>
      <c r="D25" s="4">
        <v>-11481</v>
      </c>
      <c r="F25" t="s">
        <v>38</v>
      </c>
      <c r="H25" s="8">
        <v>-5000</v>
      </c>
      <c r="I25" s="4">
        <v>-25025</v>
      </c>
      <c r="K25" s="24" t="s">
        <v>60</v>
      </c>
      <c r="L25" s="24"/>
      <c r="M25" s="8">
        <v>0</v>
      </c>
      <c r="N25" s="4">
        <v>0</v>
      </c>
    </row>
    <row r="26" spans="1:14" x14ac:dyDescent="0.3">
      <c r="A26">
        <v>4540</v>
      </c>
      <c r="B26" t="s">
        <v>112</v>
      </c>
      <c r="C26" s="4">
        <v>-10000</v>
      </c>
      <c r="D26" s="4">
        <v>-51648</v>
      </c>
      <c r="F26" t="s">
        <v>106</v>
      </c>
      <c r="H26" s="8">
        <v>-4200</v>
      </c>
      <c r="I26" s="4">
        <v>-8059</v>
      </c>
      <c r="K26" s="24" t="s">
        <v>61</v>
      </c>
      <c r="L26" s="24"/>
      <c r="M26" s="8">
        <v>0</v>
      </c>
      <c r="N26" s="4">
        <v>0</v>
      </c>
    </row>
    <row r="27" spans="1:14" x14ac:dyDescent="0.3">
      <c r="A27">
        <v>4610</v>
      </c>
      <c r="B27" t="s">
        <v>19</v>
      </c>
      <c r="C27" s="4">
        <v>-200000</v>
      </c>
      <c r="D27" s="4">
        <v>20974</v>
      </c>
      <c r="F27" s="24" t="s">
        <v>61</v>
      </c>
      <c r="G27" s="7"/>
      <c r="H27" s="8">
        <v>-45000</v>
      </c>
      <c r="I27" s="4">
        <v>-39267</v>
      </c>
      <c r="K27" s="24" t="s">
        <v>62</v>
      </c>
      <c r="L27" s="24"/>
      <c r="M27" s="8">
        <v>0</v>
      </c>
      <c r="N27" s="4">
        <v>-799</v>
      </c>
    </row>
    <row r="28" spans="1:14" x14ac:dyDescent="0.3">
      <c r="C28" s="25"/>
      <c r="D28" s="4"/>
      <c r="F28" s="24" t="s">
        <v>39</v>
      </c>
      <c r="H28" s="8">
        <f>-6000-8000</f>
        <v>-14000</v>
      </c>
      <c r="I28" s="4">
        <v>-6362</v>
      </c>
      <c r="K28" t="s">
        <v>72</v>
      </c>
      <c r="M28" s="4">
        <v>-2000</v>
      </c>
      <c r="N28" s="4">
        <v>-1348</v>
      </c>
    </row>
    <row r="29" spans="1:14" x14ac:dyDescent="0.3">
      <c r="A29">
        <v>4895</v>
      </c>
      <c r="B29" t="s">
        <v>20</v>
      </c>
      <c r="C29" s="4">
        <v>-1500</v>
      </c>
      <c r="D29" s="4">
        <v>-729</v>
      </c>
      <c r="F29" t="s">
        <v>40</v>
      </c>
      <c r="H29" s="4">
        <v>-50000</v>
      </c>
      <c r="I29" s="4">
        <v>-5394</v>
      </c>
      <c r="K29" t="s">
        <v>63</v>
      </c>
      <c r="M29" s="8">
        <v>-15000</v>
      </c>
      <c r="N29" s="4">
        <v>-4333</v>
      </c>
    </row>
    <row r="30" spans="1:14" x14ac:dyDescent="0.3">
      <c r="A30">
        <v>5410</v>
      </c>
      <c r="B30" t="s">
        <v>71</v>
      </c>
      <c r="C30" s="4">
        <v>-6000</v>
      </c>
      <c r="D30" s="4">
        <v>-14475</v>
      </c>
      <c r="F30" t="s">
        <v>107</v>
      </c>
      <c r="H30" s="4">
        <v>0</v>
      </c>
      <c r="I30" s="4">
        <v>-12535</v>
      </c>
      <c r="K30" t="s">
        <v>64</v>
      </c>
      <c r="M30" s="4">
        <v>-14000</v>
      </c>
      <c r="N30" s="4">
        <v>-14056</v>
      </c>
    </row>
    <row r="31" spans="1:14" x14ac:dyDescent="0.3">
      <c r="A31">
        <v>6110</v>
      </c>
      <c r="B31" t="s">
        <v>70</v>
      </c>
      <c r="C31" s="4">
        <v>-7000</v>
      </c>
      <c r="D31" s="4">
        <v>-5648</v>
      </c>
      <c r="F31" t="s">
        <v>41</v>
      </c>
      <c r="H31" s="4">
        <v>-6000</v>
      </c>
      <c r="I31" s="4">
        <v>-28138</v>
      </c>
      <c r="K31" t="s">
        <v>65</v>
      </c>
      <c r="M31" s="4">
        <v>-5000</v>
      </c>
      <c r="N31" s="4">
        <v>-4609</v>
      </c>
    </row>
    <row r="32" spans="1:14" x14ac:dyDescent="0.3">
      <c r="A32">
        <v>7110</v>
      </c>
      <c r="B32" t="s">
        <v>108</v>
      </c>
      <c r="C32" s="4"/>
      <c r="D32" s="4">
        <v>-10625</v>
      </c>
      <c r="F32" t="s">
        <v>42</v>
      </c>
      <c r="H32" s="4">
        <v>0</v>
      </c>
      <c r="I32" s="4">
        <v>-25446</v>
      </c>
      <c r="K32" t="s">
        <v>111</v>
      </c>
      <c r="M32" s="4"/>
      <c r="N32" s="4">
        <v>-1806</v>
      </c>
    </row>
    <row r="33" spans="1:17" x14ac:dyDescent="0.3">
      <c r="A33">
        <v>7331</v>
      </c>
      <c r="B33" t="s">
        <v>21</v>
      </c>
      <c r="C33" s="4">
        <v>-5000</v>
      </c>
      <c r="D33" s="4">
        <v>0</v>
      </c>
      <c r="F33" t="s">
        <v>43</v>
      </c>
      <c r="H33" s="4">
        <v>-7500</v>
      </c>
      <c r="I33" s="4">
        <v>-1278</v>
      </c>
      <c r="K33" t="s">
        <v>46</v>
      </c>
      <c r="M33" s="4"/>
      <c r="N33" s="4">
        <v>-10880</v>
      </c>
    </row>
    <row r="34" spans="1:17" x14ac:dyDescent="0.3">
      <c r="A34">
        <v>7510</v>
      </c>
      <c r="B34" t="s">
        <v>109</v>
      </c>
      <c r="C34" s="4"/>
      <c r="D34" s="4">
        <v>-3338</v>
      </c>
      <c r="F34" t="s">
        <v>44</v>
      </c>
      <c r="H34" s="4">
        <v>-5000</v>
      </c>
      <c r="I34" s="4">
        <v>-3732</v>
      </c>
      <c r="K34" t="s">
        <v>66</v>
      </c>
      <c r="M34" s="4">
        <v>20000</v>
      </c>
      <c r="N34" s="4">
        <v>3019</v>
      </c>
    </row>
    <row r="35" spans="1:17" x14ac:dyDescent="0.3">
      <c r="A35">
        <v>7610</v>
      </c>
      <c r="B35" t="s">
        <v>22</v>
      </c>
      <c r="C35" s="4">
        <v>-15000</v>
      </c>
      <c r="D35" s="4">
        <v>0</v>
      </c>
      <c r="F35" t="s">
        <v>45</v>
      </c>
      <c r="H35" s="4">
        <v>-18500</v>
      </c>
      <c r="I35" s="4">
        <v>-9766</v>
      </c>
      <c r="M35" s="4"/>
      <c r="N35" s="4"/>
    </row>
    <row r="36" spans="1:17" x14ac:dyDescent="0.3">
      <c r="C36" s="25"/>
      <c r="D36" s="4"/>
      <c r="F36" t="s">
        <v>46</v>
      </c>
      <c r="H36" s="4">
        <v>-2500</v>
      </c>
      <c r="I36" s="4">
        <v>-2605</v>
      </c>
      <c r="M36" s="4"/>
      <c r="N36" s="4"/>
    </row>
    <row r="37" spans="1:17" x14ac:dyDescent="0.3">
      <c r="C37" s="25"/>
      <c r="D37" s="4"/>
      <c r="H37" s="4"/>
      <c r="I37" s="4"/>
      <c r="M37" s="4"/>
      <c r="N37" s="4"/>
    </row>
    <row r="38" spans="1:17" ht="15.6" x14ac:dyDescent="0.3">
      <c r="B38" s="1" t="s">
        <v>23</v>
      </c>
      <c r="C38" s="27">
        <f>SUM(C17:C37)</f>
        <v>-575500</v>
      </c>
      <c r="D38" s="6">
        <f>SUM(D17:D37)</f>
        <v>-328682</v>
      </c>
      <c r="F38" s="1" t="s">
        <v>23</v>
      </c>
      <c r="H38" s="6">
        <f>SUM(H17:H37)</f>
        <v>-227700</v>
      </c>
      <c r="I38" s="6">
        <f>SUM(I17:I37)</f>
        <v>-238945</v>
      </c>
      <c r="K38" s="1" t="s">
        <v>23</v>
      </c>
      <c r="M38" s="6">
        <f>SUM(M17:M37)</f>
        <v>-33000</v>
      </c>
      <c r="N38" s="6">
        <f>SUM(N17:N37)</f>
        <v>-70619</v>
      </c>
      <c r="P38" s="6">
        <f>+C38+H38+M38</f>
        <v>-836200</v>
      </c>
      <c r="Q38" s="6">
        <f>+D38+I38+N38</f>
        <v>-638246</v>
      </c>
    </row>
    <row r="39" spans="1:17" x14ac:dyDescent="0.3">
      <c r="C39" s="27"/>
      <c r="D39" s="6"/>
      <c r="H39" s="6"/>
      <c r="I39" s="6"/>
      <c r="M39" s="6"/>
      <c r="N39" s="6"/>
    </row>
    <row r="40" spans="1:17" ht="15.6" x14ac:dyDescent="0.3">
      <c r="B40" s="1" t="s">
        <v>24</v>
      </c>
      <c r="C40" s="27">
        <f>+C14+C38</f>
        <v>-414000</v>
      </c>
      <c r="D40" s="6">
        <f>+D14+D38</f>
        <v>-172050</v>
      </c>
      <c r="F40" s="1" t="s">
        <v>24</v>
      </c>
      <c r="H40" s="6">
        <f>+H14+H38</f>
        <v>107300</v>
      </c>
      <c r="I40" s="6">
        <f>+I14+I38</f>
        <v>127787</v>
      </c>
      <c r="K40" s="1" t="s">
        <v>24</v>
      </c>
      <c r="M40" s="6">
        <f>+M14+M38</f>
        <v>303000</v>
      </c>
      <c r="N40" s="6">
        <f>+N14+N38</f>
        <v>494012</v>
      </c>
      <c r="P40" s="6">
        <f>+P14+P38</f>
        <v>-3700</v>
      </c>
      <c r="Q40" s="6">
        <f>+Q14+Q38</f>
        <v>449749</v>
      </c>
    </row>
  </sheetData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785ED-B6D7-4CD9-9ABE-20173220E358}">
  <sheetPr>
    <pageSetUpPr fitToPage="1"/>
  </sheetPr>
  <dimension ref="A1:K35"/>
  <sheetViews>
    <sheetView tabSelected="1" topLeftCell="A2" workbookViewId="0">
      <selection activeCell="P10" sqref="P10"/>
    </sheetView>
  </sheetViews>
  <sheetFormatPr defaultRowHeight="14.4" x14ac:dyDescent="0.3"/>
  <cols>
    <col min="2" max="2" width="14.44140625" bestFit="1" customWidth="1"/>
    <col min="3" max="3" width="13.44140625" bestFit="1" customWidth="1"/>
    <col min="5" max="5" width="13.44140625" bestFit="1" customWidth="1"/>
    <col min="7" max="7" width="13.44140625" bestFit="1" customWidth="1"/>
    <col min="9" max="9" width="10.5546875" bestFit="1" customWidth="1"/>
    <col min="11" max="11" width="9.77734375" bestFit="1" customWidth="1"/>
  </cols>
  <sheetData>
    <row r="1" spans="1:11" ht="25.8" x14ac:dyDescent="0.5">
      <c r="C1" s="21" t="s">
        <v>101</v>
      </c>
      <c r="D1" s="22"/>
      <c r="E1" s="22"/>
      <c r="F1" s="22"/>
    </row>
    <row r="2" spans="1:11" ht="23.4" x14ac:dyDescent="0.45">
      <c r="C2" s="9"/>
    </row>
    <row r="3" spans="1:11" ht="18" x14ac:dyDescent="0.35">
      <c r="C3" s="18" t="s">
        <v>73</v>
      </c>
      <c r="D3" s="18"/>
      <c r="E3" s="18" t="s">
        <v>74</v>
      </c>
      <c r="F3" s="18"/>
      <c r="G3" s="18" t="s">
        <v>75</v>
      </c>
      <c r="I3" s="18" t="s">
        <v>116</v>
      </c>
      <c r="J3" s="18"/>
      <c r="K3" s="18" t="s">
        <v>117</v>
      </c>
    </row>
    <row r="5" spans="1:11" ht="18" x14ac:dyDescent="0.35">
      <c r="A5" s="10" t="s">
        <v>76</v>
      </c>
    </row>
    <row r="6" spans="1:11" ht="15.6" x14ac:dyDescent="0.3">
      <c r="B6" s="11" t="s">
        <v>77</v>
      </c>
      <c r="C6" s="12">
        <v>114000</v>
      </c>
      <c r="D6" s="13"/>
      <c r="E6" s="12">
        <v>195000</v>
      </c>
      <c r="F6" s="12"/>
      <c r="G6" s="12">
        <v>92000</v>
      </c>
      <c r="H6" s="11"/>
      <c r="I6" s="12">
        <v>195000</v>
      </c>
      <c r="J6" s="12"/>
      <c r="K6" s="12">
        <v>92000</v>
      </c>
    </row>
    <row r="7" spans="1:11" ht="15.6" x14ac:dyDescent="0.3">
      <c r="B7" s="11" t="s">
        <v>81</v>
      </c>
      <c r="C7" s="12">
        <v>150000</v>
      </c>
      <c r="D7" s="13"/>
      <c r="E7" s="12">
        <v>159000</v>
      </c>
      <c r="F7" s="12"/>
      <c r="G7" s="12">
        <v>150000</v>
      </c>
      <c r="H7" s="11"/>
      <c r="I7" s="12">
        <v>159000</v>
      </c>
      <c r="J7" s="12"/>
      <c r="K7" s="12">
        <v>150000</v>
      </c>
    </row>
    <row r="8" spans="1:11" ht="15.6" x14ac:dyDescent="0.3">
      <c r="B8" s="11" t="s">
        <v>78</v>
      </c>
      <c r="C8" s="12">
        <v>0</v>
      </c>
      <c r="D8" s="13"/>
      <c r="E8" s="12">
        <v>102000</v>
      </c>
      <c r="F8" s="12" t="s">
        <v>79</v>
      </c>
      <c r="G8" s="12">
        <v>103000</v>
      </c>
      <c r="H8" s="11" t="s">
        <v>80</v>
      </c>
      <c r="I8" s="12">
        <v>102000</v>
      </c>
      <c r="J8" s="12" t="s">
        <v>79</v>
      </c>
      <c r="K8" s="12">
        <v>103000</v>
      </c>
    </row>
    <row r="9" spans="1:11" ht="15.6" x14ac:dyDescent="0.3">
      <c r="B9" s="11" t="s">
        <v>82</v>
      </c>
      <c r="C9" s="12">
        <v>55000</v>
      </c>
      <c r="D9" s="13"/>
      <c r="E9" s="12">
        <v>60000</v>
      </c>
      <c r="F9" s="12"/>
      <c r="G9" s="12">
        <v>55000</v>
      </c>
      <c r="I9" s="12">
        <v>60000</v>
      </c>
      <c r="J9" s="12"/>
      <c r="K9" s="12">
        <v>55000</v>
      </c>
    </row>
    <row r="10" spans="1:11" ht="15.6" x14ac:dyDescent="0.3">
      <c r="B10" s="11" t="s">
        <v>83</v>
      </c>
      <c r="C10" s="12">
        <v>10000</v>
      </c>
      <c r="D10" s="13"/>
      <c r="E10" s="12">
        <v>23000</v>
      </c>
      <c r="F10" s="12"/>
      <c r="G10" s="12">
        <v>15000</v>
      </c>
      <c r="I10" s="12">
        <v>23000</v>
      </c>
      <c r="J10" s="12"/>
      <c r="K10" s="12">
        <v>15000</v>
      </c>
    </row>
    <row r="11" spans="1:11" ht="15.6" x14ac:dyDescent="0.3">
      <c r="B11" s="11" t="s">
        <v>85</v>
      </c>
      <c r="C11" s="12">
        <v>21000</v>
      </c>
      <c r="D11" s="13"/>
      <c r="E11" s="12">
        <v>39000</v>
      </c>
      <c r="F11" s="12"/>
      <c r="G11" s="12">
        <v>17000</v>
      </c>
      <c r="I11" s="12">
        <v>39000</v>
      </c>
      <c r="J11" s="12"/>
      <c r="K11" s="12">
        <v>17000</v>
      </c>
    </row>
    <row r="12" spans="1:11" ht="15.6" x14ac:dyDescent="0.3">
      <c r="B12" s="11" t="s">
        <v>84</v>
      </c>
      <c r="C12" s="12">
        <v>40000</v>
      </c>
      <c r="D12" s="13"/>
      <c r="E12" s="12">
        <v>40000</v>
      </c>
      <c r="F12" s="12"/>
      <c r="G12" s="12">
        <v>50000</v>
      </c>
      <c r="I12" s="12">
        <v>40000</v>
      </c>
      <c r="J12" s="12"/>
      <c r="K12" s="12">
        <v>50000</v>
      </c>
    </row>
    <row r="13" spans="1:11" ht="15.6" x14ac:dyDescent="0.3">
      <c r="B13" s="11" t="s">
        <v>86</v>
      </c>
      <c r="C13" s="12">
        <v>30000</v>
      </c>
      <c r="D13" s="13"/>
      <c r="E13" s="12">
        <v>30000</v>
      </c>
      <c r="F13" s="12"/>
      <c r="G13" s="12">
        <v>30000</v>
      </c>
      <c r="I13" s="12">
        <v>30000</v>
      </c>
      <c r="J13" s="12"/>
      <c r="K13" s="12">
        <v>30000</v>
      </c>
    </row>
    <row r="14" spans="1:11" ht="15.6" x14ac:dyDescent="0.3">
      <c r="B14" s="11" t="s">
        <v>87</v>
      </c>
      <c r="C14" s="12">
        <v>45000</v>
      </c>
      <c r="D14" s="13"/>
      <c r="E14" s="12">
        <v>45000</v>
      </c>
      <c r="F14" s="12"/>
      <c r="G14" s="14" t="s">
        <v>30</v>
      </c>
      <c r="I14" s="12">
        <v>45000</v>
      </c>
      <c r="J14" s="12"/>
      <c r="K14" s="14" t="s">
        <v>30</v>
      </c>
    </row>
    <row r="15" spans="1:11" ht="15.6" x14ac:dyDescent="0.3">
      <c r="B15" s="11" t="s">
        <v>88</v>
      </c>
      <c r="C15" s="12">
        <v>40000</v>
      </c>
      <c r="D15" s="13"/>
      <c r="E15" s="12">
        <v>55000</v>
      </c>
      <c r="F15" s="12"/>
      <c r="G15" s="12">
        <v>55000</v>
      </c>
      <c r="I15" s="12">
        <v>55000</v>
      </c>
      <c r="J15" s="12"/>
      <c r="K15" s="12">
        <v>55000</v>
      </c>
    </row>
    <row r="16" spans="1:11" ht="15.6" x14ac:dyDescent="0.3">
      <c r="B16" s="11"/>
      <c r="C16" s="15"/>
      <c r="D16" s="13"/>
      <c r="E16" s="15"/>
      <c r="F16" s="12"/>
      <c r="G16" s="15"/>
      <c r="I16" s="15"/>
      <c r="J16" s="12"/>
      <c r="K16" s="15"/>
    </row>
    <row r="17" spans="1:11" ht="15.6" x14ac:dyDescent="0.3">
      <c r="B17" s="1" t="s">
        <v>89</v>
      </c>
      <c r="C17" s="16">
        <v>558000</v>
      </c>
      <c r="D17" s="17"/>
      <c r="E17" s="16">
        <v>810000</v>
      </c>
      <c r="F17" s="16"/>
      <c r="G17" s="16">
        <v>624000</v>
      </c>
      <c r="I17" s="16">
        <v>810000</v>
      </c>
      <c r="J17" s="16"/>
      <c r="K17" s="16">
        <v>624000</v>
      </c>
    </row>
    <row r="18" spans="1:11" ht="15.6" x14ac:dyDescent="0.3">
      <c r="B18" s="1"/>
      <c r="C18" s="16"/>
      <c r="D18" s="17"/>
      <c r="E18" s="16"/>
      <c r="F18" s="16"/>
      <c r="G18" s="16"/>
      <c r="I18" s="16"/>
      <c r="J18" s="16"/>
      <c r="K18" s="16"/>
    </row>
    <row r="19" spans="1:11" ht="15.6" x14ac:dyDescent="0.3">
      <c r="B19" s="11"/>
      <c r="C19" s="12"/>
      <c r="D19" s="13"/>
      <c r="E19" s="12"/>
      <c r="F19" s="12"/>
      <c r="G19" s="12"/>
      <c r="I19" s="12"/>
      <c r="J19" s="12"/>
      <c r="K19" s="12"/>
    </row>
    <row r="20" spans="1:11" ht="18" x14ac:dyDescent="0.35">
      <c r="A20" s="10" t="s">
        <v>90</v>
      </c>
      <c r="B20" s="11"/>
      <c r="C20" s="12"/>
      <c r="D20" s="13"/>
      <c r="E20" s="12"/>
      <c r="F20" s="12"/>
      <c r="G20" s="12"/>
      <c r="I20" s="12"/>
      <c r="J20" s="12"/>
      <c r="K20" s="12"/>
    </row>
    <row r="21" spans="1:11" ht="15.6" x14ac:dyDescent="0.3">
      <c r="B21" s="11" t="s">
        <v>91</v>
      </c>
      <c r="C21" s="12">
        <v>106000</v>
      </c>
      <c r="D21" s="13"/>
      <c r="E21" s="12">
        <v>98000</v>
      </c>
      <c r="F21" s="12"/>
      <c r="G21" s="12">
        <v>93000</v>
      </c>
      <c r="I21" s="12">
        <v>98000</v>
      </c>
      <c r="J21" s="12"/>
      <c r="K21" s="12">
        <v>93000</v>
      </c>
    </row>
    <row r="22" spans="1:11" ht="15.6" x14ac:dyDescent="0.3">
      <c r="B22" s="11" t="s">
        <v>92</v>
      </c>
      <c r="C22" s="12">
        <v>0</v>
      </c>
      <c r="D22" s="13"/>
      <c r="E22" s="12">
        <v>98000</v>
      </c>
      <c r="F22" s="12" t="s">
        <v>102</v>
      </c>
      <c r="G22" s="12">
        <v>0</v>
      </c>
      <c r="I22" s="12">
        <v>98000</v>
      </c>
      <c r="J22" s="12" t="s">
        <v>102</v>
      </c>
      <c r="K22" s="12">
        <v>0</v>
      </c>
    </row>
    <row r="23" spans="1:11" ht="15.6" x14ac:dyDescent="0.3">
      <c r="B23" s="11" t="s">
        <v>93</v>
      </c>
      <c r="C23" s="12">
        <v>33000</v>
      </c>
      <c r="D23" s="13"/>
      <c r="E23" s="12">
        <v>100000</v>
      </c>
      <c r="F23" s="12"/>
      <c r="G23" s="12">
        <v>60000</v>
      </c>
      <c r="I23" s="12">
        <v>100000</v>
      </c>
      <c r="J23" s="12"/>
      <c r="K23" s="12">
        <v>60000</v>
      </c>
    </row>
    <row r="24" spans="1:11" ht="15.6" x14ac:dyDescent="0.3">
      <c r="B24" s="11" t="s">
        <v>81</v>
      </c>
      <c r="C24" s="12">
        <v>55000</v>
      </c>
      <c r="D24" s="13"/>
      <c r="E24" s="12">
        <v>49000</v>
      </c>
      <c r="F24" s="12"/>
      <c r="G24" s="12">
        <v>55000</v>
      </c>
      <c r="I24" s="12">
        <v>49000</v>
      </c>
      <c r="J24" s="12"/>
      <c r="K24" s="12">
        <v>55000</v>
      </c>
    </row>
    <row r="25" spans="1:11" ht="15.6" x14ac:dyDescent="0.3">
      <c r="B25" s="11" t="s">
        <v>94</v>
      </c>
      <c r="C25" s="12">
        <v>19000</v>
      </c>
      <c r="D25" s="13"/>
      <c r="E25" s="12">
        <v>25000</v>
      </c>
      <c r="F25" s="12"/>
      <c r="G25" s="12">
        <v>25000</v>
      </c>
      <c r="I25" s="12">
        <v>25000</v>
      </c>
      <c r="J25" s="12"/>
      <c r="K25" s="12">
        <v>25000</v>
      </c>
    </row>
    <row r="26" spans="1:11" ht="15.6" x14ac:dyDescent="0.3">
      <c r="B26" s="11" t="s">
        <v>95</v>
      </c>
      <c r="C26" s="12">
        <v>45000</v>
      </c>
      <c r="D26" s="13"/>
      <c r="E26" s="12">
        <v>45000</v>
      </c>
      <c r="F26" s="12"/>
      <c r="G26" s="12">
        <v>65000</v>
      </c>
      <c r="I26" s="12">
        <v>45000</v>
      </c>
      <c r="J26" s="12"/>
      <c r="K26" s="12">
        <v>65000</v>
      </c>
    </row>
    <row r="27" spans="1:11" ht="15.6" x14ac:dyDescent="0.3">
      <c r="B27" s="11" t="s">
        <v>85</v>
      </c>
      <c r="C27" s="12">
        <v>11000</v>
      </c>
      <c r="D27" s="13"/>
      <c r="E27" s="12">
        <v>27000</v>
      </c>
      <c r="F27" s="13"/>
      <c r="G27" s="12">
        <v>9000</v>
      </c>
      <c r="I27" s="12">
        <v>27000</v>
      </c>
      <c r="J27" s="13"/>
      <c r="K27" s="12">
        <v>9000</v>
      </c>
    </row>
    <row r="28" spans="1:11" ht="15.6" x14ac:dyDescent="0.3">
      <c r="B28" s="11" t="s">
        <v>96</v>
      </c>
      <c r="C28" s="12">
        <v>37000</v>
      </c>
      <c r="D28" s="13"/>
      <c r="E28" s="12">
        <v>38000</v>
      </c>
      <c r="F28" s="13"/>
      <c r="G28" s="12">
        <v>35000</v>
      </c>
      <c r="I28" s="12">
        <v>38000</v>
      </c>
      <c r="J28" s="13"/>
      <c r="K28" s="12">
        <v>35000</v>
      </c>
    </row>
    <row r="29" spans="1:11" ht="15.6" x14ac:dyDescent="0.3">
      <c r="B29" s="11" t="s">
        <v>97</v>
      </c>
      <c r="C29" s="12">
        <v>35000</v>
      </c>
      <c r="D29" s="13"/>
      <c r="E29" s="12">
        <v>32000</v>
      </c>
      <c r="F29" s="13"/>
      <c r="G29" s="12">
        <v>18000</v>
      </c>
      <c r="I29" s="12">
        <v>32000</v>
      </c>
      <c r="J29" s="13"/>
      <c r="K29" s="12">
        <v>18000</v>
      </c>
    </row>
    <row r="30" spans="1:11" ht="15.6" x14ac:dyDescent="0.3">
      <c r="B30" s="11" t="s">
        <v>98</v>
      </c>
      <c r="C30" s="12">
        <v>60000</v>
      </c>
      <c r="D30" s="13"/>
      <c r="E30" s="12">
        <v>40000</v>
      </c>
      <c r="F30" s="13"/>
      <c r="G30" s="12">
        <v>45000</v>
      </c>
      <c r="I30" s="12">
        <v>40000</v>
      </c>
      <c r="J30" s="13"/>
      <c r="K30" s="12">
        <v>45000</v>
      </c>
    </row>
    <row r="31" spans="1:11" ht="15.6" x14ac:dyDescent="0.3">
      <c r="B31" s="11" t="s">
        <v>99</v>
      </c>
      <c r="C31" s="12">
        <v>184000</v>
      </c>
      <c r="D31" s="13"/>
      <c r="E31" s="12">
        <v>103000</v>
      </c>
      <c r="F31" s="13"/>
      <c r="G31" s="12">
        <v>40000</v>
      </c>
      <c r="I31" s="12">
        <v>103000</v>
      </c>
      <c r="J31" s="13"/>
      <c r="K31" s="12">
        <v>40000</v>
      </c>
    </row>
    <row r="32" spans="1:11" x14ac:dyDescent="0.3">
      <c r="C32" s="19"/>
      <c r="D32" s="13"/>
      <c r="E32" s="19"/>
      <c r="F32" s="13"/>
      <c r="G32" s="19"/>
      <c r="I32" s="19"/>
      <c r="J32" s="13"/>
      <c r="K32" s="19"/>
    </row>
    <row r="33" spans="2:11" ht="15.6" x14ac:dyDescent="0.3">
      <c r="B33" s="1" t="s">
        <v>100</v>
      </c>
      <c r="C33" s="16">
        <v>704000</v>
      </c>
      <c r="D33" s="17"/>
      <c r="E33" s="16">
        <v>753000</v>
      </c>
      <c r="F33" s="16"/>
      <c r="G33" s="16">
        <v>574000</v>
      </c>
      <c r="I33" s="16">
        <v>753000</v>
      </c>
      <c r="J33" s="16"/>
      <c r="K33" s="16">
        <v>574000</v>
      </c>
    </row>
    <row r="34" spans="2:11" x14ac:dyDescent="0.3">
      <c r="C34" s="13"/>
      <c r="D34" s="13"/>
      <c r="E34" s="13"/>
      <c r="F34" s="13"/>
      <c r="G34" s="13"/>
      <c r="I34" s="13"/>
      <c r="J34" s="13"/>
      <c r="K34" s="13"/>
    </row>
    <row r="35" spans="2:11" ht="18" x14ac:dyDescent="0.35">
      <c r="B35" s="10" t="s">
        <v>103</v>
      </c>
      <c r="C35" s="20">
        <v>-146000</v>
      </c>
      <c r="D35" s="20"/>
      <c r="E35" s="20">
        <v>57000</v>
      </c>
      <c r="F35" s="20"/>
      <c r="G35" s="20">
        <v>50000</v>
      </c>
      <c r="I35" s="20">
        <v>57000</v>
      </c>
      <c r="J35" s="20"/>
      <c r="K35" s="20">
        <v>50000</v>
      </c>
    </row>
  </sheetData>
  <pageMargins left="0.7" right="0.7" top="0.75" bottom="0.75" header="0.3" footer="0.3"/>
  <pageSetup paperSize="9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Håkansson</dc:creator>
  <cp:lastModifiedBy>Håkan Håkansson</cp:lastModifiedBy>
  <cp:lastPrinted>2025-03-05T19:38:36Z</cp:lastPrinted>
  <dcterms:created xsi:type="dcterms:W3CDTF">2025-02-15T11:22:43Z</dcterms:created>
  <dcterms:modified xsi:type="dcterms:W3CDTF">2026-02-17T10:44:38Z</dcterms:modified>
</cp:coreProperties>
</file>