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394290\Documents\OIK\Årsmöte 2026\"/>
    </mc:Choice>
  </mc:AlternateContent>
  <xr:revisionPtr revIDLastSave="0" documentId="13_ncr:1_{EB452DA9-22C5-4915-8E96-5950720E3391}" xr6:coauthVersionLast="47" xr6:coauthVersionMax="47" xr10:uidLastSave="{00000000-0000-0000-0000-000000000000}"/>
  <bookViews>
    <workbookView xWindow="-120" yWindow="-120" windowWidth="19440" windowHeight="14880" xr2:uid="{29A3769E-0E3A-45B3-B4C7-885360EA23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C80" i="1"/>
  <c r="D57" i="1"/>
  <c r="D58" i="1"/>
  <c r="D59" i="1"/>
  <c r="D60" i="1"/>
  <c r="D65" i="1"/>
  <c r="D66" i="1"/>
  <c r="D40" i="1"/>
  <c r="D41" i="1"/>
  <c r="D42" i="1"/>
  <c r="D43" i="1"/>
  <c r="D44" i="1"/>
  <c r="D45" i="1"/>
  <c r="D46" i="1"/>
  <c r="D47" i="1"/>
  <c r="D49" i="1"/>
  <c r="D50" i="1"/>
  <c r="D51" i="1"/>
  <c r="D52" i="1"/>
  <c r="D53" i="1"/>
  <c r="D54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2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E19" i="1"/>
  <c r="C61" i="1" l="1"/>
  <c r="E61" i="1"/>
  <c r="B61" i="1"/>
  <c r="D61" i="1" s="1"/>
  <c r="C54" i="1"/>
  <c r="E54" i="1"/>
  <c r="B54" i="1"/>
  <c r="C37" i="1"/>
  <c r="E37" i="1"/>
  <c r="B37" i="1"/>
  <c r="D37" i="1" s="1"/>
  <c r="C19" i="1"/>
  <c r="B19" i="1"/>
  <c r="D19" i="1" s="1"/>
  <c r="C68" i="1" l="1"/>
  <c r="C70" i="1" s="1"/>
  <c r="E68" i="1"/>
  <c r="E70" i="1" s="1"/>
  <c r="B68" i="1"/>
  <c r="B70" i="1" l="1"/>
  <c r="D70" i="1" s="1"/>
  <c r="D68" i="1"/>
</calcChain>
</file>

<file path=xl/sharedStrings.xml><?xml version="1.0" encoding="utf-8"?>
<sst xmlns="http://schemas.openxmlformats.org/spreadsheetml/2006/main" count="73" uniqueCount="73">
  <si>
    <t>Oxelösunds IK - Budget 2026</t>
  </si>
  <si>
    <t>INTÄKTER</t>
  </si>
  <si>
    <t>Diff</t>
  </si>
  <si>
    <t>budget</t>
  </si>
  <si>
    <t>Budget</t>
  </si>
  <si>
    <t>Kommunala bidrag</t>
  </si>
  <si>
    <t>LOK-stöd</t>
  </si>
  <si>
    <t>Gåvor</t>
  </si>
  <si>
    <t>Medlems-,aktivitetsavgifter</t>
  </si>
  <si>
    <t>Insamling lagkassa</t>
  </si>
  <si>
    <t>Start/Anmälningsavgifter</t>
  </si>
  <si>
    <t>Sponsorsintäkter</t>
  </si>
  <si>
    <t>Föreningsbehållning Lotter</t>
  </si>
  <si>
    <t>Kiosk och Serveringsintäker</t>
  </si>
  <si>
    <t>Försäljning Idrottskläder</t>
  </si>
  <si>
    <t>Uthyrning lokaler</t>
  </si>
  <si>
    <t>Övriga aktivitetsintäkter</t>
  </si>
  <si>
    <t>SUMMA INTÄKTER</t>
  </si>
  <si>
    <t>KOSTNADER</t>
  </si>
  <si>
    <t>Plan/hyror</t>
  </si>
  <si>
    <t>Kost/logi</t>
  </si>
  <si>
    <t>Funktionärskostnader</t>
  </si>
  <si>
    <t>Anmälningsavgifter</t>
  </si>
  <si>
    <t>Spelarövergång</t>
  </si>
  <si>
    <t>Busstransporter</t>
  </si>
  <si>
    <t>Bilersättningar + resor</t>
  </si>
  <si>
    <t>OIKs Spelarstipendium</t>
  </si>
  <si>
    <t>Priser/Medaljer</t>
  </si>
  <si>
    <t>Övriga verksamhetskostnader</t>
  </si>
  <si>
    <t>Lagkostnader</t>
  </si>
  <si>
    <t>Inköp av kiosk och serveringsvaror</t>
  </si>
  <si>
    <t>Inköp av idrottskläder och material</t>
  </si>
  <si>
    <t xml:space="preserve">Summa rörliga kostnader: </t>
  </si>
  <si>
    <t>Övriga externa kostnader</t>
  </si>
  <si>
    <t>Lokalhyra</t>
  </si>
  <si>
    <t>Lokalkostnader (arrende, el, vatten, städning)</t>
  </si>
  <si>
    <t>Renoveringskostnader</t>
  </si>
  <si>
    <t>Förbrukningsinventarier</t>
  </si>
  <si>
    <t>Programvaror, IT-tjänster</t>
  </si>
  <si>
    <t xml:space="preserve">tele- och datakommunikation </t>
  </si>
  <si>
    <t>Post och porto</t>
  </si>
  <si>
    <t>Försäkringar</t>
  </si>
  <si>
    <t>Larm/bevakning (ingår i ITtjänster)</t>
  </si>
  <si>
    <t>Redovisningstjänster</t>
  </si>
  <si>
    <t>Bankkostnader</t>
  </si>
  <si>
    <t>Representation/uppvaktningar</t>
  </si>
  <si>
    <t>Kontorsmaterial</t>
  </si>
  <si>
    <t>Övrigt</t>
  </si>
  <si>
    <t xml:space="preserve">Summa Övriga Externa: </t>
  </si>
  <si>
    <t>Personalkostnader:</t>
  </si>
  <si>
    <t>Utbildning</t>
  </si>
  <si>
    <t xml:space="preserve">Arvode tränare </t>
  </si>
  <si>
    <t>Arvode kansli</t>
  </si>
  <si>
    <t xml:space="preserve">Summa Personal: </t>
  </si>
  <si>
    <t xml:space="preserve">Avskrivningar på byggnader </t>
  </si>
  <si>
    <t>Finansiella intäkter</t>
  </si>
  <si>
    <t>Finansiella kostnader</t>
  </si>
  <si>
    <t>SUMMA KOSTNADER</t>
  </si>
  <si>
    <t>Beräknat resultat</t>
  </si>
  <si>
    <t>Resultatdisposition föregående års resultat</t>
  </si>
  <si>
    <t>Lagkostnader (dvs lagkassor)</t>
  </si>
  <si>
    <t>Resultatdelning lagen</t>
  </si>
  <si>
    <t>Investering (bil, klubbis, material, etc)</t>
  </si>
  <si>
    <t>Inköp material/kläder</t>
  </si>
  <si>
    <t>Reserv/oförutsedda utgifter</t>
  </si>
  <si>
    <t>Totalt</t>
  </si>
  <si>
    <t>Tillstånd/förbundsavgifter/licenser</t>
  </si>
  <si>
    <t>Arbetsgivaravg</t>
  </si>
  <si>
    <t>Ungdomsråd</t>
  </si>
  <si>
    <t>Övriga bidrag (projektansökningar)</t>
  </si>
  <si>
    <t>2025-12 (utfall)</t>
  </si>
  <si>
    <t>OIK dagen</t>
  </si>
  <si>
    <t>* 200 kr/aktiv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</si>
</sst>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258F-49EA-4B0F-BDE3-2AE73D379726}">
  <dimension ref="A1:F80"/>
  <sheetViews>
    <sheetView tabSelected="1" topLeftCell="A58" workbookViewId="0">
      <selection activeCell="E83" sqref="E83"/>
    </sheetView>
  </sheetViews>
  <sheetFormatPr defaultRowHeight="12.75" x14ac:dyDescent="0.2"/>
  <cols>
    <col min="1" max="1" width="42.42578125" bestFit="1" customWidth="1"/>
    <col min="2" max="2" width="19.28515625" bestFit="1" customWidth="1"/>
    <col min="3" max="3" width="9.28515625" bestFit="1" customWidth="1"/>
    <col min="5" max="5" width="12" customWidth="1"/>
  </cols>
  <sheetData>
    <row r="1" spans="1:5" ht="21.75" thickBot="1" x14ac:dyDescent="0.25">
      <c r="A1" s="1" t="s">
        <v>0</v>
      </c>
      <c r="B1" s="2"/>
      <c r="C1" s="2"/>
      <c r="D1" s="3"/>
      <c r="E1" s="3"/>
    </row>
    <row r="2" spans="1:5" ht="15.75" thickBot="1" x14ac:dyDescent="0.25">
      <c r="B2" s="4"/>
      <c r="C2" s="5"/>
      <c r="D2" s="7"/>
      <c r="E2" s="7"/>
    </row>
    <row r="3" spans="1:5" ht="18.75" x14ac:dyDescent="0.2">
      <c r="A3" s="24" t="s">
        <v>1</v>
      </c>
      <c r="B3" s="26" t="s">
        <v>70</v>
      </c>
      <c r="C3" s="8">
        <v>2025</v>
      </c>
      <c r="D3" s="28" t="s">
        <v>2</v>
      </c>
      <c r="E3" s="9">
        <v>2026</v>
      </c>
    </row>
    <row r="4" spans="1:5" ht="19.5" thickBot="1" x14ac:dyDescent="0.25">
      <c r="A4" s="25"/>
      <c r="B4" s="27"/>
      <c r="C4" s="10" t="s">
        <v>3</v>
      </c>
      <c r="D4" s="29"/>
      <c r="E4" s="11" t="s">
        <v>4</v>
      </c>
    </row>
    <row r="5" spans="1:5" ht="15.75" thickBot="1" x14ac:dyDescent="0.25">
      <c r="A5" s="4" t="s">
        <v>5</v>
      </c>
      <c r="B5" s="12">
        <v>218500</v>
      </c>
      <c r="C5" s="12">
        <v>220000</v>
      </c>
      <c r="D5" s="13">
        <f>SUM(B5-C5)</f>
        <v>-1500</v>
      </c>
      <c r="E5" s="14">
        <v>220000</v>
      </c>
    </row>
    <row r="6" spans="1:5" ht="15.75" thickBot="1" x14ac:dyDescent="0.25">
      <c r="A6" s="4" t="s">
        <v>6</v>
      </c>
      <c r="B6" s="12">
        <v>144653</v>
      </c>
      <c r="C6" s="12">
        <v>150000</v>
      </c>
      <c r="D6" s="13">
        <f t="shared" ref="D6:D19" si="0">SUM(B6-C6)</f>
        <v>-5347</v>
      </c>
      <c r="E6" s="14">
        <v>150000</v>
      </c>
    </row>
    <row r="7" spans="1:5" ht="15.75" thickBot="1" x14ac:dyDescent="0.25">
      <c r="A7" s="4" t="s">
        <v>69</v>
      </c>
      <c r="B7" s="12">
        <v>286107</v>
      </c>
      <c r="C7" s="12">
        <v>0</v>
      </c>
      <c r="D7" s="6">
        <f t="shared" si="0"/>
        <v>286107</v>
      </c>
      <c r="E7" s="14">
        <v>200000</v>
      </c>
    </row>
    <row r="8" spans="1:5" ht="15.75" thickBot="1" x14ac:dyDescent="0.25">
      <c r="A8" s="4" t="s">
        <v>7</v>
      </c>
      <c r="B8" s="12">
        <v>30000</v>
      </c>
      <c r="C8" s="12">
        <v>15000</v>
      </c>
      <c r="D8" s="6">
        <f t="shared" si="0"/>
        <v>15000</v>
      </c>
      <c r="E8" s="14">
        <v>30000</v>
      </c>
    </row>
    <row r="9" spans="1:5" ht="15.75" thickBot="1" x14ac:dyDescent="0.25">
      <c r="A9" s="4" t="s">
        <v>8</v>
      </c>
      <c r="B9" s="12">
        <v>445659</v>
      </c>
      <c r="C9" s="12">
        <v>400000</v>
      </c>
      <c r="D9" s="6">
        <f t="shared" si="0"/>
        <v>45659</v>
      </c>
      <c r="E9" s="14">
        <v>450000</v>
      </c>
    </row>
    <row r="10" spans="1:5" ht="15.75" thickBot="1" x14ac:dyDescent="0.25">
      <c r="A10" s="4" t="s">
        <v>9</v>
      </c>
      <c r="B10" s="12">
        <v>195918</v>
      </c>
      <c r="C10" s="12">
        <v>0</v>
      </c>
      <c r="D10" s="6">
        <f t="shared" si="0"/>
        <v>195918</v>
      </c>
      <c r="E10" s="14">
        <v>200000</v>
      </c>
    </row>
    <row r="11" spans="1:5" ht="15.75" thickBot="1" x14ac:dyDescent="0.25">
      <c r="A11" s="4" t="s">
        <v>10</v>
      </c>
      <c r="B11" s="12">
        <v>25500</v>
      </c>
      <c r="C11" s="12">
        <v>40000</v>
      </c>
      <c r="D11" s="13">
        <f t="shared" si="0"/>
        <v>-14500</v>
      </c>
      <c r="E11" s="14">
        <v>40000</v>
      </c>
    </row>
    <row r="12" spans="1:5" ht="15.75" thickBot="1" x14ac:dyDescent="0.25">
      <c r="A12" s="4" t="s">
        <v>11</v>
      </c>
      <c r="B12" s="12">
        <v>52600</v>
      </c>
      <c r="C12" s="12">
        <v>250000</v>
      </c>
      <c r="D12" s="13">
        <f t="shared" si="0"/>
        <v>-197400</v>
      </c>
      <c r="E12" s="14">
        <v>100000</v>
      </c>
    </row>
    <row r="13" spans="1:5" ht="15.75" thickBot="1" x14ac:dyDescent="0.25">
      <c r="A13" s="4" t="s">
        <v>12</v>
      </c>
      <c r="B13" s="12">
        <v>238381</v>
      </c>
      <c r="C13" s="12">
        <v>250000</v>
      </c>
      <c r="D13" s="13">
        <f t="shared" si="0"/>
        <v>-11619</v>
      </c>
      <c r="E13" s="14">
        <v>200000</v>
      </c>
    </row>
    <row r="14" spans="1:5" ht="15.75" thickBot="1" x14ac:dyDescent="0.25">
      <c r="A14" s="4" t="s">
        <v>13</v>
      </c>
      <c r="B14" s="12">
        <v>92633</v>
      </c>
      <c r="C14" s="12">
        <v>140000</v>
      </c>
      <c r="D14" s="13">
        <f t="shared" si="0"/>
        <v>-47367</v>
      </c>
      <c r="E14" s="14">
        <v>150000</v>
      </c>
    </row>
    <row r="15" spans="1:5" ht="15.75" thickBot="1" x14ac:dyDescent="0.25">
      <c r="A15" s="4" t="s">
        <v>14</v>
      </c>
      <c r="B15" s="12">
        <v>15406</v>
      </c>
      <c r="C15" s="5"/>
      <c r="D15" s="6">
        <f t="shared" si="0"/>
        <v>15406</v>
      </c>
      <c r="E15" s="14"/>
    </row>
    <row r="16" spans="1:5" ht="15.75" thickBot="1" x14ac:dyDescent="0.25">
      <c r="A16" s="4" t="s">
        <v>15</v>
      </c>
      <c r="B16" s="12">
        <v>4000</v>
      </c>
      <c r="C16" s="12">
        <v>0</v>
      </c>
      <c r="D16" s="6">
        <f t="shared" si="0"/>
        <v>4000</v>
      </c>
      <c r="E16" s="14">
        <v>0</v>
      </c>
    </row>
    <row r="17" spans="1:5" ht="15.75" thickBot="1" x14ac:dyDescent="0.25">
      <c r="A17" s="4" t="s">
        <v>16</v>
      </c>
      <c r="B17" s="12">
        <v>44311</v>
      </c>
      <c r="C17" s="12">
        <v>20000</v>
      </c>
      <c r="D17" s="6">
        <f t="shared" si="0"/>
        <v>24311</v>
      </c>
      <c r="E17" s="14">
        <v>40000</v>
      </c>
    </row>
    <row r="18" spans="1:5" ht="15.75" thickBot="1" x14ac:dyDescent="0.25">
      <c r="A18" s="4"/>
      <c r="B18" s="5"/>
      <c r="C18" s="15"/>
      <c r="D18" s="13"/>
      <c r="E18" s="7"/>
    </row>
    <row r="19" spans="1:5" ht="15.75" thickBot="1" x14ac:dyDescent="0.25">
      <c r="A19" s="16" t="s">
        <v>17</v>
      </c>
      <c r="B19" s="17">
        <f>SUM(B5:B18)</f>
        <v>1793668</v>
      </c>
      <c r="C19" s="17">
        <f t="shared" ref="C19" si="1">SUM(C5:C18)</f>
        <v>1485000</v>
      </c>
      <c r="D19" s="6">
        <f t="shared" si="0"/>
        <v>308668</v>
      </c>
      <c r="E19" s="17">
        <f t="shared" ref="E19" si="2">SUM(E5:E18)</f>
        <v>1780000</v>
      </c>
    </row>
    <row r="20" spans="1:5" ht="15.75" thickBot="1" x14ac:dyDescent="0.25">
      <c r="A20" s="4"/>
      <c r="B20" s="5"/>
      <c r="C20" s="15"/>
      <c r="D20" s="13"/>
      <c r="E20" s="7"/>
    </row>
    <row r="21" spans="1:5" ht="21.75" thickBot="1" x14ac:dyDescent="0.25">
      <c r="A21" s="18" t="s">
        <v>18</v>
      </c>
      <c r="B21" s="5"/>
      <c r="C21" s="19"/>
      <c r="D21" s="13"/>
      <c r="E21" s="20"/>
    </row>
    <row r="22" spans="1:5" ht="15.75" thickBot="1" x14ac:dyDescent="0.25">
      <c r="A22" s="4" t="s">
        <v>19</v>
      </c>
      <c r="B22" s="12">
        <v>-121245</v>
      </c>
      <c r="C22" s="12">
        <v>-85000</v>
      </c>
      <c r="D22" s="13">
        <f>SUM(B22-C22)</f>
        <v>-36245</v>
      </c>
      <c r="E22" s="14">
        <v>-125000</v>
      </c>
    </row>
    <row r="23" spans="1:5" ht="15.75" thickBot="1" x14ac:dyDescent="0.25">
      <c r="A23" s="4" t="s">
        <v>20</v>
      </c>
      <c r="B23" s="12">
        <v>-34765</v>
      </c>
      <c r="C23" s="12">
        <v>-15000</v>
      </c>
      <c r="D23" s="13">
        <f t="shared" ref="D23:D70" si="3">SUM(B23-C23)</f>
        <v>-19765</v>
      </c>
      <c r="E23" s="14">
        <v>-30000</v>
      </c>
    </row>
    <row r="24" spans="1:5" ht="15.75" thickBot="1" x14ac:dyDescent="0.25">
      <c r="A24" s="4" t="s">
        <v>21</v>
      </c>
      <c r="B24" s="12">
        <v>-144440</v>
      </c>
      <c r="C24" s="12">
        <v>-130000</v>
      </c>
      <c r="D24" s="13">
        <f t="shared" si="3"/>
        <v>-14440</v>
      </c>
      <c r="E24" s="14">
        <v>-150000</v>
      </c>
    </row>
    <row r="25" spans="1:5" ht="15.75" thickBot="1" x14ac:dyDescent="0.25">
      <c r="A25" s="4" t="s">
        <v>68</v>
      </c>
      <c r="B25" s="12">
        <v>0</v>
      </c>
      <c r="C25" s="12">
        <v>0</v>
      </c>
      <c r="D25" s="13">
        <f t="shared" si="3"/>
        <v>0</v>
      </c>
      <c r="E25" s="14">
        <v>-40000</v>
      </c>
    </row>
    <row r="26" spans="1:5" ht="15.75" thickBot="1" x14ac:dyDescent="0.25">
      <c r="A26" s="4" t="s">
        <v>22</v>
      </c>
      <c r="B26" s="12">
        <v>-132645</v>
      </c>
      <c r="C26" s="12">
        <v>-120000</v>
      </c>
      <c r="D26" s="13">
        <f t="shared" si="3"/>
        <v>-12645</v>
      </c>
      <c r="E26" s="14">
        <v>-140000</v>
      </c>
    </row>
    <row r="27" spans="1:5" ht="15.75" thickBot="1" x14ac:dyDescent="0.25">
      <c r="A27" s="4" t="s">
        <v>66</v>
      </c>
      <c r="B27" s="12">
        <v>-42250</v>
      </c>
      <c r="C27" s="12">
        <v>-2000</v>
      </c>
      <c r="D27" s="13">
        <f t="shared" si="3"/>
        <v>-40250</v>
      </c>
      <c r="E27" s="14">
        <v>-45000</v>
      </c>
    </row>
    <row r="28" spans="1:5" ht="15.75" thickBot="1" x14ac:dyDescent="0.25">
      <c r="A28" s="4" t="s">
        <v>23</v>
      </c>
      <c r="B28" s="12">
        <v>-7250</v>
      </c>
      <c r="C28" s="12">
        <v>-6000</v>
      </c>
      <c r="D28" s="13">
        <f t="shared" si="3"/>
        <v>-1250</v>
      </c>
      <c r="E28" s="14">
        <v>-8000</v>
      </c>
    </row>
    <row r="29" spans="1:5" ht="15.75" thickBot="1" x14ac:dyDescent="0.25">
      <c r="A29" s="4" t="s">
        <v>24</v>
      </c>
      <c r="B29" s="12">
        <v>0</v>
      </c>
      <c r="C29" s="5"/>
      <c r="D29" s="13">
        <f t="shared" si="3"/>
        <v>0</v>
      </c>
      <c r="E29" s="14"/>
    </row>
    <row r="30" spans="1:5" ht="15.75" thickBot="1" x14ac:dyDescent="0.25">
      <c r="A30" s="4" t="s">
        <v>25</v>
      </c>
      <c r="B30" s="12">
        <v>-12988</v>
      </c>
      <c r="C30" s="12">
        <v>-40000</v>
      </c>
      <c r="D30" s="6">
        <f t="shared" si="3"/>
        <v>27012</v>
      </c>
      <c r="E30" s="14">
        <v>-20000</v>
      </c>
    </row>
    <row r="31" spans="1:5" ht="15.75" thickBot="1" x14ac:dyDescent="0.25">
      <c r="A31" s="4" t="s">
        <v>26</v>
      </c>
      <c r="B31" s="12">
        <v>-1719</v>
      </c>
      <c r="C31" s="5">
        <v>-20000</v>
      </c>
      <c r="D31" s="6">
        <f t="shared" si="3"/>
        <v>18281</v>
      </c>
      <c r="E31" s="14">
        <v>-20000</v>
      </c>
    </row>
    <row r="32" spans="1:5" ht="15.75" thickBot="1" x14ac:dyDescent="0.25">
      <c r="A32" s="4" t="s">
        <v>27</v>
      </c>
      <c r="B32" s="12">
        <v>0</v>
      </c>
      <c r="C32" s="12">
        <v>-15000</v>
      </c>
      <c r="D32" s="6">
        <f t="shared" si="3"/>
        <v>15000</v>
      </c>
      <c r="E32" s="14">
        <v>-15000</v>
      </c>
    </row>
    <row r="33" spans="1:5" ht="15.75" thickBot="1" x14ac:dyDescent="0.25">
      <c r="A33" s="4" t="s">
        <v>28</v>
      </c>
      <c r="B33" s="12">
        <v>-10605</v>
      </c>
      <c r="C33" s="12">
        <v>-60000</v>
      </c>
      <c r="D33" s="6">
        <f t="shared" si="3"/>
        <v>49395</v>
      </c>
      <c r="E33" s="14">
        <v>-10000</v>
      </c>
    </row>
    <row r="34" spans="1:5" ht="15.75" thickBot="1" x14ac:dyDescent="0.25">
      <c r="A34" s="4" t="s">
        <v>29</v>
      </c>
      <c r="B34" s="12">
        <v>-149341</v>
      </c>
      <c r="C34" s="12">
        <v>-30000</v>
      </c>
      <c r="D34" s="13">
        <f t="shared" si="3"/>
        <v>-119341</v>
      </c>
      <c r="E34" s="14">
        <v>-150000</v>
      </c>
    </row>
    <row r="35" spans="1:5" ht="15.75" thickBot="1" x14ac:dyDescent="0.25">
      <c r="A35" s="4" t="s">
        <v>30</v>
      </c>
      <c r="B35" s="12">
        <v>-31621</v>
      </c>
      <c r="C35" s="12">
        <v>-80000</v>
      </c>
      <c r="D35" s="6">
        <f t="shared" si="3"/>
        <v>48379</v>
      </c>
      <c r="E35" s="14">
        <v>-55000</v>
      </c>
    </row>
    <row r="36" spans="1:5" ht="15.75" thickBot="1" x14ac:dyDescent="0.25">
      <c r="A36" s="4" t="s">
        <v>31</v>
      </c>
      <c r="B36" s="12">
        <v>-316238</v>
      </c>
      <c r="C36" s="12">
        <v>-145000</v>
      </c>
      <c r="D36" s="13">
        <f t="shared" si="3"/>
        <v>-171238</v>
      </c>
      <c r="E36" s="14">
        <v>-300000</v>
      </c>
    </row>
    <row r="37" spans="1:5" ht="15.75" thickBot="1" x14ac:dyDescent="0.25">
      <c r="A37" s="16" t="s">
        <v>32</v>
      </c>
      <c r="B37" s="17">
        <f>SUM(B22:B36)</f>
        <v>-1005107</v>
      </c>
      <c r="C37" s="17">
        <f t="shared" ref="C37:E37" si="4">SUM(C22:C36)</f>
        <v>-748000</v>
      </c>
      <c r="D37" s="13">
        <f t="shared" si="3"/>
        <v>-257107</v>
      </c>
      <c r="E37" s="17">
        <f t="shared" si="4"/>
        <v>-1108000</v>
      </c>
    </row>
    <row r="38" spans="1:5" ht="15.75" thickBot="1" x14ac:dyDescent="0.25">
      <c r="A38" s="4"/>
      <c r="B38" s="5"/>
      <c r="C38" s="15"/>
      <c r="D38" s="13"/>
      <c r="E38" s="7"/>
    </row>
    <row r="39" spans="1:5" ht="15.75" thickBot="1" x14ac:dyDescent="0.25">
      <c r="A39" s="16" t="s">
        <v>33</v>
      </c>
      <c r="B39" s="5"/>
      <c r="C39" s="15"/>
      <c r="D39" s="13"/>
      <c r="E39" s="7"/>
    </row>
    <row r="40" spans="1:5" ht="15.75" thickBot="1" x14ac:dyDescent="0.25">
      <c r="A40" s="4" t="s">
        <v>34</v>
      </c>
      <c r="B40" s="12">
        <v>-84971</v>
      </c>
      <c r="C40" s="12">
        <v>-70000</v>
      </c>
      <c r="D40" s="13">
        <f t="shared" si="3"/>
        <v>-14971</v>
      </c>
      <c r="E40" s="14">
        <v>-90000</v>
      </c>
    </row>
    <row r="41" spans="1:5" ht="15.75" thickBot="1" x14ac:dyDescent="0.25">
      <c r="A41" s="4" t="s">
        <v>35</v>
      </c>
      <c r="B41" s="12">
        <v>-51750</v>
      </c>
      <c r="C41" s="12">
        <v>-90000</v>
      </c>
      <c r="D41" s="6">
        <f t="shared" si="3"/>
        <v>38250</v>
      </c>
      <c r="E41" s="14">
        <v>-60000</v>
      </c>
    </row>
    <row r="42" spans="1:5" ht="15.75" thickBot="1" x14ac:dyDescent="0.25">
      <c r="A42" s="4" t="s">
        <v>36</v>
      </c>
      <c r="B42" s="12">
        <v>-21040</v>
      </c>
      <c r="C42" s="12">
        <v>-90000</v>
      </c>
      <c r="D42" s="6">
        <f t="shared" si="3"/>
        <v>68960</v>
      </c>
      <c r="E42" s="14">
        <v>-100000</v>
      </c>
    </row>
    <row r="43" spans="1:5" ht="15.75" thickBot="1" x14ac:dyDescent="0.25">
      <c r="A43" s="4" t="s">
        <v>37</v>
      </c>
      <c r="B43" s="12">
        <v>-33387</v>
      </c>
      <c r="C43" s="12">
        <v>-80000</v>
      </c>
      <c r="D43" s="6">
        <f t="shared" si="3"/>
        <v>46613</v>
      </c>
      <c r="E43" s="14">
        <v>-50000</v>
      </c>
    </row>
    <row r="44" spans="1:5" ht="15.75" thickBot="1" x14ac:dyDescent="0.25">
      <c r="A44" s="4" t="s">
        <v>38</v>
      </c>
      <c r="B44" s="12">
        <v>-20863</v>
      </c>
      <c r="C44" s="12">
        <v>-27000</v>
      </c>
      <c r="D44" s="6">
        <f t="shared" si="3"/>
        <v>6137</v>
      </c>
      <c r="E44" s="14">
        <v>-25000</v>
      </c>
    </row>
    <row r="45" spans="1:5" ht="15.75" thickBot="1" x14ac:dyDescent="0.25">
      <c r="A45" s="4" t="s">
        <v>39</v>
      </c>
      <c r="B45" s="12">
        <v>-19631</v>
      </c>
      <c r="C45" s="12">
        <v>-20000</v>
      </c>
      <c r="D45" s="6">
        <f t="shared" si="3"/>
        <v>369</v>
      </c>
      <c r="E45" s="14">
        <v>-20000</v>
      </c>
    </row>
    <row r="46" spans="1:5" ht="15.75" thickBot="1" x14ac:dyDescent="0.25">
      <c r="A46" s="4" t="s">
        <v>40</v>
      </c>
      <c r="B46" s="12">
        <v>-440</v>
      </c>
      <c r="C46" s="12">
        <v>-1000</v>
      </c>
      <c r="D46" s="6">
        <f t="shared" si="3"/>
        <v>560</v>
      </c>
      <c r="E46" s="14">
        <v>-1000</v>
      </c>
    </row>
    <row r="47" spans="1:5" ht="15.75" thickBot="1" x14ac:dyDescent="0.25">
      <c r="A47" s="4" t="s">
        <v>41</v>
      </c>
      <c r="B47" s="12">
        <v>-14901</v>
      </c>
      <c r="C47" s="12">
        <v>-15000</v>
      </c>
      <c r="D47" s="6">
        <f t="shared" si="3"/>
        <v>99</v>
      </c>
      <c r="E47" s="14">
        <v>-15000</v>
      </c>
    </row>
    <row r="48" spans="1:5" ht="15.75" thickBot="1" x14ac:dyDescent="0.25">
      <c r="A48" s="4" t="s">
        <v>42</v>
      </c>
      <c r="B48" s="12">
        <v>0</v>
      </c>
      <c r="C48" s="12">
        <v>0</v>
      </c>
      <c r="D48" s="13"/>
      <c r="E48" s="14">
        <v>0</v>
      </c>
    </row>
    <row r="49" spans="1:5" ht="15.75" thickBot="1" x14ac:dyDescent="0.25">
      <c r="A49" s="4" t="s">
        <v>43</v>
      </c>
      <c r="B49" s="12">
        <v>-71500</v>
      </c>
      <c r="C49" s="12">
        <v>-70000</v>
      </c>
      <c r="D49" s="13">
        <f t="shared" si="3"/>
        <v>-1500</v>
      </c>
      <c r="E49" s="14">
        <v>-75000</v>
      </c>
    </row>
    <row r="50" spans="1:5" ht="15.75" thickBot="1" x14ac:dyDescent="0.25">
      <c r="A50" s="4" t="s">
        <v>44</v>
      </c>
      <c r="B50" s="12">
        <v>-10149</v>
      </c>
      <c r="C50" s="12">
        <v>-12000</v>
      </c>
      <c r="D50" s="6">
        <f t="shared" si="3"/>
        <v>1851</v>
      </c>
      <c r="E50" s="14">
        <v>-12000</v>
      </c>
    </row>
    <row r="51" spans="1:5" ht="15.75" thickBot="1" x14ac:dyDescent="0.25">
      <c r="A51" s="4" t="s">
        <v>45</v>
      </c>
      <c r="B51" s="12">
        <v>-792</v>
      </c>
      <c r="C51" s="12">
        <v>-3000</v>
      </c>
      <c r="D51" s="6">
        <f t="shared" si="3"/>
        <v>2208</v>
      </c>
      <c r="E51" s="14">
        <v>-3000</v>
      </c>
    </row>
    <row r="52" spans="1:5" ht="15.75" thickBot="1" x14ac:dyDescent="0.25">
      <c r="A52" s="4" t="s">
        <v>46</v>
      </c>
      <c r="B52" s="12">
        <v>0</v>
      </c>
      <c r="C52" s="12">
        <v>-1000</v>
      </c>
      <c r="D52" s="6">
        <f t="shared" si="3"/>
        <v>1000</v>
      </c>
      <c r="E52" s="14">
        <v>-1000</v>
      </c>
    </row>
    <row r="53" spans="1:5" ht="15.75" thickBot="1" x14ac:dyDescent="0.25">
      <c r="A53" s="4" t="s">
        <v>47</v>
      </c>
      <c r="B53" s="12">
        <v>-5972</v>
      </c>
      <c r="C53" s="5">
        <v>-30000</v>
      </c>
      <c r="D53" s="6">
        <f t="shared" si="3"/>
        <v>24028</v>
      </c>
      <c r="E53" s="14">
        <v>-5000</v>
      </c>
    </row>
    <row r="54" spans="1:5" ht="15.75" thickBot="1" x14ac:dyDescent="0.25">
      <c r="A54" s="16" t="s">
        <v>48</v>
      </c>
      <c r="B54" s="17">
        <f>SUM(B40:B53)</f>
        <v>-335396</v>
      </c>
      <c r="C54" s="17">
        <f>SUM(C40:C53)</f>
        <v>-509000</v>
      </c>
      <c r="D54" s="6">
        <f t="shared" si="3"/>
        <v>173604</v>
      </c>
      <c r="E54" s="17">
        <f>SUM(E40:E53)</f>
        <v>-457000</v>
      </c>
    </row>
    <row r="55" spans="1:5" ht="15.75" thickBot="1" x14ac:dyDescent="0.25">
      <c r="A55" s="4"/>
      <c r="B55" s="5"/>
      <c r="C55" s="15"/>
      <c r="D55" s="13"/>
      <c r="E55" s="7"/>
    </row>
    <row r="56" spans="1:5" ht="15.75" thickBot="1" x14ac:dyDescent="0.25">
      <c r="A56" s="16" t="s">
        <v>49</v>
      </c>
      <c r="B56" s="5"/>
      <c r="C56" s="15"/>
      <c r="D56" s="13"/>
      <c r="E56" s="22"/>
    </row>
    <row r="57" spans="1:5" ht="15.75" thickBot="1" x14ac:dyDescent="0.25">
      <c r="A57" s="4" t="s">
        <v>67</v>
      </c>
      <c r="B57" s="12">
        <v>-19066</v>
      </c>
      <c r="C57" s="12">
        <v>-3000</v>
      </c>
      <c r="D57" s="13">
        <f t="shared" si="3"/>
        <v>-16066</v>
      </c>
      <c r="E57" s="14">
        <v>-20000</v>
      </c>
    </row>
    <row r="58" spans="1:5" ht="15.75" thickBot="1" x14ac:dyDescent="0.25">
      <c r="A58" s="4" t="s">
        <v>50</v>
      </c>
      <c r="B58" s="12">
        <v>-102304</v>
      </c>
      <c r="C58" s="12">
        <v>-75000</v>
      </c>
      <c r="D58" s="13">
        <f t="shared" si="3"/>
        <v>-27304</v>
      </c>
      <c r="E58" s="14">
        <v>-60000</v>
      </c>
    </row>
    <row r="59" spans="1:5" ht="15.75" thickBot="1" x14ac:dyDescent="0.25">
      <c r="A59" s="4" t="s">
        <v>51</v>
      </c>
      <c r="B59" s="12">
        <v>-79000</v>
      </c>
      <c r="C59" s="5">
        <v>-72000</v>
      </c>
      <c r="D59" s="13">
        <f t="shared" si="3"/>
        <v>-7000</v>
      </c>
      <c r="E59" s="14">
        <v>-93000</v>
      </c>
    </row>
    <row r="60" spans="1:5" ht="15.75" thickBot="1" x14ac:dyDescent="0.25">
      <c r="A60" s="4" t="s">
        <v>52</v>
      </c>
      <c r="B60" s="12">
        <v>-57500</v>
      </c>
      <c r="C60" s="12">
        <v>-78000</v>
      </c>
      <c r="D60" s="6">
        <f t="shared" si="3"/>
        <v>20500</v>
      </c>
      <c r="E60" s="14">
        <v>-42000</v>
      </c>
    </row>
    <row r="61" spans="1:5" ht="15.75" thickBot="1" x14ac:dyDescent="0.25">
      <c r="A61" s="16" t="s">
        <v>53</v>
      </c>
      <c r="B61" s="17">
        <f>SUM(B57:B60)</f>
        <v>-257870</v>
      </c>
      <c r="C61" s="17">
        <f t="shared" ref="C61:E61" si="5">SUM(C57:C60)</f>
        <v>-228000</v>
      </c>
      <c r="D61" s="13">
        <f t="shared" si="3"/>
        <v>-29870</v>
      </c>
      <c r="E61" s="17">
        <f t="shared" si="5"/>
        <v>-215000</v>
      </c>
    </row>
    <row r="62" spans="1:5" ht="15.75" thickBot="1" x14ac:dyDescent="0.25">
      <c r="A62" s="4"/>
      <c r="B62" s="5"/>
      <c r="C62" s="15"/>
      <c r="D62" s="13"/>
      <c r="E62" s="22"/>
    </row>
    <row r="63" spans="1:5" ht="15.75" thickBot="1" x14ac:dyDescent="0.25">
      <c r="A63" s="4" t="s">
        <v>54</v>
      </c>
      <c r="B63" s="12">
        <v>0</v>
      </c>
      <c r="C63" s="12">
        <v>0</v>
      </c>
      <c r="D63" s="13"/>
      <c r="E63" s="14">
        <v>0</v>
      </c>
    </row>
    <row r="64" spans="1:5" ht="15.75" thickBot="1" x14ac:dyDescent="0.25">
      <c r="A64" s="4"/>
      <c r="B64" s="5"/>
      <c r="C64" s="15"/>
      <c r="D64" s="13"/>
      <c r="E64" s="22"/>
    </row>
    <row r="65" spans="1:6" ht="15.75" thickBot="1" x14ac:dyDescent="0.25">
      <c r="A65" s="4" t="s">
        <v>55</v>
      </c>
      <c r="B65" s="12">
        <v>-820</v>
      </c>
      <c r="C65" s="15"/>
      <c r="D65" s="13">
        <f t="shared" si="3"/>
        <v>-820</v>
      </c>
      <c r="E65" s="22"/>
    </row>
    <row r="66" spans="1:6" ht="15.75" thickBot="1" x14ac:dyDescent="0.25">
      <c r="A66" s="4" t="s">
        <v>56</v>
      </c>
      <c r="B66" s="12">
        <v>-62</v>
      </c>
      <c r="C66" s="12"/>
      <c r="D66" s="13">
        <f t="shared" si="3"/>
        <v>-62</v>
      </c>
      <c r="E66" s="14"/>
    </row>
    <row r="67" spans="1:6" ht="15.75" thickBot="1" x14ac:dyDescent="0.25">
      <c r="A67" s="4"/>
      <c r="B67" s="5"/>
      <c r="C67" s="15"/>
      <c r="D67" s="13"/>
      <c r="E67" s="22"/>
    </row>
    <row r="68" spans="1:6" ht="15.75" thickBot="1" x14ac:dyDescent="0.25">
      <c r="A68" s="16" t="s">
        <v>57</v>
      </c>
      <c r="B68" s="17">
        <f>SUM(B37+B54+B61)</f>
        <v>-1598373</v>
      </c>
      <c r="C68" s="17">
        <f>SUM(C37+C54+C61)</f>
        <v>-1485000</v>
      </c>
      <c r="D68" s="13">
        <f t="shared" si="3"/>
        <v>-113373</v>
      </c>
      <c r="E68" s="17">
        <f>SUM(E37+E54+E61)</f>
        <v>-1780000</v>
      </c>
    </row>
    <row r="69" spans="1:6" ht="15.75" thickBot="1" x14ac:dyDescent="0.25">
      <c r="A69" s="4"/>
      <c r="B69" s="5"/>
      <c r="C69" s="15"/>
      <c r="D69" s="13"/>
      <c r="E69" s="22"/>
    </row>
    <row r="70" spans="1:6" ht="15.75" thickBot="1" x14ac:dyDescent="0.25">
      <c r="A70" s="16" t="s">
        <v>58</v>
      </c>
      <c r="B70" s="17">
        <f>SUM(B19+B68)</f>
        <v>195295</v>
      </c>
      <c r="C70" s="17">
        <f>SUM(C19+C68)</f>
        <v>0</v>
      </c>
      <c r="D70" s="6">
        <f t="shared" si="3"/>
        <v>195295</v>
      </c>
      <c r="E70" s="17">
        <f>SUM(E19+E68)</f>
        <v>0</v>
      </c>
    </row>
    <row r="71" spans="1:6" ht="15.75" thickBot="1" x14ac:dyDescent="0.25">
      <c r="A71" s="4"/>
      <c r="B71" s="5"/>
      <c r="C71" s="5"/>
      <c r="D71" s="22"/>
      <c r="E71" s="22"/>
    </row>
    <row r="72" spans="1:6" ht="15.75" thickBot="1" x14ac:dyDescent="0.25">
      <c r="A72" s="4"/>
      <c r="B72" s="5"/>
      <c r="C72" s="5"/>
      <c r="D72" s="22"/>
      <c r="E72" s="22"/>
    </row>
    <row r="73" spans="1:6" ht="15.75" thickBot="1" x14ac:dyDescent="0.25">
      <c r="A73" s="16" t="s">
        <v>59</v>
      </c>
      <c r="B73" s="5"/>
      <c r="C73" s="5"/>
      <c r="D73" s="22"/>
      <c r="E73" s="22"/>
    </row>
    <row r="74" spans="1:6" ht="15.75" thickBot="1" x14ac:dyDescent="0.25">
      <c r="A74" s="4" t="s">
        <v>60</v>
      </c>
      <c r="B74" s="12"/>
      <c r="C74" s="12">
        <v>370000</v>
      </c>
      <c r="D74" s="14"/>
      <c r="E74" s="14">
        <v>530820</v>
      </c>
    </row>
    <row r="75" spans="1:6" ht="15.75" thickBot="1" x14ac:dyDescent="0.25">
      <c r="A75" s="4" t="s">
        <v>61</v>
      </c>
      <c r="B75" s="12"/>
      <c r="C75" s="12">
        <v>0</v>
      </c>
      <c r="D75" s="14"/>
      <c r="E75" s="14">
        <v>80000</v>
      </c>
      <c r="F75" t="s">
        <v>72</v>
      </c>
    </row>
    <row r="76" spans="1:6" ht="15.75" thickBot="1" x14ac:dyDescent="0.25">
      <c r="A76" s="4" t="s">
        <v>62</v>
      </c>
      <c r="B76" s="12"/>
      <c r="C76" s="12">
        <v>250000</v>
      </c>
      <c r="D76" s="14"/>
      <c r="E76" s="21">
        <v>150000</v>
      </c>
    </row>
    <row r="77" spans="1:6" ht="15.75" thickBot="1" x14ac:dyDescent="0.25">
      <c r="A77" s="4" t="s">
        <v>63</v>
      </c>
      <c r="B77" s="12"/>
      <c r="C77" s="5">
        <v>37500</v>
      </c>
      <c r="D77" s="14"/>
      <c r="E77" s="14"/>
    </row>
    <row r="78" spans="1:6" ht="15.75" thickBot="1" x14ac:dyDescent="0.25">
      <c r="A78" s="4" t="s">
        <v>71</v>
      </c>
      <c r="B78" s="12"/>
      <c r="C78" s="12">
        <v>50000</v>
      </c>
      <c r="D78" s="14"/>
      <c r="E78" s="14">
        <v>30000</v>
      </c>
    </row>
    <row r="79" spans="1:6" ht="15.75" thickBot="1" x14ac:dyDescent="0.25">
      <c r="A79" s="4" t="s">
        <v>64</v>
      </c>
      <c r="B79" s="12"/>
      <c r="C79" s="12">
        <v>95057</v>
      </c>
      <c r="D79" s="14"/>
      <c r="E79" s="14">
        <v>41126</v>
      </c>
    </row>
    <row r="80" spans="1:6" ht="15.75" thickBot="1" x14ac:dyDescent="0.25">
      <c r="A80" s="16" t="s">
        <v>65</v>
      </c>
      <c r="B80" s="5"/>
      <c r="C80" s="17">
        <f>SUM(C74:C79)</f>
        <v>802557</v>
      </c>
      <c r="D80" s="23"/>
      <c r="E80" s="23">
        <f>SUM(E74:E79)</f>
        <v>831946</v>
      </c>
    </row>
  </sheetData>
  <mergeCells count="3">
    <mergeCell ref="A3:A4"/>
    <mergeCell ref="B3:B4"/>
    <mergeCell ref="D3:D4"/>
  </mergeCells>
  <pageMargins left="0.7" right="0.7" top="0.75" bottom="0.75" header="0.3" footer="0.3"/>
  <headerFooter>
    <oddFooter>&amp;C_x000D_&amp;1#&amp;"Calibri"&amp;10&amp;K000000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Karlsson, Ann-Sofie</dc:creator>
  <cp:lastModifiedBy>Karlsson, Ann-Sofie</cp:lastModifiedBy>
  <dcterms:created xsi:type="dcterms:W3CDTF">2025-09-09T09:55:06Z</dcterms:created>
  <dcterms:modified xsi:type="dcterms:W3CDTF">2026-03-05T12:15:35Z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2025-09-09T10:02:54Z</vt:lpwstr>
  </property>
  <property fmtid="{D5CDD505-2E9C-101B-9397-08002B2CF9AE}" pid="4" name="MSIP_Label_400b7bbd-7ade-49ce-aa5e-23220b76cd08_Method">
    <vt:lpwstr>Privileged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96691e57-ceea-4e5c-bb39-68c11c32a76b</vt:lpwstr>
  </property>
  <property fmtid="{D5CDD505-2E9C-101B-9397-08002B2CF9AE}" pid="8" name="MSIP_Label_400b7bbd-7ade-49ce-aa5e-23220b76cd08_ContentBits">
    <vt:lpwstr>2</vt:lpwstr>
  </property>
  <property fmtid="{D5CDD505-2E9C-101B-9397-08002B2CF9AE}" pid="9" name="MSIP_Label_400b7bbd-7ade-49ce-aa5e-23220b76cd08_Tag">
    <vt:lpwstr>10, 0, 1, 1</vt:lpwstr>
  </property>
</Properties>
</file>