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45" windowWidth="23820" windowHeight="10110" tabRatio="887"/>
  </bookViews>
  <sheets>
    <sheet name="Strömsbro H" sheetId="1" r:id="rId1"/>
    <sheet name="Tullinge B" sheetId="4" r:id="rId2"/>
    <sheet name="Tyresö B" sheetId="5" r:id="rId3"/>
    <sheet name="Älvsjö H" sheetId="6" r:id="rId4"/>
    <sheet name="Storvreta B" sheetId="7" r:id="rId5"/>
    <sheet name="Strömsbro B" sheetId="8" r:id="rId6"/>
    <sheet name="Statistik" sheetId="2" r:id="rId7"/>
  </sheets>
  <calcPr calcId="125725"/>
</workbook>
</file>

<file path=xl/calcChain.xml><?xml version="1.0" encoding="utf-8"?>
<calcChain xmlns="http://schemas.openxmlformats.org/spreadsheetml/2006/main">
  <c r="D20" i="2"/>
  <c r="D21"/>
  <c r="D19"/>
  <c r="M14"/>
  <c r="L14"/>
  <c r="K14"/>
  <c r="J14"/>
  <c r="H14"/>
  <c r="G14"/>
  <c r="D14"/>
  <c r="C14"/>
  <c r="B14"/>
  <c r="H6"/>
  <c r="H10"/>
  <c r="G6"/>
  <c r="G10"/>
  <c r="D10"/>
  <c r="C10"/>
  <c r="B10"/>
  <c r="M10"/>
  <c r="L10"/>
  <c r="K10"/>
  <c r="J10"/>
  <c r="J6"/>
  <c r="K6"/>
  <c r="M6"/>
  <c r="L6"/>
  <c r="N13"/>
  <c r="N9"/>
  <c r="N5"/>
  <c r="E28" i="8"/>
  <c r="B28"/>
  <c r="C28"/>
  <c r="D28"/>
  <c r="E29" i="7"/>
  <c r="D29"/>
  <c r="C29"/>
  <c r="B28" i="6"/>
  <c r="C28"/>
  <c r="D28"/>
  <c r="E28"/>
  <c r="E27" i="5"/>
  <c r="B28"/>
  <c r="C28"/>
  <c r="D28"/>
  <c r="E28"/>
  <c r="E27" i="8"/>
  <c r="E26"/>
  <c r="E28" i="7"/>
  <c r="E27"/>
  <c r="E28" i="4"/>
  <c r="E26"/>
  <c r="B34"/>
  <c r="E27" i="6"/>
  <c r="E26"/>
  <c r="E26" i="5"/>
  <c r="E27" i="4"/>
  <c r="E27" i="1"/>
  <c r="E26"/>
</calcChain>
</file>

<file path=xl/sharedStrings.xml><?xml version="1.0" encoding="utf-8"?>
<sst xmlns="http://schemas.openxmlformats.org/spreadsheetml/2006/main" count="228" uniqueCount="77">
  <si>
    <t>Matchstatistik  Notas</t>
  </si>
  <si>
    <t>Notas - Strömsbro</t>
  </si>
  <si>
    <t>Resultat:  1 - 4 (0-0, 0-3, 1-1)</t>
  </si>
  <si>
    <t>Skottstatistik:  27 - 16 (7-4, 11-7, 9-5 )</t>
  </si>
  <si>
    <t>Spelare:</t>
  </si>
  <si>
    <t>1:a p</t>
  </si>
  <si>
    <t>2:a p</t>
  </si>
  <si>
    <t>3:e p</t>
  </si>
  <si>
    <t>Mål</t>
  </si>
  <si>
    <t>Ass</t>
  </si>
  <si>
    <t>U-min</t>
  </si>
  <si>
    <t xml:space="preserve"> ´+ mål</t>
  </si>
  <si>
    <t xml:space="preserve"> ´- mål</t>
  </si>
  <si>
    <t>Agnes</t>
  </si>
  <si>
    <t>Bäckis</t>
  </si>
  <si>
    <t>Evelina</t>
  </si>
  <si>
    <t>Öhman</t>
  </si>
  <si>
    <t>Erika</t>
  </si>
  <si>
    <t>Elin S</t>
  </si>
  <si>
    <t>Jönsson</t>
  </si>
  <si>
    <t>Marri</t>
  </si>
  <si>
    <t>Emelie</t>
  </si>
  <si>
    <t>Elin HJ</t>
  </si>
  <si>
    <t>Sanna</t>
  </si>
  <si>
    <t>Linnea</t>
  </si>
  <si>
    <t>Wilma</t>
  </si>
  <si>
    <t>Moa</t>
  </si>
  <si>
    <t>Barman</t>
  </si>
  <si>
    <t>Alva</t>
  </si>
  <si>
    <t>Melina</t>
  </si>
  <si>
    <t>Insl. Mål</t>
  </si>
  <si>
    <t>Rädd %</t>
  </si>
  <si>
    <t>Totalt</t>
  </si>
  <si>
    <t>sp ej</t>
  </si>
  <si>
    <t xml:space="preserve">Notas - Älvxjö AIK </t>
  </si>
  <si>
    <t>FBI Tullinge - Notas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</si>
  <si>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2 - 2 (0-1, 1-1, 1-0 ) </t>
    </r>
  </si>
  <si>
    <t>Skottstatistik:    27 - 19  (6-4, 7-3, 10-10, 4-2 )</t>
  </si>
  <si>
    <t>2   (1)</t>
  </si>
  <si>
    <t>Julli</t>
  </si>
  <si>
    <t>Signe</t>
  </si>
  <si>
    <t>Tyresö Trollb. - Notas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</si>
  <si>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3 - 5  (1-0, 1-2, 1-3 )</t>
    </r>
  </si>
  <si>
    <r>
      <t xml:space="preserve">Skottstatistik:    </t>
    </r>
    <r>
      <rPr>
        <b/>
        <sz val="11"/>
        <color theme="1"/>
        <rFont val="Calibri"/>
        <family val="2"/>
        <scheme val="minor"/>
      </rPr>
      <t>28 - 23</t>
    </r>
    <r>
      <rPr>
        <sz val="11"/>
        <color theme="1"/>
        <rFont val="Calibri"/>
        <family val="2"/>
        <scheme val="minor"/>
      </rPr>
      <t xml:space="preserve">  (9-9, 9-6, 10-8 )</t>
    </r>
  </si>
  <si>
    <t>Storvreta IBK  - Notas</t>
  </si>
  <si>
    <t>Strömsbro IF  - Notas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</si>
  <si>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6 - 4  (3-1, 1-0, 2-3 )</t>
    </r>
  </si>
  <si>
    <t>Skottstatistik:    26 - 24  (12-8, 8-6, 6-10 )</t>
  </si>
  <si>
    <t xml:space="preserve">Elin </t>
  </si>
  <si>
    <t>Moa K</t>
  </si>
  <si>
    <t>Matchstatistik  NOTAS  IB-damer  2014/2015</t>
  </si>
  <si>
    <t>Sp M</t>
  </si>
  <si>
    <t>V</t>
  </si>
  <si>
    <t>O</t>
  </si>
  <si>
    <t>F</t>
  </si>
  <si>
    <t>V ÖT</t>
  </si>
  <si>
    <t>F ÖT</t>
  </si>
  <si>
    <t xml:space="preserve"> + MÅL</t>
  </si>
  <si>
    <t xml:space="preserve"> - MÅL</t>
  </si>
  <si>
    <t>Diff</t>
  </si>
  <si>
    <t>Poäng</t>
  </si>
  <si>
    <t xml:space="preserve">  + skott</t>
  </si>
  <si>
    <t xml:space="preserve">  - skott</t>
  </si>
  <si>
    <t>R  %</t>
  </si>
  <si>
    <t>Hemma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</si>
  <si>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6 - 3  (0-1, 1-2, 5-0 )</t>
    </r>
  </si>
  <si>
    <t>H J</t>
  </si>
  <si>
    <t>Skottstatistik:    28 - 20  (5-6, 11-6, 12-8 )</t>
  </si>
  <si>
    <r>
      <rPr>
        <b/>
        <sz val="11"/>
        <color theme="1"/>
        <rFont val="Calibri"/>
        <family val="2"/>
        <scheme val="minor"/>
      </rPr>
      <t>Resultat:</t>
    </r>
    <r>
      <rPr>
        <sz val="11"/>
        <color theme="1"/>
        <rFont val="Calibri"/>
        <family val="2"/>
        <scheme val="minor"/>
      </rPr>
      <t xml:space="preserve">   7 - 1  (0-0, 3-0, 4-1 )</t>
    </r>
  </si>
  <si>
    <t>Skottstatistik:    29 - 22 (11-9, 9-7, 9-6 )</t>
  </si>
  <si>
    <t>Elin</t>
  </si>
  <si>
    <t>Borta</t>
  </si>
  <si>
    <t>Snitt</t>
  </si>
  <si>
    <t>Skott &amp; Mål</t>
  </si>
  <si>
    <t>Per</t>
  </si>
  <si>
    <t>Skott</t>
  </si>
  <si>
    <t>%</t>
  </si>
</sst>
</file>

<file path=xl/styles.xml><?xml version="1.0" encoding="utf-8"?>
<styleSheet xmlns="http://schemas.openxmlformats.org/spreadsheetml/2006/main">
  <numFmts count="1">
    <numFmt numFmtId="164" formatCode="0.0"/>
  </numFmts>
  <fonts count="14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i/>
      <sz val="9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  <font>
      <u/>
      <sz val="11"/>
      <color rgb="FFFF0000"/>
      <name val="Calibri"/>
      <family val="2"/>
      <scheme val="minor"/>
    </font>
    <font>
      <i/>
      <u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4" tint="0.7999816888943144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0" fillId="0" borderId="0" xfId="0" applyAlignment="1">
      <alignment horizontal="center"/>
    </xf>
    <xf numFmtId="9" fontId="0" fillId="0" borderId="0" xfId="0" applyNumberFormat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0" fillId="0" borderId="4" xfId="0" applyBorder="1"/>
    <xf numFmtId="0" fontId="0" fillId="0" borderId="0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5" xfId="0" applyBorder="1"/>
    <xf numFmtId="0" fontId="0" fillId="0" borderId="6" xfId="0" applyBorder="1"/>
    <xf numFmtId="9" fontId="0" fillId="0" borderId="7" xfId="0" applyNumberFormat="1" applyBorder="1" applyAlignment="1">
      <alignment horizontal="center"/>
    </xf>
    <xf numFmtId="9" fontId="0" fillId="0" borderId="8" xfId="0" applyNumberForma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/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3" borderId="4" xfId="0" applyFill="1" applyBorder="1"/>
    <xf numFmtId="0" fontId="0" fillId="3" borderId="0" xfId="0" applyFill="1" applyBorder="1"/>
    <xf numFmtId="0" fontId="0" fillId="3" borderId="5" xfId="0" applyFill="1" applyBorder="1"/>
    <xf numFmtId="0" fontId="4" fillId="2" borderId="1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1" fillId="2" borderId="2" xfId="0" applyFont="1" applyFill="1" applyBorder="1"/>
    <xf numFmtId="0" fontId="1" fillId="2" borderId="3" xfId="0" applyFont="1" applyFill="1" applyBorder="1"/>
    <xf numFmtId="9" fontId="0" fillId="0" borderId="0" xfId="0" applyNumberFormat="1"/>
    <xf numFmtId="0" fontId="0" fillId="2" borderId="4" xfId="0" applyFill="1" applyBorder="1"/>
    <xf numFmtId="0" fontId="6" fillId="0" borderId="0" xfId="0" applyFont="1"/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0" xfId="0" applyFont="1"/>
    <xf numFmtId="0" fontId="1" fillId="4" borderId="0" xfId="0" applyFont="1" applyFill="1" applyAlignment="1">
      <alignment horizontal="center"/>
    </xf>
    <xf numFmtId="0" fontId="4" fillId="4" borderId="0" xfId="0" applyFont="1" applyFill="1" applyAlignment="1">
      <alignment horizontal="center"/>
    </xf>
    <xf numFmtId="9" fontId="1" fillId="4" borderId="0" xfId="0" applyNumberFormat="1" applyFont="1" applyFill="1" applyAlignment="1">
      <alignment horizont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  <xf numFmtId="164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28"/>
  <sheetViews>
    <sheetView tabSelected="1" workbookViewId="0">
      <selection activeCell="D6" sqref="D6:D20"/>
    </sheetView>
  </sheetViews>
  <sheetFormatPr defaultRowHeight="15"/>
  <cols>
    <col min="5" max="5" width="8.28515625" customWidth="1"/>
    <col min="6" max="6" width="7.5703125" customWidth="1"/>
    <col min="7" max="8" width="7.85546875" customWidth="1"/>
    <col min="9" max="9" width="7.42578125" customWidth="1"/>
  </cols>
  <sheetData>
    <row r="1" spans="1:9" ht="21">
      <c r="A1" s="1" t="s">
        <v>0</v>
      </c>
    </row>
    <row r="3" spans="1:9" ht="15.75">
      <c r="B3" s="2" t="s">
        <v>1</v>
      </c>
      <c r="E3" t="s">
        <v>2</v>
      </c>
    </row>
    <row r="4" spans="1:9" ht="20.25" customHeight="1">
      <c r="B4" t="s">
        <v>3</v>
      </c>
    </row>
    <row r="5" spans="1:9" ht="31.5" customHeight="1">
      <c r="A5" s="6" t="s">
        <v>4</v>
      </c>
      <c r="B5" s="7" t="s">
        <v>5</v>
      </c>
      <c r="C5" s="7" t="s">
        <v>6</v>
      </c>
      <c r="D5" s="8" t="s">
        <v>7</v>
      </c>
      <c r="E5" s="6" t="s">
        <v>8</v>
      </c>
      <c r="F5" s="7" t="s">
        <v>9</v>
      </c>
      <c r="G5" s="7" t="s">
        <v>10</v>
      </c>
      <c r="H5" s="16" t="s">
        <v>11</v>
      </c>
      <c r="I5" s="17" t="s">
        <v>12</v>
      </c>
    </row>
    <row r="6" spans="1:9" ht="24" customHeight="1">
      <c r="A6" s="9" t="s">
        <v>13</v>
      </c>
      <c r="B6" s="10"/>
      <c r="C6" s="10">
        <v>2</v>
      </c>
      <c r="D6" s="11">
        <v>1</v>
      </c>
      <c r="E6" s="18"/>
      <c r="F6" s="10"/>
      <c r="G6" s="10">
        <v>2</v>
      </c>
      <c r="H6" s="10">
        <v>1</v>
      </c>
      <c r="I6" s="11">
        <v>3</v>
      </c>
    </row>
    <row r="7" spans="1:9">
      <c r="A7" s="9" t="s">
        <v>14</v>
      </c>
      <c r="B7" s="10"/>
      <c r="C7" s="10"/>
      <c r="D7" s="11">
        <v>2</v>
      </c>
      <c r="E7" s="18">
        <v>1</v>
      </c>
      <c r="F7" s="10"/>
      <c r="G7" s="10"/>
      <c r="H7" s="10">
        <v>1</v>
      </c>
      <c r="I7" s="11">
        <v>3</v>
      </c>
    </row>
    <row r="8" spans="1:9">
      <c r="A8" s="9" t="s">
        <v>15</v>
      </c>
      <c r="B8" s="10"/>
      <c r="C8" s="10">
        <v>3</v>
      </c>
      <c r="D8" s="11">
        <v>4</v>
      </c>
      <c r="E8" s="18"/>
      <c r="F8" s="10"/>
      <c r="G8" s="10"/>
      <c r="H8" s="10">
        <v>1</v>
      </c>
      <c r="I8" s="11">
        <v>2</v>
      </c>
    </row>
    <row r="9" spans="1:9">
      <c r="A9" s="9" t="s">
        <v>16</v>
      </c>
      <c r="B9" s="10">
        <v>1</v>
      </c>
      <c r="C9" s="10"/>
      <c r="D9" s="11"/>
      <c r="E9" s="18"/>
      <c r="F9" s="10"/>
      <c r="G9" s="10"/>
      <c r="H9" s="10">
        <v>1</v>
      </c>
      <c r="I9" s="11">
        <v>1</v>
      </c>
    </row>
    <row r="10" spans="1:9">
      <c r="A10" s="9" t="s">
        <v>17</v>
      </c>
      <c r="B10" s="10"/>
      <c r="C10" s="10">
        <v>2</v>
      </c>
      <c r="D10" s="11"/>
      <c r="E10" s="18"/>
      <c r="F10" s="10">
        <v>1</v>
      </c>
      <c r="G10" s="10"/>
      <c r="H10" s="10">
        <v>1</v>
      </c>
      <c r="I10" s="11">
        <v>2</v>
      </c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18</v>
      </c>
      <c r="B12" s="10">
        <v>1</v>
      </c>
      <c r="C12" s="10">
        <v>1</v>
      </c>
      <c r="D12" s="11">
        <v>1</v>
      </c>
      <c r="E12" s="18"/>
      <c r="F12" s="10"/>
      <c r="H12" s="10"/>
      <c r="I12" s="11"/>
    </row>
    <row r="13" spans="1:9">
      <c r="A13" s="9" t="s">
        <v>19</v>
      </c>
      <c r="B13" s="10">
        <v>3</v>
      </c>
      <c r="C13" s="10"/>
      <c r="D13" s="11"/>
      <c r="E13" s="18"/>
      <c r="F13" s="10"/>
      <c r="G13" s="10">
        <v>4</v>
      </c>
      <c r="H13" s="10"/>
      <c r="I13" s="11"/>
    </row>
    <row r="14" spans="1:9">
      <c r="A14" s="9" t="s">
        <v>20</v>
      </c>
      <c r="B14" s="10"/>
      <c r="C14" s="10"/>
      <c r="D14" s="11">
        <v>1</v>
      </c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/>
      <c r="I15" s="11"/>
    </row>
    <row r="16" spans="1:9">
      <c r="A16" s="9" t="s">
        <v>22</v>
      </c>
      <c r="B16" s="10"/>
      <c r="C16" s="10">
        <v>1</v>
      </c>
      <c r="D16" s="11"/>
      <c r="E16" s="18"/>
      <c r="F16" s="10"/>
      <c r="G16" s="10"/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23</v>
      </c>
      <c r="B18" s="10"/>
      <c r="C18" s="10"/>
      <c r="D18" s="11"/>
      <c r="E18" s="18"/>
      <c r="F18" s="10"/>
      <c r="G18" s="10"/>
      <c r="H18" s="10"/>
      <c r="I18" s="11"/>
    </row>
    <row r="19" spans="1:9">
      <c r="A19" s="9" t="s">
        <v>24</v>
      </c>
      <c r="B19" s="10">
        <v>1</v>
      </c>
      <c r="C19" s="10"/>
      <c r="D19" s="11"/>
      <c r="E19" s="18"/>
      <c r="F19" s="10"/>
      <c r="G19" s="10"/>
      <c r="H19" s="10"/>
      <c r="I19" s="11">
        <v>1</v>
      </c>
    </row>
    <row r="20" spans="1:9">
      <c r="A20" s="9" t="s">
        <v>25</v>
      </c>
      <c r="B20" s="10">
        <v>1</v>
      </c>
      <c r="C20" s="10"/>
      <c r="D20" s="11"/>
      <c r="E20" s="18"/>
      <c r="F20" s="10"/>
      <c r="G20" s="10"/>
      <c r="H20" s="10"/>
      <c r="I20" s="11">
        <v>1</v>
      </c>
    </row>
    <row r="21" spans="1:9">
      <c r="A21" s="9" t="s">
        <v>26</v>
      </c>
      <c r="B21" s="10"/>
      <c r="C21" s="10"/>
      <c r="D21" s="11" t="s">
        <v>33</v>
      </c>
      <c r="E21" s="18"/>
      <c r="F21" s="10"/>
      <c r="G21" s="10"/>
      <c r="H21" s="10"/>
      <c r="I21" s="11"/>
    </row>
    <row r="22" spans="1:9">
      <c r="A22" s="9" t="s">
        <v>27</v>
      </c>
      <c r="B22" s="10" t="s">
        <v>33</v>
      </c>
      <c r="C22" s="10"/>
      <c r="D22" s="12"/>
      <c r="E22" s="18"/>
      <c r="F22" s="10"/>
      <c r="G22" s="10"/>
      <c r="H22" s="10"/>
      <c r="I22" s="11">
        <v>1</v>
      </c>
    </row>
    <row r="23" spans="1:9">
      <c r="A23" s="9" t="s">
        <v>28</v>
      </c>
      <c r="B23" s="10" t="s">
        <v>33</v>
      </c>
      <c r="C23" s="10" t="s">
        <v>33</v>
      </c>
      <c r="D23" s="11" t="s">
        <v>33</v>
      </c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4</v>
      </c>
      <c r="C26" s="10">
        <v>7</v>
      </c>
      <c r="D26" s="11">
        <v>5</v>
      </c>
      <c r="E26" s="4">
        <f>SUM(B26:D26)</f>
        <v>16</v>
      </c>
    </row>
    <row r="27" spans="1:9">
      <c r="A27" s="9" t="s">
        <v>30</v>
      </c>
      <c r="B27" s="10">
        <v>0</v>
      </c>
      <c r="C27" s="10">
        <v>3</v>
      </c>
      <c r="D27" s="11">
        <v>1</v>
      </c>
      <c r="E27" s="4">
        <f>SUM(B27:D27)</f>
        <v>4</v>
      </c>
    </row>
    <row r="28" spans="1:9">
      <c r="A28" s="13" t="s">
        <v>31</v>
      </c>
      <c r="B28" s="14">
        <v>1</v>
      </c>
      <c r="C28" s="14">
        <v>0.7</v>
      </c>
      <c r="D28" s="15">
        <v>0.83</v>
      </c>
      <c r="E28" s="5">
        <v>0.8</v>
      </c>
    </row>
  </sheetData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I34"/>
  <sheetViews>
    <sheetView workbookViewId="0">
      <selection activeCell="D16" sqref="D16"/>
    </sheetView>
  </sheetViews>
  <sheetFormatPr defaultRowHeight="15"/>
  <sheetData>
    <row r="1" spans="1:9" ht="21">
      <c r="A1" s="1" t="s">
        <v>0</v>
      </c>
    </row>
    <row r="3" spans="1:9" ht="15.75">
      <c r="B3" s="2" t="s">
        <v>35</v>
      </c>
      <c r="E3" t="s">
        <v>36</v>
      </c>
    </row>
    <row r="4" spans="1:9" ht="20.25" customHeight="1">
      <c r="B4" t="s">
        <v>37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19</v>
      </c>
      <c r="B6" s="10"/>
      <c r="C6" s="10">
        <v>1</v>
      </c>
      <c r="D6" s="11">
        <v>2</v>
      </c>
      <c r="E6" s="18"/>
      <c r="F6" s="10"/>
      <c r="G6" s="10">
        <v>2</v>
      </c>
      <c r="H6" s="10">
        <v>2</v>
      </c>
      <c r="I6" s="11">
        <v>2</v>
      </c>
    </row>
    <row r="7" spans="1:9">
      <c r="A7" t="s">
        <v>14</v>
      </c>
      <c r="B7" s="10"/>
      <c r="C7" s="10"/>
      <c r="D7" s="11"/>
      <c r="E7" s="18"/>
      <c r="F7" s="10"/>
      <c r="G7" s="10"/>
      <c r="H7" s="10">
        <v>2</v>
      </c>
      <c r="I7" s="11">
        <v>1</v>
      </c>
    </row>
    <row r="8" spans="1:9">
      <c r="A8" s="9" t="s">
        <v>15</v>
      </c>
      <c r="B8" s="10"/>
      <c r="C8" s="10">
        <v>1</v>
      </c>
      <c r="D8" s="11" t="s">
        <v>38</v>
      </c>
      <c r="E8" s="18">
        <v>1</v>
      </c>
      <c r="F8" s="10">
        <v>1</v>
      </c>
      <c r="G8" s="10">
        <v>2</v>
      </c>
      <c r="H8" s="10">
        <v>2</v>
      </c>
      <c r="I8" s="11">
        <v>1</v>
      </c>
    </row>
    <row r="9" spans="1:9">
      <c r="A9" s="9" t="s">
        <v>16</v>
      </c>
      <c r="B9" s="10">
        <v>3</v>
      </c>
      <c r="C9" s="10"/>
      <c r="D9" s="11">
        <v>1</v>
      </c>
      <c r="E9" s="18"/>
      <c r="F9" s="10"/>
      <c r="G9" s="10"/>
      <c r="H9" s="10">
        <v>2</v>
      </c>
      <c r="I9" s="11">
        <v>1</v>
      </c>
    </row>
    <row r="10" spans="1:9">
      <c r="A10" s="9" t="s">
        <v>17</v>
      </c>
      <c r="B10" s="10"/>
      <c r="C10" s="10"/>
      <c r="D10" s="11"/>
      <c r="E10" s="18"/>
      <c r="F10" s="10">
        <v>1</v>
      </c>
      <c r="G10" s="10"/>
      <c r="H10" s="10">
        <v>2</v>
      </c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18</v>
      </c>
      <c r="B12" s="10"/>
      <c r="C12" s="10"/>
      <c r="D12" s="11"/>
      <c r="E12" s="18"/>
      <c r="F12" s="10"/>
      <c r="H12" s="10"/>
      <c r="I12" s="11">
        <v>1</v>
      </c>
    </row>
    <row r="13" spans="1:9">
      <c r="A13" s="9" t="s">
        <v>23</v>
      </c>
      <c r="B13" s="10"/>
      <c r="C13" s="10"/>
      <c r="D13" s="11"/>
      <c r="E13" s="18"/>
      <c r="F13" s="10"/>
      <c r="G13" s="10"/>
      <c r="H13" s="10"/>
      <c r="I13" s="11">
        <v>1</v>
      </c>
    </row>
    <row r="14" spans="1:9">
      <c r="A14" s="9" t="s">
        <v>20</v>
      </c>
      <c r="B14" s="10"/>
      <c r="C14" s="10"/>
      <c r="D14" s="11" t="s">
        <v>38</v>
      </c>
      <c r="E14" s="18"/>
      <c r="F14" s="10"/>
      <c r="G14" s="10"/>
      <c r="H14" s="10"/>
      <c r="I14" s="11"/>
    </row>
    <row r="15" spans="1:9">
      <c r="A15" s="9" t="s">
        <v>21</v>
      </c>
      <c r="B15" s="10"/>
      <c r="C15" s="10"/>
      <c r="D15" s="11">
        <v>1</v>
      </c>
      <c r="E15" s="18"/>
      <c r="F15" s="10"/>
      <c r="G15" s="10"/>
      <c r="H15" s="10"/>
      <c r="I15" s="11"/>
    </row>
    <row r="16" spans="1:9">
      <c r="A16" s="9" t="s">
        <v>39</v>
      </c>
      <c r="B16" s="10">
        <v>1</v>
      </c>
      <c r="C16" s="10"/>
      <c r="D16" s="11">
        <v>2</v>
      </c>
      <c r="E16" s="18"/>
      <c r="F16" s="10"/>
      <c r="G16" s="10">
        <v>2</v>
      </c>
      <c r="H16" s="10"/>
      <c r="I16" s="11"/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40</v>
      </c>
      <c r="B18" s="10"/>
      <c r="C18" s="10"/>
      <c r="D18" s="11"/>
      <c r="E18" s="18"/>
      <c r="F18" s="10"/>
      <c r="G18" s="10"/>
      <c r="H18" s="10"/>
      <c r="I18" s="11"/>
    </row>
    <row r="19" spans="1:9">
      <c r="A19" s="9" t="s">
        <v>24</v>
      </c>
      <c r="B19" s="10"/>
      <c r="C19" s="10"/>
      <c r="D19" s="11"/>
      <c r="E19" s="18"/>
      <c r="F19" s="10"/>
      <c r="G19" s="10"/>
      <c r="H19" s="10"/>
      <c r="I19" s="11">
        <v>1</v>
      </c>
    </row>
    <row r="20" spans="1:9">
      <c r="A20" s="9" t="s">
        <v>28</v>
      </c>
      <c r="B20" s="10"/>
      <c r="C20" s="10"/>
      <c r="D20" s="11"/>
      <c r="E20" s="18"/>
      <c r="F20" s="10"/>
      <c r="G20" s="10"/>
      <c r="H20" s="10"/>
      <c r="I20" s="11">
        <v>1</v>
      </c>
    </row>
    <row r="21" spans="1:9">
      <c r="A21" s="9" t="s">
        <v>27</v>
      </c>
      <c r="B21" s="10"/>
      <c r="C21" s="10">
        <v>1</v>
      </c>
      <c r="D21" s="12"/>
      <c r="E21" s="18"/>
      <c r="F21" s="10"/>
      <c r="G21" s="10"/>
      <c r="H21" s="10"/>
      <c r="I21" s="11">
        <v>1</v>
      </c>
    </row>
    <row r="22" spans="1:9">
      <c r="E22" s="18"/>
      <c r="F22" s="10"/>
      <c r="G22" s="10"/>
      <c r="H22" s="10"/>
      <c r="I22" s="11"/>
    </row>
    <row r="23" spans="1:9">
      <c r="A23" t="s">
        <v>22</v>
      </c>
      <c r="B23" s="10"/>
      <c r="C23" s="10"/>
      <c r="D23" s="11"/>
      <c r="E23" s="18"/>
      <c r="F23" s="10"/>
      <c r="G23" s="10"/>
      <c r="H23" s="10"/>
      <c r="I23" s="11"/>
    </row>
    <row r="24" spans="1:9">
      <c r="A24" s="9" t="s">
        <v>25</v>
      </c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6</v>
      </c>
      <c r="C26" s="10">
        <v>7</v>
      </c>
      <c r="D26" s="11">
        <v>14</v>
      </c>
      <c r="E26" s="4">
        <f>SUM(B26:D26)</f>
        <v>27</v>
      </c>
    </row>
    <row r="27" spans="1:9">
      <c r="A27" s="9" t="s">
        <v>30</v>
      </c>
      <c r="B27" s="10">
        <v>0</v>
      </c>
      <c r="C27" s="10">
        <v>1</v>
      </c>
      <c r="D27" s="11">
        <v>1</v>
      </c>
      <c r="E27" s="4">
        <f>SUM(B27:D27)</f>
        <v>2</v>
      </c>
    </row>
    <row r="28" spans="1:9">
      <c r="A28" s="13" t="s">
        <v>31</v>
      </c>
      <c r="B28" s="14">
        <v>1</v>
      </c>
      <c r="C28" s="14">
        <v>0.85</v>
      </c>
      <c r="D28" s="15">
        <v>0.93</v>
      </c>
      <c r="E28" s="5">
        <f>25/27</f>
        <v>0.92592592592592593</v>
      </c>
    </row>
    <row r="33" spans="2:2">
      <c r="B33">
        <v>1</v>
      </c>
    </row>
    <row r="34" spans="2:2">
      <c r="B34" s="30">
        <f>1/14</f>
        <v>7.1428571428571425E-2</v>
      </c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D23" sqref="D23"/>
    </sheetView>
  </sheetViews>
  <sheetFormatPr defaultRowHeight="15"/>
  <sheetData>
    <row r="1" spans="1:9" ht="21">
      <c r="A1" s="1" t="s">
        <v>0</v>
      </c>
    </row>
    <row r="3" spans="1:9" ht="15.75">
      <c r="B3" s="2" t="s">
        <v>41</v>
      </c>
      <c r="E3" t="s">
        <v>42</v>
      </c>
    </row>
    <row r="4" spans="1:9" ht="20.25" customHeight="1">
      <c r="B4" t="s">
        <v>43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39</v>
      </c>
      <c r="B6" s="10">
        <v>1</v>
      </c>
      <c r="C6" s="10">
        <v>1</v>
      </c>
      <c r="D6" s="11"/>
      <c r="E6" s="18"/>
      <c r="F6" s="10"/>
      <c r="G6" s="10">
        <v>2</v>
      </c>
      <c r="H6" s="10">
        <v>2</v>
      </c>
      <c r="I6" s="11"/>
    </row>
    <row r="7" spans="1:9">
      <c r="A7" t="s">
        <v>19</v>
      </c>
      <c r="B7" s="10"/>
      <c r="C7" s="10"/>
      <c r="D7" s="11"/>
      <c r="E7" s="18"/>
      <c r="F7" s="10"/>
      <c r="G7" s="10"/>
      <c r="H7" s="10">
        <v>2</v>
      </c>
      <c r="I7" s="11">
        <v>1</v>
      </c>
    </row>
    <row r="8" spans="1:9">
      <c r="A8" s="9" t="s">
        <v>15</v>
      </c>
      <c r="B8" s="10">
        <v>2</v>
      </c>
      <c r="C8" s="10">
        <v>1</v>
      </c>
      <c r="D8" s="11"/>
      <c r="E8" s="18"/>
      <c r="F8" s="10"/>
      <c r="G8" s="10"/>
      <c r="H8" s="10">
        <v>2</v>
      </c>
      <c r="I8" s="11"/>
    </row>
    <row r="9" spans="1:9">
      <c r="A9" s="9" t="s">
        <v>16</v>
      </c>
      <c r="B9" s="10"/>
      <c r="C9" s="10">
        <v>1</v>
      </c>
      <c r="D9" s="11">
        <v>4</v>
      </c>
      <c r="E9" s="18">
        <v>2</v>
      </c>
      <c r="F9" s="10">
        <v>1</v>
      </c>
      <c r="G9" s="10"/>
      <c r="H9" s="10">
        <v>2</v>
      </c>
      <c r="I9" s="11"/>
    </row>
    <row r="10" spans="1:9">
      <c r="A10" s="9" t="s">
        <v>17</v>
      </c>
      <c r="B10" s="10">
        <v>2</v>
      </c>
      <c r="C10" s="10"/>
      <c r="D10" s="11">
        <v>1</v>
      </c>
      <c r="E10" s="18"/>
      <c r="F10" s="10">
        <v>2</v>
      </c>
      <c r="G10" s="10"/>
      <c r="H10" s="10">
        <v>2</v>
      </c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18</v>
      </c>
      <c r="B12" s="10"/>
      <c r="C12" s="10"/>
      <c r="D12" s="11"/>
      <c r="E12" s="18"/>
      <c r="F12" s="10"/>
      <c r="H12" s="10">
        <v>1</v>
      </c>
      <c r="I12" s="11">
        <v>2</v>
      </c>
    </row>
    <row r="13" spans="1:9">
      <c r="A13" s="9" t="s">
        <v>23</v>
      </c>
      <c r="B13" s="10"/>
      <c r="C13" s="10"/>
      <c r="D13" s="11"/>
      <c r="E13" s="18"/>
      <c r="F13" s="10"/>
      <c r="G13" s="10"/>
      <c r="H13" s="10">
        <v>2</v>
      </c>
      <c r="I13" s="11">
        <v>2</v>
      </c>
    </row>
    <row r="14" spans="1:9">
      <c r="A14" s="9" t="s">
        <v>20</v>
      </c>
      <c r="B14" s="10"/>
      <c r="C14" s="10"/>
      <c r="D14" s="11">
        <v>1</v>
      </c>
      <c r="E14" s="18">
        <v>1</v>
      </c>
      <c r="F14" s="10"/>
      <c r="G14" s="10"/>
      <c r="H14" s="10">
        <v>1</v>
      </c>
      <c r="I14" s="11">
        <v>2</v>
      </c>
    </row>
    <row r="15" spans="1:9">
      <c r="A15" s="9" t="s">
        <v>21</v>
      </c>
      <c r="B15" s="10"/>
      <c r="C15" s="10"/>
      <c r="D15" s="11"/>
      <c r="E15" s="18"/>
      <c r="F15" s="10"/>
      <c r="G15" s="10"/>
      <c r="H15" s="10">
        <v>1</v>
      </c>
      <c r="I15" s="11">
        <v>2</v>
      </c>
    </row>
    <row r="16" spans="1:9">
      <c r="A16" s="9" t="s">
        <v>22</v>
      </c>
      <c r="B16" s="10">
        <v>1</v>
      </c>
      <c r="C16" s="10"/>
      <c r="D16" s="11"/>
      <c r="E16" s="18"/>
      <c r="F16" s="10"/>
      <c r="G16" s="10"/>
      <c r="H16" s="10">
        <v>1</v>
      </c>
      <c r="I16" s="11">
        <v>2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14</v>
      </c>
      <c r="B18" s="10">
        <v>1</v>
      </c>
      <c r="C18" s="10"/>
      <c r="D18" s="11"/>
      <c r="E18" s="18"/>
      <c r="F18" s="10"/>
      <c r="G18" s="10"/>
      <c r="H18" s="10">
        <v>2</v>
      </c>
      <c r="I18" s="11">
        <v>1</v>
      </c>
    </row>
    <row r="19" spans="1:9">
      <c r="A19" s="9"/>
      <c r="B19" s="10"/>
      <c r="C19" s="10"/>
      <c r="D19" s="11"/>
      <c r="E19" s="18"/>
      <c r="F19" s="10"/>
      <c r="G19" s="10"/>
      <c r="H19" s="10"/>
      <c r="I19" s="11"/>
    </row>
    <row r="20" spans="1:9">
      <c r="A20" s="9" t="s">
        <v>24</v>
      </c>
      <c r="B20" s="10"/>
      <c r="C20" s="10">
        <v>2</v>
      </c>
      <c r="D20" s="11"/>
      <c r="E20" s="18">
        <v>1</v>
      </c>
      <c r="F20" s="10"/>
      <c r="G20" s="10"/>
      <c r="H20" s="10">
        <v>2</v>
      </c>
      <c r="I20" s="11">
        <v>1</v>
      </c>
    </row>
    <row r="21" spans="1:9">
      <c r="A21" s="9" t="s">
        <v>25</v>
      </c>
      <c r="B21" s="10">
        <v>1</v>
      </c>
      <c r="C21" s="10"/>
      <c r="D21" s="11">
        <v>1</v>
      </c>
      <c r="E21" s="18">
        <v>1</v>
      </c>
      <c r="F21" s="10">
        <v>2</v>
      </c>
      <c r="G21" s="10"/>
      <c r="H21" s="10">
        <v>3</v>
      </c>
      <c r="I21" s="11">
        <v>1</v>
      </c>
    </row>
    <row r="22" spans="1:9">
      <c r="A22" s="9" t="s">
        <v>28</v>
      </c>
      <c r="B22" s="10"/>
      <c r="C22" s="10"/>
      <c r="D22" s="12"/>
      <c r="E22" s="18"/>
      <c r="F22" s="10"/>
      <c r="G22" s="10"/>
      <c r="H22" s="10">
        <v>1</v>
      </c>
      <c r="I22" s="11">
        <v>1</v>
      </c>
    </row>
    <row r="23" spans="1:9">
      <c r="A23" s="9" t="s">
        <v>27</v>
      </c>
      <c r="B23" s="10">
        <v>1</v>
      </c>
      <c r="C23" s="10">
        <v>1</v>
      </c>
      <c r="D23" s="11">
        <v>1</v>
      </c>
      <c r="E23" s="18"/>
      <c r="F23" s="10">
        <v>1</v>
      </c>
      <c r="G23" s="10"/>
      <c r="H23" s="10">
        <v>1</v>
      </c>
      <c r="I23" s="11"/>
    </row>
    <row r="24" spans="1:9">
      <c r="A24" s="31" t="s">
        <v>40</v>
      </c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8</v>
      </c>
      <c r="C26" s="10">
        <v>9</v>
      </c>
      <c r="D26" s="11">
        <v>10</v>
      </c>
      <c r="E26" s="4">
        <f>SUM(B26:D26)</f>
        <v>27</v>
      </c>
    </row>
    <row r="27" spans="1:9">
      <c r="A27" s="9" t="s">
        <v>30</v>
      </c>
      <c r="B27" s="10">
        <v>1</v>
      </c>
      <c r="C27" s="10">
        <v>1</v>
      </c>
      <c r="D27" s="11">
        <v>1</v>
      </c>
      <c r="E27" s="4">
        <f>SUM(B27:D27)</f>
        <v>3</v>
      </c>
    </row>
    <row r="28" spans="1:9">
      <c r="A28" s="13" t="s">
        <v>31</v>
      </c>
      <c r="B28" s="14">
        <f>8/9</f>
        <v>0.88888888888888884</v>
      </c>
      <c r="C28" s="14">
        <f>8/9</f>
        <v>0.88888888888888884</v>
      </c>
      <c r="D28" s="15">
        <f>9/10</f>
        <v>0.9</v>
      </c>
      <c r="E28" s="5">
        <f>25/28</f>
        <v>0.8928571428571429</v>
      </c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D16" sqref="D16"/>
    </sheetView>
  </sheetViews>
  <sheetFormatPr defaultRowHeight="15"/>
  <sheetData>
    <row r="1" spans="1:9" ht="21">
      <c r="A1" s="1" t="s">
        <v>0</v>
      </c>
    </row>
    <row r="3" spans="1:9" ht="15.75">
      <c r="B3" s="2" t="s">
        <v>34</v>
      </c>
      <c r="E3" t="s">
        <v>46</v>
      </c>
    </row>
    <row r="4" spans="1:9" ht="20.25" customHeight="1">
      <c r="B4" t="s">
        <v>47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39</v>
      </c>
      <c r="B6" s="10"/>
      <c r="C6" s="10"/>
      <c r="D6" s="11">
        <v>1</v>
      </c>
      <c r="E6" s="18">
        <v>1</v>
      </c>
      <c r="F6" s="10"/>
      <c r="G6" s="10"/>
      <c r="H6" s="10">
        <v>3</v>
      </c>
      <c r="I6" s="11"/>
    </row>
    <row r="7" spans="1:9">
      <c r="A7" t="s">
        <v>19</v>
      </c>
      <c r="B7" s="10">
        <v>1</v>
      </c>
      <c r="C7" s="10">
        <v>2</v>
      </c>
      <c r="D7" s="11"/>
      <c r="E7" s="18"/>
      <c r="F7" s="10"/>
      <c r="G7" s="10"/>
      <c r="H7" s="10">
        <v>3</v>
      </c>
      <c r="I7" s="11"/>
    </row>
    <row r="8" spans="1:9">
      <c r="A8" s="9" t="s">
        <v>15</v>
      </c>
      <c r="B8" s="10"/>
      <c r="C8" s="10">
        <v>1</v>
      </c>
      <c r="D8" s="11"/>
      <c r="E8" s="18">
        <v>1</v>
      </c>
      <c r="F8" s="10"/>
      <c r="G8" s="10"/>
      <c r="H8" s="10">
        <v>3</v>
      </c>
      <c r="I8" s="11"/>
    </row>
    <row r="9" spans="1:9">
      <c r="A9" s="9" t="s">
        <v>16</v>
      </c>
      <c r="B9" s="10">
        <v>2</v>
      </c>
      <c r="C9" s="10">
        <v>1</v>
      </c>
      <c r="D9" s="11">
        <v>1</v>
      </c>
      <c r="E9" s="18"/>
      <c r="F9" s="10">
        <v>2</v>
      </c>
      <c r="G9" s="10">
        <v>2</v>
      </c>
      <c r="H9" s="10">
        <v>3</v>
      </c>
      <c r="I9" s="11"/>
    </row>
    <row r="10" spans="1:9">
      <c r="A10" s="9" t="s">
        <v>17</v>
      </c>
      <c r="B10" s="10">
        <v>2</v>
      </c>
      <c r="C10" s="10"/>
      <c r="D10" s="11">
        <v>1</v>
      </c>
      <c r="E10" s="18">
        <v>1</v>
      </c>
      <c r="F10" s="10">
        <v>1</v>
      </c>
      <c r="G10" s="10"/>
      <c r="H10" s="10">
        <v>3</v>
      </c>
      <c r="I10" s="11"/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23</v>
      </c>
      <c r="B12" s="10"/>
      <c r="C12" s="10"/>
      <c r="D12" s="11"/>
      <c r="E12" s="18"/>
      <c r="F12" s="10">
        <v>1</v>
      </c>
      <c r="H12" s="10"/>
      <c r="I12" s="11">
        <v>1</v>
      </c>
    </row>
    <row r="13" spans="1:9">
      <c r="A13" s="9" t="s">
        <v>48</v>
      </c>
      <c r="B13" s="10"/>
      <c r="C13" s="10"/>
      <c r="D13" s="11"/>
      <c r="E13" s="18"/>
      <c r="F13" s="10"/>
      <c r="G13" s="10"/>
      <c r="H13" s="10"/>
      <c r="I13" s="11">
        <v>1</v>
      </c>
    </row>
    <row r="14" spans="1:9">
      <c r="A14" s="9" t="s">
        <v>20</v>
      </c>
      <c r="B14" s="10">
        <v>1</v>
      </c>
      <c r="C14" s="10">
        <v>1</v>
      </c>
      <c r="D14" s="11">
        <v>2</v>
      </c>
      <c r="E14" s="18">
        <v>1</v>
      </c>
      <c r="F14" s="10"/>
      <c r="G14" s="10"/>
      <c r="H14" s="10"/>
      <c r="I14" s="11">
        <v>1</v>
      </c>
    </row>
    <row r="15" spans="1:9">
      <c r="A15" s="9" t="s">
        <v>21</v>
      </c>
      <c r="B15" s="10">
        <v>1</v>
      </c>
      <c r="C15" s="10"/>
      <c r="D15" s="11"/>
      <c r="E15" s="18"/>
      <c r="F15" s="10"/>
      <c r="G15" s="10"/>
      <c r="H15" s="10"/>
      <c r="I15" s="11">
        <v>1</v>
      </c>
    </row>
    <row r="16" spans="1:9">
      <c r="A16" s="9" t="s">
        <v>27</v>
      </c>
      <c r="B16" s="10"/>
      <c r="C16" s="10"/>
      <c r="D16" s="11">
        <v>1</v>
      </c>
      <c r="E16" s="18"/>
      <c r="F16" s="10"/>
      <c r="G16" s="10"/>
      <c r="H16" s="10"/>
      <c r="I16" s="11">
        <v>1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14</v>
      </c>
      <c r="B18" s="10"/>
      <c r="C18" s="10"/>
      <c r="D18" s="11"/>
      <c r="E18" s="18"/>
      <c r="F18" s="10">
        <v>1</v>
      </c>
      <c r="G18" s="10"/>
      <c r="H18" s="10">
        <v>2</v>
      </c>
      <c r="I18" s="11">
        <v>2</v>
      </c>
    </row>
    <row r="19" spans="1:9">
      <c r="A19" s="9" t="s">
        <v>13</v>
      </c>
      <c r="B19" s="10"/>
      <c r="C19" s="10">
        <v>1</v>
      </c>
      <c r="D19" s="11"/>
      <c r="E19" s="18"/>
      <c r="F19" s="10"/>
      <c r="G19" s="10"/>
      <c r="H19" s="10">
        <v>2</v>
      </c>
      <c r="I19" s="11">
        <v>2</v>
      </c>
    </row>
    <row r="20" spans="1:9">
      <c r="A20" s="9" t="s">
        <v>24</v>
      </c>
      <c r="B20" s="10">
        <v>2</v>
      </c>
      <c r="C20" s="10">
        <v>1</v>
      </c>
      <c r="D20" s="11"/>
      <c r="E20" s="18"/>
      <c r="F20" s="10">
        <v>1</v>
      </c>
      <c r="G20" s="10"/>
      <c r="H20" s="10">
        <v>2</v>
      </c>
      <c r="I20" s="11">
        <v>2</v>
      </c>
    </row>
    <row r="21" spans="1:9">
      <c r="A21" s="9" t="s">
        <v>28</v>
      </c>
      <c r="B21" s="10">
        <v>1</v>
      </c>
      <c r="C21" s="10"/>
      <c r="D21" s="11"/>
      <c r="E21" s="18"/>
      <c r="F21" s="10"/>
      <c r="G21" s="10"/>
      <c r="H21" s="10">
        <v>2</v>
      </c>
      <c r="I21" s="11">
        <v>2</v>
      </c>
    </row>
    <row r="22" spans="1:9">
      <c r="A22" s="9" t="s">
        <v>25</v>
      </c>
      <c r="B22" s="10">
        <v>2</v>
      </c>
      <c r="C22" s="10">
        <v>1</v>
      </c>
      <c r="D22" s="12"/>
      <c r="E22" s="18">
        <v>2</v>
      </c>
      <c r="F22" s="10"/>
      <c r="G22" s="10"/>
      <c r="H22" s="10">
        <v>2</v>
      </c>
      <c r="I22" s="11">
        <v>2</v>
      </c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 t="s">
        <v>49</v>
      </c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8</v>
      </c>
      <c r="C26" s="10">
        <v>6</v>
      </c>
      <c r="D26" s="11">
        <v>10</v>
      </c>
      <c r="E26" s="4">
        <f>SUM(B26:D26)</f>
        <v>24</v>
      </c>
    </row>
    <row r="27" spans="1:9">
      <c r="A27" s="9" t="s">
        <v>30</v>
      </c>
      <c r="B27" s="10">
        <v>1</v>
      </c>
      <c r="C27" s="10">
        <v>0</v>
      </c>
      <c r="D27" s="11">
        <v>3</v>
      </c>
      <c r="E27" s="4">
        <f>SUM(B27:D27)</f>
        <v>4</v>
      </c>
    </row>
    <row r="28" spans="1:9">
      <c r="A28" s="13" t="s">
        <v>31</v>
      </c>
      <c r="B28" s="14">
        <f>7/8</f>
        <v>0.875</v>
      </c>
      <c r="C28" s="14">
        <f>6/6</f>
        <v>1</v>
      </c>
      <c r="D28" s="15">
        <f>7/10</f>
        <v>0.7</v>
      </c>
      <c r="E28" s="5">
        <f>20/24</f>
        <v>0.83333333333333337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I29"/>
  <sheetViews>
    <sheetView workbookViewId="0">
      <selection activeCell="D15" sqref="D15"/>
    </sheetView>
  </sheetViews>
  <sheetFormatPr defaultRowHeight="15"/>
  <sheetData>
    <row r="1" spans="1:9" ht="21">
      <c r="A1" s="1" t="s">
        <v>0</v>
      </c>
    </row>
    <row r="3" spans="1:9" ht="15.75">
      <c r="B3" s="2" t="s">
        <v>44</v>
      </c>
      <c r="E3" t="s">
        <v>65</v>
      </c>
    </row>
    <row r="4" spans="1:9" ht="20.25" customHeight="1">
      <c r="B4" t="s">
        <v>67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39</v>
      </c>
      <c r="B6" s="10"/>
      <c r="C6" s="10"/>
      <c r="D6" s="11">
        <v>2</v>
      </c>
      <c r="E6" s="18"/>
      <c r="F6" s="10"/>
      <c r="G6" s="10">
        <v>4</v>
      </c>
      <c r="H6" s="10">
        <v>2</v>
      </c>
      <c r="I6" s="11">
        <v>3</v>
      </c>
    </row>
    <row r="7" spans="1:9">
      <c r="A7" t="s">
        <v>19</v>
      </c>
      <c r="B7" s="10">
        <v>2</v>
      </c>
      <c r="C7" s="10">
        <v>1</v>
      </c>
      <c r="D7" s="11"/>
      <c r="E7" s="18">
        <v>1</v>
      </c>
      <c r="F7" s="10"/>
      <c r="G7" s="10"/>
      <c r="H7" s="10">
        <v>2</v>
      </c>
      <c r="I7" s="11">
        <v>3</v>
      </c>
    </row>
    <row r="8" spans="1:9">
      <c r="A8" s="9" t="s">
        <v>15</v>
      </c>
      <c r="B8" s="10">
        <v>1</v>
      </c>
      <c r="C8" s="10"/>
      <c r="D8" s="11">
        <v>1</v>
      </c>
      <c r="E8" s="18"/>
      <c r="F8" s="10"/>
      <c r="G8" s="10">
        <v>2</v>
      </c>
      <c r="H8" s="10">
        <v>2</v>
      </c>
      <c r="I8" s="11">
        <v>3</v>
      </c>
    </row>
    <row r="9" spans="1:9">
      <c r="A9" s="9" t="s">
        <v>16</v>
      </c>
      <c r="B9" s="10">
        <v>1</v>
      </c>
      <c r="C9" s="10">
        <v>1</v>
      </c>
      <c r="D9" s="11">
        <v>2</v>
      </c>
      <c r="E9" s="18">
        <v>1</v>
      </c>
      <c r="F9" s="10"/>
      <c r="G9" s="10"/>
      <c r="H9" s="10">
        <v>2</v>
      </c>
      <c r="I9" s="11">
        <v>3</v>
      </c>
    </row>
    <row r="10" spans="1:9">
      <c r="A10" s="9" t="s">
        <v>17</v>
      </c>
      <c r="B10" s="10">
        <v>1</v>
      </c>
      <c r="C10" s="10"/>
      <c r="D10" s="11">
        <v>2</v>
      </c>
      <c r="E10" s="18"/>
      <c r="F10" s="10">
        <v>2</v>
      </c>
      <c r="G10" s="10"/>
      <c r="H10" s="10">
        <v>2</v>
      </c>
      <c r="I10" s="11">
        <v>3</v>
      </c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13</v>
      </c>
      <c r="B12" s="10"/>
      <c r="C12" s="10"/>
      <c r="D12" s="11"/>
      <c r="E12" s="18"/>
      <c r="F12" s="10"/>
      <c r="H12" s="10">
        <v>1</v>
      </c>
      <c r="I12" s="11">
        <v>1</v>
      </c>
    </row>
    <row r="13" spans="1:9">
      <c r="A13" s="9" t="s">
        <v>14</v>
      </c>
      <c r="B13" s="10"/>
      <c r="C13" s="10">
        <v>2</v>
      </c>
      <c r="D13" s="11"/>
      <c r="E13" s="18"/>
      <c r="F13" s="10"/>
      <c r="G13" s="10"/>
      <c r="H13" s="10">
        <v>1</v>
      </c>
      <c r="I13" s="11">
        <v>1</v>
      </c>
    </row>
    <row r="14" spans="1:9">
      <c r="A14" s="9" t="s">
        <v>20</v>
      </c>
      <c r="B14" s="10">
        <v>1</v>
      </c>
      <c r="C14" s="10">
        <v>1</v>
      </c>
      <c r="D14" s="11"/>
      <c r="E14" s="18">
        <v>1</v>
      </c>
      <c r="F14" s="10"/>
      <c r="G14" s="10"/>
      <c r="H14" s="10">
        <v>1</v>
      </c>
      <c r="I14" s="11">
        <v>1</v>
      </c>
    </row>
    <row r="15" spans="1:9">
      <c r="A15" s="9" t="s">
        <v>21</v>
      </c>
      <c r="B15" s="10"/>
      <c r="C15" s="10"/>
      <c r="D15" s="11">
        <v>1</v>
      </c>
      <c r="E15" s="18"/>
      <c r="F15" s="10"/>
      <c r="G15" s="10"/>
      <c r="H15" s="10">
        <v>1</v>
      </c>
      <c r="I15" s="11">
        <v>1</v>
      </c>
    </row>
    <row r="16" spans="1:9">
      <c r="A16" s="9" t="s">
        <v>25</v>
      </c>
      <c r="B16" s="10"/>
      <c r="C16" s="10"/>
      <c r="D16" s="11"/>
      <c r="E16" s="18"/>
      <c r="F16" s="10">
        <v>1</v>
      </c>
      <c r="G16" s="10"/>
      <c r="H16" s="10">
        <v>1</v>
      </c>
      <c r="I16" s="11">
        <v>1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B18" s="10"/>
      <c r="C18" s="10"/>
      <c r="D18" s="11"/>
      <c r="E18" s="18"/>
      <c r="F18" s="10"/>
      <c r="G18" s="10"/>
      <c r="H18" s="10"/>
      <c r="I18" s="11"/>
    </row>
    <row r="19" spans="1:9">
      <c r="A19" t="s">
        <v>18</v>
      </c>
      <c r="B19" s="10"/>
      <c r="C19" s="10"/>
      <c r="D19" s="11"/>
      <c r="E19" s="18"/>
      <c r="F19" s="10"/>
      <c r="G19" s="10"/>
      <c r="H19" s="10"/>
      <c r="I19" s="11"/>
    </row>
    <row r="20" spans="1:9">
      <c r="A20" s="9" t="s">
        <v>66</v>
      </c>
      <c r="B20" s="10"/>
      <c r="C20" s="10"/>
      <c r="D20" s="11"/>
      <c r="E20" s="18"/>
      <c r="F20" s="10"/>
      <c r="G20" s="10"/>
      <c r="H20" s="10"/>
      <c r="I20" s="11"/>
    </row>
    <row r="21" spans="1:9">
      <c r="A21" t="s">
        <v>24</v>
      </c>
      <c r="B21" s="10"/>
      <c r="C21" s="10"/>
      <c r="D21" s="11"/>
      <c r="E21" s="18"/>
      <c r="F21" s="10"/>
      <c r="G21" s="10"/>
      <c r="H21" s="10"/>
      <c r="I21" s="11"/>
    </row>
    <row r="22" spans="1:9">
      <c r="A22" s="9" t="s">
        <v>26</v>
      </c>
      <c r="B22" s="10"/>
      <c r="C22" s="10"/>
      <c r="D22" s="11"/>
      <c r="E22" s="18"/>
      <c r="F22" s="10"/>
      <c r="G22" s="10"/>
      <c r="H22" s="10"/>
      <c r="I22" s="11"/>
    </row>
    <row r="23" spans="1:9">
      <c r="A23" s="9" t="s">
        <v>27</v>
      </c>
      <c r="B23" s="10"/>
      <c r="C23" s="10">
        <v>1</v>
      </c>
      <c r="D23" s="12"/>
      <c r="E23" s="18"/>
      <c r="F23" s="10"/>
      <c r="G23" s="10"/>
      <c r="H23" s="10"/>
      <c r="I23" s="11"/>
    </row>
    <row r="24" spans="1:9">
      <c r="B24" s="10"/>
      <c r="C24" s="10"/>
      <c r="D24" s="11"/>
      <c r="E24" s="18"/>
      <c r="F24" s="10"/>
      <c r="G24" s="10"/>
      <c r="H24" s="10"/>
      <c r="I24" s="11"/>
    </row>
    <row r="25" spans="1:9">
      <c r="A25" s="9"/>
      <c r="B25" s="10"/>
      <c r="C25" s="10"/>
      <c r="D25" s="11"/>
      <c r="E25" s="19"/>
      <c r="F25" s="20"/>
      <c r="G25" s="20"/>
      <c r="H25" s="20"/>
      <c r="I25" s="21"/>
    </row>
    <row r="26" spans="1:9">
      <c r="A26" s="22"/>
      <c r="B26" s="23"/>
      <c r="C26" s="23"/>
      <c r="D26" s="24"/>
      <c r="E26" s="3" t="s">
        <v>32</v>
      </c>
    </row>
    <row r="27" spans="1:9">
      <c r="A27" s="9" t="s">
        <v>29</v>
      </c>
      <c r="B27" s="10">
        <v>5</v>
      </c>
      <c r="C27" s="10">
        <v>11</v>
      </c>
      <c r="D27" s="11">
        <v>12</v>
      </c>
      <c r="E27" s="4">
        <f>SUM(B27:D27)</f>
        <v>28</v>
      </c>
    </row>
    <row r="28" spans="1:9">
      <c r="A28" s="9" t="s">
        <v>30</v>
      </c>
      <c r="B28" s="10">
        <v>0</v>
      </c>
      <c r="C28" s="10">
        <v>1</v>
      </c>
      <c r="D28" s="11">
        <v>5</v>
      </c>
      <c r="E28" s="4">
        <f>SUM(B28:D28)</f>
        <v>6</v>
      </c>
    </row>
    <row r="29" spans="1:9">
      <c r="A29" s="13" t="s">
        <v>31</v>
      </c>
      <c r="B29" s="14">
        <v>1</v>
      </c>
      <c r="C29" s="14">
        <f>10/11</f>
        <v>0.90909090909090906</v>
      </c>
      <c r="D29" s="15">
        <f>7/12</f>
        <v>0.58333333333333337</v>
      </c>
      <c r="E29" s="5">
        <f>22/28</f>
        <v>0.7857142857142857</v>
      </c>
    </row>
  </sheetData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I28"/>
  <sheetViews>
    <sheetView workbookViewId="0">
      <selection activeCell="D7" sqref="D7:D17"/>
    </sheetView>
  </sheetViews>
  <sheetFormatPr defaultRowHeight="15"/>
  <sheetData>
    <row r="1" spans="1:9" ht="21">
      <c r="A1" s="1" t="s">
        <v>0</v>
      </c>
    </row>
    <row r="3" spans="1:9" ht="15.75">
      <c r="B3" s="2" t="s">
        <v>45</v>
      </c>
      <c r="E3" t="s">
        <v>68</v>
      </c>
    </row>
    <row r="4" spans="1:9" ht="20.25" customHeight="1">
      <c r="B4" t="s">
        <v>69</v>
      </c>
    </row>
    <row r="5" spans="1:9" ht="31.5" customHeight="1">
      <c r="A5" s="25" t="s">
        <v>4</v>
      </c>
      <c r="B5" s="26" t="s">
        <v>5</v>
      </c>
      <c r="C5" s="26" t="s">
        <v>6</v>
      </c>
      <c r="D5" s="27" t="s">
        <v>7</v>
      </c>
      <c r="E5" s="25" t="s">
        <v>8</v>
      </c>
      <c r="F5" s="26" t="s">
        <v>9</v>
      </c>
      <c r="G5" s="26" t="s">
        <v>10</v>
      </c>
      <c r="H5" s="28" t="s">
        <v>11</v>
      </c>
      <c r="I5" s="29" t="s">
        <v>12</v>
      </c>
    </row>
    <row r="6" spans="1:9" ht="24" customHeight="1">
      <c r="A6" t="s">
        <v>19</v>
      </c>
      <c r="B6" s="10">
        <v>1</v>
      </c>
      <c r="C6" s="10">
        <v>1</v>
      </c>
      <c r="D6" s="11"/>
      <c r="E6" s="18"/>
      <c r="F6" s="10"/>
      <c r="G6" s="10"/>
      <c r="H6" s="10">
        <v>1</v>
      </c>
      <c r="I6" s="11"/>
    </row>
    <row r="7" spans="1:9">
      <c r="A7" t="s">
        <v>39</v>
      </c>
      <c r="B7" s="10"/>
      <c r="C7" s="10">
        <v>1</v>
      </c>
      <c r="D7" s="11"/>
      <c r="E7" s="18"/>
      <c r="F7" s="10"/>
      <c r="G7" s="10">
        <v>4</v>
      </c>
      <c r="H7" s="10">
        <v>1</v>
      </c>
      <c r="I7" s="11">
        <v>2</v>
      </c>
    </row>
    <row r="8" spans="1:9">
      <c r="A8" s="9" t="s">
        <v>15</v>
      </c>
      <c r="B8" s="10">
        <v>1</v>
      </c>
      <c r="C8" s="10">
        <v>1</v>
      </c>
      <c r="D8" s="11">
        <v>1</v>
      </c>
      <c r="E8" s="18">
        <v>1</v>
      </c>
      <c r="F8" s="10"/>
      <c r="G8" s="10"/>
      <c r="H8" s="10">
        <v>1</v>
      </c>
      <c r="I8" s="11">
        <v>1</v>
      </c>
    </row>
    <row r="9" spans="1:9">
      <c r="A9" s="9" t="s">
        <v>16</v>
      </c>
      <c r="B9" s="10">
        <v>2</v>
      </c>
      <c r="C9" s="10">
        <v>1</v>
      </c>
      <c r="D9" s="11"/>
      <c r="E9" s="18"/>
      <c r="F9" s="10"/>
      <c r="G9" s="10"/>
      <c r="H9" s="10">
        <v>1</v>
      </c>
      <c r="I9" s="11">
        <v>1</v>
      </c>
    </row>
    <row r="10" spans="1:9">
      <c r="A10" s="9" t="s">
        <v>17</v>
      </c>
      <c r="B10" s="10">
        <v>1</v>
      </c>
      <c r="C10" s="10">
        <v>1</v>
      </c>
      <c r="D10" s="11">
        <v>1</v>
      </c>
      <c r="E10" s="18"/>
      <c r="F10" s="10"/>
      <c r="G10" s="10"/>
      <c r="H10" s="10"/>
      <c r="I10" s="11">
        <v>1</v>
      </c>
    </row>
    <row r="11" spans="1:9">
      <c r="A11" s="9"/>
      <c r="B11" s="10"/>
      <c r="C11" s="10"/>
      <c r="D11" s="11"/>
      <c r="E11" s="18"/>
      <c r="F11" s="10"/>
      <c r="G11" s="10"/>
      <c r="H11" s="10"/>
      <c r="I11" s="11"/>
    </row>
    <row r="12" spans="1:9">
      <c r="A12" s="9" t="s">
        <v>13</v>
      </c>
      <c r="B12" s="10">
        <v>1</v>
      </c>
      <c r="C12" s="10"/>
      <c r="D12" s="11"/>
      <c r="E12" s="18"/>
      <c r="F12" s="10"/>
      <c r="H12" s="10"/>
      <c r="I12" s="11">
        <v>4</v>
      </c>
    </row>
    <row r="13" spans="1:9">
      <c r="A13" s="9" t="s">
        <v>14</v>
      </c>
      <c r="B13" s="10">
        <v>1</v>
      </c>
      <c r="C13" s="10"/>
      <c r="D13" s="11"/>
      <c r="E13" s="18"/>
      <c r="F13" s="10"/>
      <c r="G13" s="10">
        <v>2</v>
      </c>
      <c r="H13" s="10"/>
      <c r="I13" s="11">
        <v>3</v>
      </c>
    </row>
    <row r="14" spans="1:9">
      <c r="A14" s="9" t="s">
        <v>20</v>
      </c>
      <c r="B14" s="10"/>
      <c r="C14" s="10"/>
      <c r="D14" s="11">
        <v>1</v>
      </c>
      <c r="E14" s="18"/>
      <c r="F14" s="10"/>
      <c r="G14" s="10"/>
      <c r="H14" s="10"/>
      <c r="I14" s="11">
        <v>2</v>
      </c>
    </row>
    <row r="15" spans="1:9">
      <c r="A15" s="9" t="s">
        <v>21</v>
      </c>
      <c r="B15" s="10"/>
      <c r="C15" s="10">
        <v>2</v>
      </c>
      <c r="D15" s="11">
        <v>3</v>
      </c>
      <c r="E15" s="18"/>
      <c r="F15" s="10">
        <v>1</v>
      </c>
      <c r="G15" s="10"/>
      <c r="H15" s="10">
        <v>1</v>
      </c>
      <c r="I15" s="11">
        <v>3</v>
      </c>
    </row>
    <row r="16" spans="1:9">
      <c r="A16" s="9" t="s">
        <v>25</v>
      </c>
      <c r="B16" s="10"/>
      <c r="C16" s="10"/>
      <c r="D16" s="11"/>
      <c r="E16" s="18"/>
      <c r="F16" s="10"/>
      <c r="G16" s="10"/>
      <c r="H16" s="10"/>
      <c r="I16" s="11">
        <v>2</v>
      </c>
    </row>
    <row r="17" spans="1:9">
      <c r="A17" s="9"/>
      <c r="B17" s="10"/>
      <c r="C17" s="10"/>
      <c r="D17" s="11"/>
      <c r="E17" s="18"/>
      <c r="F17" s="10"/>
      <c r="G17" s="10"/>
      <c r="H17" s="10"/>
      <c r="I17" s="11"/>
    </row>
    <row r="18" spans="1:9">
      <c r="A18" s="9" t="s">
        <v>70</v>
      </c>
      <c r="B18" s="10">
        <v>1</v>
      </c>
      <c r="C18" s="10"/>
      <c r="D18" s="11"/>
      <c r="E18" s="18"/>
      <c r="F18" s="10"/>
      <c r="G18" s="10"/>
      <c r="H18" s="10"/>
      <c r="I18" s="11">
        <v>3</v>
      </c>
    </row>
    <row r="19" spans="1:9">
      <c r="A19" s="9" t="s">
        <v>24</v>
      </c>
      <c r="B19" s="10"/>
      <c r="C19" s="10"/>
      <c r="D19" s="11"/>
      <c r="E19" s="18"/>
      <c r="F19" s="10"/>
      <c r="G19" s="10"/>
      <c r="H19" s="10"/>
      <c r="I19" s="11">
        <v>3</v>
      </c>
    </row>
    <row r="20" spans="1:9">
      <c r="A20" s="9" t="s">
        <v>66</v>
      </c>
      <c r="B20" s="10"/>
      <c r="C20" s="10"/>
      <c r="D20" s="11"/>
      <c r="E20" s="18"/>
      <c r="F20" s="10"/>
      <c r="G20" s="10"/>
      <c r="H20" s="10"/>
      <c r="I20" s="11">
        <v>3</v>
      </c>
    </row>
    <row r="21" spans="1:9">
      <c r="A21" s="9" t="s">
        <v>27</v>
      </c>
      <c r="B21" s="10"/>
      <c r="C21" s="10"/>
      <c r="D21" s="11"/>
      <c r="E21" s="18"/>
      <c r="F21" s="10"/>
      <c r="G21" s="10"/>
      <c r="H21" s="10"/>
      <c r="I21" s="11">
        <v>2</v>
      </c>
    </row>
    <row r="22" spans="1:9">
      <c r="A22" s="9" t="s">
        <v>26</v>
      </c>
      <c r="B22" s="10"/>
      <c r="C22" s="10"/>
      <c r="D22" s="12"/>
      <c r="E22" s="18"/>
      <c r="F22" s="10"/>
      <c r="G22" s="10"/>
      <c r="H22" s="10"/>
      <c r="I22" s="11"/>
    </row>
    <row r="23" spans="1:9">
      <c r="A23" s="9"/>
      <c r="B23" s="10"/>
      <c r="C23" s="10"/>
      <c r="D23" s="11"/>
      <c r="E23" s="18"/>
      <c r="F23" s="10"/>
      <c r="G23" s="10"/>
      <c r="H23" s="10"/>
      <c r="I23" s="11"/>
    </row>
    <row r="24" spans="1:9">
      <c r="A24" s="9"/>
      <c r="B24" s="10"/>
      <c r="C24" s="10"/>
      <c r="D24" s="11"/>
      <c r="E24" s="19"/>
      <c r="F24" s="20"/>
      <c r="G24" s="20"/>
      <c r="H24" s="20"/>
      <c r="I24" s="21"/>
    </row>
    <row r="25" spans="1:9">
      <c r="A25" s="22"/>
      <c r="B25" s="23"/>
      <c r="C25" s="23"/>
      <c r="D25" s="24"/>
      <c r="E25" s="3" t="s">
        <v>32</v>
      </c>
    </row>
    <row r="26" spans="1:9">
      <c r="A26" s="9" t="s">
        <v>29</v>
      </c>
      <c r="B26" s="10">
        <v>11</v>
      </c>
      <c r="C26" s="10">
        <v>9</v>
      </c>
      <c r="D26" s="11">
        <v>9</v>
      </c>
      <c r="E26" s="4">
        <f>SUM(B26:D26)</f>
        <v>29</v>
      </c>
    </row>
    <row r="27" spans="1:9">
      <c r="A27" s="9" t="s">
        <v>30</v>
      </c>
      <c r="B27" s="10">
        <v>0</v>
      </c>
      <c r="C27" s="10">
        <v>3</v>
      </c>
      <c r="D27" s="11">
        <v>4</v>
      </c>
      <c r="E27" s="4">
        <f>SUM(B27:D27)</f>
        <v>7</v>
      </c>
    </row>
    <row r="28" spans="1:9">
      <c r="A28" s="13" t="s">
        <v>31</v>
      </c>
      <c r="B28" s="14">
        <f>11/11</f>
        <v>1</v>
      </c>
      <c r="C28" s="14">
        <f>6/9</f>
        <v>0.66666666666666663</v>
      </c>
      <c r="D28" s="15">
        <f>5/9</f>
        <v>0.55555555555555558</v>
      </c>
      <c r="E28" s="5">
        <f>22/29</f>
        <v>0.75862068965517238</v>
      </c>
    </row>
  </sheetData>
  <pageMargins left="0.7" right="0.7" top="0.75" bottom="0.75" header="0.3" footer="0.3"/>
  <pageSetup paperSize="9" orientation="portrait" verticalDpi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Q62"/>
  <sheetViews>
    <sheetView workbookViewId="0">
      <selection activeCell="C22" sqref="C22"/>
    </sheetView>
  </sheetViews>
  <sheetFormatPr defaultRowHeight="15"/>
  <cols>
    <col min="1" max="1" width="5.7109375" customWidth="1"/>
    <col min="2" max="11" width="6.7109375" customWidth="1"/>
    <col min="12" max="12" width="7.7109375" bestFit="1" customWidth="1"/>
    <col min="13" max="13" width="7.7109375" customWidth="1"/>
    <col min="14" max="14" width="9.140625" style="37"/>
  </cols>
  <sheetData>
    <row r="1" spans="1:17" ht="18.75">
      <c r="A1" s="32" t="s">
        <v>50</v>
      </c>
    </row>
    <row r="4" spans="1:17">
      <c r="A4" s="33" t="s">
        <v>51</v>
      </c>
      <c r="B4" s="33" t="s">
        <v>52</v>
      </c>
      <c r="C4" s="33" t="s">
        <v>53</v>
      </c>
      <c r="D4" s="33" t="s">
        <v>54</v>
      </c>
      <c r="E4" s="33" t="s">
        <v>55</v>
      </c>
      <c r="F4" s="33" t="s">
        <v>56</v>
      </c>
      <c r="G4" s="33" t="s">
        <v>57</v>
      </c>
      <c r="H4" s="34" t="s">
        <v>58</v>
      </c>
      <c r="I4" s="33" t="s">
        <v>59</v>
      </c>
      <c r="J4" s="33" t="s">
        <v>60</v>
      </c>
      <c r="K4" s="33" t="s">
        <v>10</v>
      </c>
      <c r="L4" s="33" t="s">
        <v>61</v>
      </c>
      <c r="M4" s="34" t="s">
        <v>62</v>
      </c>
      <c r="N4" s="38" t="s">
        <v>63</v>
      </c>
      <c r="O4" s="33"/>
      <c r="P4" s="33"/>
      <c r="Q4" s="33"/>
    </row>
    <row r="5" spans="1:17" ht="22.5" customHeight="1">
      <c r="A5" s="4">
        <v>6</v>
      </c>
      <c r="B5" s="4">
        <v>2</v>
      </c>
      <c r="C5" s="4">
        <v>1</v>
      </c>
      <c r="D5" s="4">
        <v>3</v>
      </c>
      <c r="E5" s="4">
        <v>0</v>
      </c>
      <c r="F5" s="4">
        <v>0</v>
      </c>
      <c r="G5" s="4">
        <v>18</v>
      </c>
      <c r="H5" s="35">
        <v>26</v>
      </c>
      <c r="I5" s="4">
        <v>-8</v>
      </c>
      <c r="J5" s="4">
        <v>7</v>
      </c>
      <c r="K5" s="4">
        <v>28</v>
      </c>
      <c r="L5" s="4">
        <v>137</v>
      </c>
      <c r="M5" s="35">
        <v>151</v>
      </c>
      <c r="N5" s="39">
        <f>125/151</f>
        <v>0.82781456953642385</v>
      </c>
    </row>
    <row r="6" spans="1:17" ht="16.5" customHeight="1">
      <c r="A6" s="40" t="s">
        <v>72</v>
      </c>
      <c r="B6" s="41">
        <v>0.3</v>
      </c>
      <c r="C6" s="41">
        <v>0.16</v>
      </c>
      <c r="D6" s="41">
        <v>0.5</v>
      </c>
      <c r="E6" s="41">
        <v>0</v>
      </c>
      <c r="F6" s="41">
        <v>0</v>
      </c>
      <c r="G6" s="41">
        <f>G5/A5</f>
        <v>3</v>
      </c>
      <c r="H6" s="44">
        <f>H5/A5</f>
        <v>4.333333333333333</v>
      </c>
      <c r="I6" s="41"/>
      <c r="J6" s="43">
        <f>J5/A5</f>
        <v>1.1666666666666667</v>
      </c>
      <c r="K6" s="43">
        <f>K5/A5</f>
        <v>4.666666666666667</v>
      </c>
      <c r="L6" s="43">
        <f>L5/A5</f>
        <v>22.833333333333332</v>
      </c>
      <c r="M6" s="44">
        <f>M5/A5</f>
        <v>25.166666666666668</v>
      </c>
    </row>
    <row r="7" spans="1:17" ht="6" customHeight="1">
      <c r="H7" s="36"/>
      <c r="M7" s="36"/>
    </row>
    <row r="8" spans="1:17">
      <c r="A8" s="3" t="s">
        <v>64</v>
      </c>
      <c r="H8" s="36"/>
      <c r="M8" s="36"/>
    </row>
    <row r="9" spans="1:17" ht="21.75" customHeight="1">
      <c r="A9" s="4">
        <v>2</v>
      </c>
      <c r="B9" s="4">
        <v>1</v>
      </c>
      <c r="C9" s="4">
        <v>0</v>
      </c>
      <c r="D9" s="4">
        <v>1</v>
      </c>
      <c r="E9" s="4">
        <v>0</v>
      </c>
      <c r="F9" s="4">
        <v>0</v>
      </c>
      <c r="G9" s="4">
        <v>7</v>
      </c>
      <c r="H9" s="35">
        <v>8</v>
      </c>
      <c r="I9" s="4">
        <v>-1</v>
      </c>
      <c r="J9" s="4">
        <v>3</v>
      </c>
      <c r="K9" s="4">
        <v>8</v>
      </c>
      <c r="L9" s="4">
        <v>53</v>
      </c>
      <c r="M9" s="35">
        <v>40</v>
      </c>
      <c r="N9" s="39">
        <f>32/40</f>
        <v>0.8</v>
      </c>
    </row>
    <row r="10" spans="1:17" ht="18.75" customHeight="1">
      <c r="A10" s="40" t="s">
        <v>72</v>
      </c>
      <c r="B10" s="41">
        <f>B9/A9</f>
        <v>0.5</v>
      </c>
      <c r="C10" s="41">
        <f>C9/A9</f>
        <v>0</v>
      </c>
      <c r="D10" s="41">
        <f>D9/A9</f>
        <v>0.5</v>
      </c>
      <c r="E10" s="41">
        <v>0</v>
      </c>
      <c r="F10" s="41">
        <v>0</v>
      </c>
      <c r="G10" s="41">
        <f>G9/A9</f>
        <v>3.5</v>
      </c>
      <c r="H10" s="42">
        <f>H9/A9</f>
        <v>4</v>
      </c>
      <c r="I10" s="41"/>
      <c r="J10" s="43">
        <f>J9/A9</f>
        <v>1.5</v>
      </c>
      <c r="K10" s="43">
        <f>K9/A9</f>
        <v>4</v>
      </c>
      <c r="L10" s="43">
        <f>L9/A9</f>
        <v>26.5</v>
      </c>
      <c r="M10" s="44">
        <f>M9/A9</f>
        <v>20</v>
      </c>
    </row>
    <row r="11" spans="1:17" ht="5.25" customHeight="1">
      <c r="A11" s="4"/>
      <c r="B11" s="4"/>
      <c r="C11" s="4"/>
      <c r="D11" s="4"/>
      <c r="E11" s="4"/>
      <c r="F11" s="4"/>
      <c r="G11" s="4"/>
      <c r="H11" s="35"/>
      <c r="I11" s="4"/>
      <c r="J11" s="4"/>
      <c r="K11" s="4"/>
      <c r="L11" s="4"/>
      <c r="M11" s="35"/>
    </row>
    <row r="12" spans="1:17">
      <c r="A12" s="3" t="s">
        <v>71</v>
      </c>
      <c r="H12" s="36"/>
      <c r="M12" s="36"/>
    </row>
    <row r="13" spans="1:17" ht="19.5" customHeight="1">
      <c r="A13" s="4">
        <v>4</v>
      </c>
      <c r="B13" s="4">
        <v>1</v>
      </c>
      <c r="C13" s="4">
        <v>1</v>
      </c>
      <c r="D13" s="4">
        <v>2</v>
      </c>
      <c r="E13" s="4">
        <v>0</v>
      </c>
      <c r="F13" s="4">
        <v>0</v>
      </c>
      <c r="G13" s="4">
        <v>11</v>
      </c>
      <c r="H13" s="35">
        <v>18</v>
      </c>
      <c r="I13" s="4">
        <v>-7</v>
      </c>
      <c r="J13" s="4">
        <v>4</v>
      </c>
      <c r="K13" s="4">
        <v>20</v>
      </c>
      <c r="L13" s="4">
        <v>84</v>
      </c>
      <c r="M13" s="35">
        <v>111</v>
      </c>
      <c r="N13" s="39">
        <f>93/111</f>
        <v>0.83783783783783783</v>
      </c>
    </row>
    <row r="14" spans="1:17">
      <c r="A14" s="40" t="s">
        <v>72</v>
      </c>
      <c r="B14" s="41">
        <f>B13/A13</f>
        <v>0.25</v>
      </c>
      <c r="C14" s="41">
        <f>C13/A13</f>
        <v>0.25</v>
      </c>
      <c r="D14" s="41">
        <f>D13/A13</f>
        <v>0.5</v>
      </c>
      <c r="E14" s="41">
        <v>0</v>
      </c>
      <c r="F14" s="41">
        <v>0</v>
      </c>
      <c r="G14" s="41">
        <f>G13/A13</f>
        <v>2.75</v>
      </c>
      <c r="H14" s="42">
        <f>H13/A13</f>
        <v>4.5</v>
      </c>
      <c r="I14" s="41"/>
      <c r="J14" s="43">
        <f>J13/A13</f>
        <v>1</v>
      </c>
      <c r="K14" s="43">
        <f>K13/A13</f>
        <v>5</v>
      </c>
      <c r="L14" s="43">
        <f>L13/A13</f>
        <v>21</v>
      </c>
      <c r="M14" s="44">
        <f>M13/A13</f>
        <v>27.75</v>
      </c>
    </row>
    <row r="15" spans="1:17">
      <c r="A15" s="4"/>
      <c r="B15" s="4"/>
      <c r="C15" s="4"/>
      <c r="D15" s="4"/>
      <c r="E15" s="4"/>
      <c r="F15" s="4"/>
      <c r="G15" s="4"/>
      <c r="H15" s="35"/>
      <c r="I15" s="4"/>
      <c r="J15" s="4"/>
      <c r="K15" s="4"/>
      <c r="L15" s="4"/>
      <c r="M15" s="35"/>
    </row>
    <row r="16" spans="1:17">
      <c r="A16" s="4"/>
      <c r="B16" s="4"/>
      <c r="C16" s="4"/>
      <c r="D16" s="4"/>
      <c r="E16" s="4"/>
      <c r="F16" s="4"/>
      <c r="G16" s="4"/>
      <c r="H16" s="35"/>
      <c r="I16" s="4"/>
      <c r="J16" s="4"/>
      <c r="K16" s="4"/>
      <c r="L16" s="4"/>
      <c r="M16" s="35"/>
    </row>
    <row r="17" spans="1:13">
      <c r="A17" s="3" t="s">
        <v>73</v>
      </c>
      <c r="B17" s="4"/>
      <c r="C17" s="4"/>
      <c r="D17" s="4"/>
      <c r="E17" s="4"/>
      <c r="F17" s="4"/>
      <c r="G17" s="4"/>
      <c r="H17" s="35"/>
      <c r="I17" s="4"/>
      <c r="J17" s="4"/>
      <c r="K17" s="4"/>
      <c r="L17" s="4"/>
      <c r="M17" s="35"/>
    </row>
    <row r="18" spans="1:13" ht="22.5" customHeight="1">
      <c r="A18" s="47" t="s">
        <v>74</v>
      </c>
      <c r="B18" s="45" t="s">
        <v>75</v>
      </c>
      <c r="C18" s="45" t="s">
        <v>8</v>
      </c>
      <c r="D18" s="45" t="s">
        <v>76</v>
      </c>
      <c r="E18" s="45"/>
      <c r="F18" s="45"/>
      <c r="G18" s="45"/>
      <c r="H18" s="46"/>
      <c r="I18" s="4"/>
      <c r="J18" s="4"/>
      <c r="K18" s="4"/>
      <c r="L18" s="4"/>
      <c r="M18" s="35"/>
    </row>
    <row r="19" spans="1:13" ht="21.75" customHeight="1">
      <c r="A19" s="48">
        <v>1</v>
      </c>
      <c r="B19" s="4">
        <v>46</v>
      </c>
      <c r="C19" s="4">
        <v>5</v>
      </c>
      <c r="D19" s="5">
        <f>C19/B19</f>
        <v>0.10869565217391304</v>
      </c>
      <c r="E19" s="4"/>
      <c r="F19" s="4"/>
      <c r="G19" s="4"/>
      <c r="H19" s="35"/>
      <c r="I19" s="4"/>
      <c r="J19" s="4"/>
      <c r="K19" s="4"/>
      <c r="L19" s="4"/>
      <c r="M19" s="35"/>
    </row>
    <row r="20" spans="1:13">
      <c r="A20" s="48">
        <v>2</v>
      </c>
      <c r="B20" s="4">
        <v>39</v>
      </c>
      <c r="C20" s="4">
        <v>6</v>
      </c>
      <c r="D20" s="5">
        <f t="shared" ref="D20:D21" si="0">C20/B20</f>
        <v>0.15384615384615385</v>
      </c>
      <c r="E20" s="4"/>
      <c r="F20" s="4"/>
      <c r="G20" s="4"/>
      <c r="H20" s="35"/>
      <c r="I20" s="4"/>
      <c r="J20" s="4"/>
      <c r="K20" s="4"/>
      <c r="L20" s="4"/>
      <c r="M20" s="35"/>
    </row>
    <row r="21" spans="1:13">
      <c r="A21" s="48">
        <v>3</v>
      </c>
      <c r="B21" s="4">
        <v>46</v>
      </c>
      <c r="C21" s="4">
        <v>7</v>
      </c>
      <c r="D21" s="5">
        <f t="shared" si="0"/>
        <v>0.15217391304347827</v>
      </c>
      <c r="E21" s="4"/>
      <c r="F21" s="4"/>
      <c r="G21" s="4"/>
      <c r="H21" s="35"/>
      <c r="I21" s="4"/>
      <c r="J21" s="4"/>
      <c r="K21" s="4"/>
      <c r="L21" s="4"/>
      <c r="M21" s="35"/>
    </row>
    <row r="22" spans="1:13">
      <c r="A22" s="48"/>
      <c r="B22" s="4"/>
      <c r="C22" s="4"/>
      <c r="D22" s="4"/>
      <c r="E22" s="4"/>
      <c r="F22" s="4"/>
      <c r="G22" s="4"/>
      <c r="H22" s="35"/>
      <c r="I22" s="4"/>
      <c r="J22" s="4"/>
      <c r="K22" s="4"/>
      <c r="L22" s="4"/>
      <c r="M22" s="35"/>
    </row>
    <row r="23" spans="1:13">
      <c r="A23" s="4"/>
      <c r="B23" s="4"/>
      <c r="C23" s="4"/>
      <c r="D23" s="4"/>
      <c r="E23" s="4"/>
      <c r="F23" s="4"/>
      <c r="G23" s="4"/>
      <c r="H23" s="35"/>
      <c r="I23" s="4"/>
      <c r="J23" s="4"/>
      <c r="K23" s="4"/>
      <c r="L23" s="4"/>
      <c r="M23" s="35"/>
    </row>
    <row r="24" spans="1:13">
      <c r="A24" s="4"/>
      <c r="B24" s="4"/>
      <c r="C24" s="4"/>
      <c r="D24" s="4"/>
      <c r="E24" s="4"/>
      <c r="F24" s="4"/>
      <c r="G24" s="4"/>
      <c r="H24" s="35"/>
      <c r="I24" s="4"/>
      <c r="J24" s="4"/>
      <c r="K24" s="4"/>
      <c r="L24" s="4"/>
      <c r="M24" s="35"/>
    </row>
    <row r="25" spans="1:13">
      <c r="A25" s="4"/>
      <c r="B25" s="4"/>
      <c r="C25" s="4"/>
      <c r="D25" s="4"/>
      <c r="E25" s="4"/>
      <c r="F25" s="4"/>
      <c r="G25" s="4"/>
      <c r="H25" s="35"/>
      <c r="I25" s="4"/>
      <c r="J25" s="4"/>
      <c r="K25" s="4"/>
      <c r="L25" s="4"/>
      <c r="M25" s="35"/>
    </row>
    <row r="26" spans="1:13">
      <c r="A26" s="4"/>
      <c r="B26" s="4"/>
      <c r="C26" s="4"/>
      <c r="D26" s="4"/>
      <c r="E26" s="4"/>
      <c r="F26" s="4"/>
      <c r="G26" s="4"/>
      <c r="H26" s="35"/>
      <c r="I26" s="4"/>
      <c r="J26" s="4"/>
      <c r="K26" s="4"/>
      <c r="L26" s="4"/>
      <c r="M26" s="35"/>
    </row>
    <row r="27" spans="1:13">
      <c r="A27" s="4"/>
      <c r="B27" s="4"/>
      <c r="C27" s="4"/>
      <c r="D27" s="4"/>
      <c r="E27" s="4"/>
      <c r="F27" s="4"/>
      <c r="G27" s="4"/>
      <c r="H27" s="35"/>
      <c r="I27" s="4"/>
      <c r="J27" s="4"/>
      <c r="K27" s="4"/>
      <c r="L27" s="4"/>
      <c r="M27" s="35"/>
    </row>
    <row r="28" spans="1:13">
      <c r="A28" s="4"/>
      <c r="B28" s="4"/>
      <c r="C28" s="4"/>
      <c r="D28" s="4"/>
      <c r="E28" s="4"/>
      <c r="F28" s="4"/>
      <c r="G28" s="4"/>
      <c r="H28" s="35"/>
      <c r="I28" s="4"/>
      <c r="J28" s="4"/>
      <c r="K28" s="4"/>
      <c r="L28" s="4"/>
      <c r="M28" s="35"/>
    </row>
    <row r="29" spans="1:13">
      <c r="A29" s="4"/>
      <c r="B29" s="4"/>
      <c r="C29" s="4"/>
      <c r="D29" s="4"/>
      <c r="E29" s="4"/>
      <c r="F29" s="4"/>
      <c r="G29" s="4"/>
      <c r="H29" s="4"/>
      <c r="I29" s="4"/>
      <c r="J29" s="4"/>
      <c r="K29" s="4"/>
      <c r="L29" s="4"/>
      <c r="M29" s="35"/>
    </row>
    <row r="30" spans="1:13">
      <c r="A30" s="4"/>
      <c r="B30" s="4"/>
      <c r="C30" s="4"/>
      <c r="D30" s="4"/>
      <c r="E30" s="4"/>
      <c r="F30" s="4"/>
      <c r="G30" s="4"/>
      <c r="H30" s="4"/>
      <c r="I30" s="4"/>
      <c r="J30" s="4"/>
      <c r="K30" s="4"/>
      <c r="L30" s="4"/>
      <c r="M30" s="35"/>
    </row>
    <row r="31" spans="1:13">
      <c r="A31" s="4"/>
      <c r="B31" s="4"/>
      <c r="C31" s="4"/>
      <c r="D31" s="4"/>
      <c r="E31" s="4"/>
      <c r="F31" s="4"/>
      <c r="G31" s="4"/>
      <c r="H31" s="4"/>
      <c r="I31" s="4"/>
      <c r="J31" s="4"/>
      <c r="K31" s="4"/>
      <c r="L31" s="4"/>
      <c r="M31" s="35"/>
    </row>
    <row r="32" spans="1:13">
      <c r="A32" s="4"/>
      <c r="B32" s="4"/>
      <c r="C32" s="4"/>
      <c r="D32" s="4"/>
      <c r="E32" s="4"/>
      <c r="F32" s="4"/>
      <c r="G32" s="4"/>
      <c r="H32" s="4"/>
      <c r="I32" s="4"/>
      <c r="J32" s="4"/>
      <c r="K32" s="4"/>
      <c r="L32" s="4"/>
      <c r="M32" s="35"/>
    </row>
    <row r="33" spans="1:13">
      <c r="A33" s="4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35"/>
    </row>
    <row r="34" spans="1:13">
      <c r="A34" s="4"/>
      <c r="B34" s="4"/>
      <c r="C34" s="4"/>
      <c r="D34" s="4"/>
      <c r="E34" s="4"/>
      <c r="F34" s="4"/>
      <c r="G34" s="4"/>
      <c r="H34" s="4"/>
      <c r="I34" s="4"/>
      <c r="J34" s="4"/>
      <c r="K34" s="4"/>
      <c r="L34" s="4"/>
      <c r="M34" s="35"/>
    </row>
    <row r="35" spans="1:13">
      <c r="A35" s="4"/>
      <c r="B35" s="4"/>
      <c r="C35" s="4"/>
      <c r="D35" s="4"/>
      <c r="E35" s="4"/>
      <c r="F35" s="4"/>
      <c r="G35" s="4"/>
      <c r="H35" s="4"/>
      <c r="I35" s="4"/>
      <c r="J35" s="4"/>
      <c r="K35" s="4"/>
      <c r="L35" s="4"/>
      <c r="M35" s="35"/>
    </row>
    <row r="36" spans="1:13">
      <c r="A36" s="4"/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35"/>
    </row>
    <row r="37" spans="1:13">
      <c r="A37" s="4"/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35"/>
    </row>
    <row r="38" spans="1:13">
      <c r="A38" s="4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35"/>
    </row>
    <row r="39" spans="1:13">
      <c r="A39" s="4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35"/>
    </row>
    <row r="40" spans="1:13">
      <c r="A40" s="4"/>
      <c r="B40" s="4"/>
      <c r="C40" s="4"/>
      <c r="D40" s="4"/>
      <c r="E40" s="4"/>
      <c r="F40" s="4"/>
      <c r="G40" s="4"/>
      <c r="H40" s="4"/>
      <c r="I40" s="4"/>
      <c r="J40" s="4"/>
      <c r="K40" s="4"/>
      <c r="L40" s="4"/>
      <c r="M40" s="35"/>
    </row>
    <row r="41" spans="1:13">
      <c r="A41" s="4"/>
      <c r="B41" s="4"/>
      <c r="C41" s="4"/>
      <c r="D41" s="4"/>
      <c r="E41" s="4"/>
      <c r="F41" s="4"/>
      <c r="G41" s="4"/>
      <c r="H41" s="4"/>
      <c r="I41" s="4"/>
      <c r="J41" s="4"/>
      <c r="K41" s="4"/>
      <c r="L41" s="4"/>
      <c r="M41" s="35"/>
    </row>
    <row r="42" spans="1:13">
      <c r="A42" s="4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35"/>
    </row>
    <row r="43" spans="1:13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L43" s="4"/>
      <c r="M43" s="35"/>
    </row>
    <row r="44" spans="1:13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35"/>
    </row>
    <row r="45" spans="1:13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L45" s="4"/>
      <c r="M45" s="35"/>
    </row>
    <row r="46" spans="1:13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35"/>
    </row>
    <row r="47" spans="1:13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L47" s="4"/>
      <c r="M47" s="35"/>
    </row>
    <row r="48" spans="1:13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L48" s="4"/>
      <c r="M48" s="35"/>
    </row>
    <row r="49" spans="1:13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L49" s="4"/>
      <c r="M49" s="35"/>
    </row>
    <row r="50" spans="1:13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L50" s="4"/>
      <c r="M50" s="35"/>
    </row>
    <row r="51" spans="1:13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L51" s="4"/>
      <c r="M51" s="35"/>
    </row>
    <row r="52" spans="1:13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L52" s="4"/>
      <c r="M52" s="35"/>
    </row>
    <row r="53" spans="1:13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35"/>
    </row>
    <row r="54" spans="1:13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L54" s="4"/>
      <c r="M54" s="35"/>
    </row>
    <row r="55" spans="1:13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L55" s="4"/>
      <c r="M55" s="35"/>
    </row>
    <row r="56" spans="1:13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35"/>
    </row>
    <row r="57" spans="1:13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L57" s="4"/>
      <c r="M57" s="35"/>
    </row>
    <row r="58" spans="1:13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35"/>
    </row>
    <row r="59" spans="1:13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L59" s="4"/>
      <c r="M59" s="35"/>
    </row>
    <row r="60" spans="1:13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L60" s="4"/>
      <c r="M60" s="35"/>
    </row>
    <row r="61" spans="1:13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L61" s="4"/>
      <c r="M61" s="35"/>
    </row>
    <row r="62" spans="1:13">
      <c r="M62" s="36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7</vt:i4>
      </vt:variant>
    </vt:vector>
  </HeadingPairs>
  <TitlesOfParts>
    <vt:vector size="7" baseType="lpstr">
      <vt:lpstr>Strömsbro H</vt:lpstr>
      <vt:lpstr>Tullinge B</vt:lpstr>
      <vt:lpstr>Tyresö B</vt:lpstr>
      <vt:lpstr>Älvsjö H</vt:lpstr>
      <vt:lpstr>Storvreta B</vt:lpstr>
      <vt:lpstr>Strömsbro B</vt:lpstr>
      <vt:lpstr>Statistik</vt:lpstr>
    </vt:vector>
  </TitlesOfParts>
  <Company>KF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Pär Wårell</dc:creator>
  <cp:lastModifiedBy>Pär Wårell</cp:lastModifiedBy>
  <cp:lastPrinted>2014-10-07T17:09:21Z</cp:lastPrinted>
  <dcterms:created xsi:type="dcterms:W3CDTF">2014-09-22T15:04:46Z</dcterms:created>
  <dcterms:modified xsi:type="dcterms:W3CDTF">2014-10-22T19:52:43Z</dcterms:modified>
</cp:coreProperties>
</file>