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3820" windowHeight="10110"/>
  </bookViews>
  <sheets>
    <sheet name="Blad1" sheetId="1" r:id="rId1"/>
    <sheet name="Blad2" sheetId="2" r:id="rId2"/>
    <sheet name="Blad3" sheetId="3" r:id="rId3"/>
  </sheets>
  <calcPr calcId="125725"/>
</workbook>
</file>

<file path=xl/calcChain.xml><?xml version="1.0" encoding="utf-8"?>
<calcChain xmlns="http://schemas.openxmlformats.org/spreadsheetml/2006/main">
  <c r="H55" i="1"/>
  <c r="I55" s="1"/>
  <c r="G55"/>
  <c r="E55"/>
  <c r="C55"/>
  <c r="I54"/>
  <c r="H54"/>
  <c r="G54"/>
  <c r="E54"/>
  <c r="C54"/>
  <c r="H53"/>
  <c r="I53" s="1"/>
  <c r="G53"/>
  <c r="E53"/>
  <c r="C53"/>
  <c r="H52"/>
  <c r="I52" s="1"/>
  <c r="G52"/>
  <c r="E52"/>
  <c r="C52"/>
  <c r="H50"/>
  <c r="I50" s="1"/>
  <c r="G50"/>
  <c r="E50"/>
  <c r="C50"/>
  <c r="H49"/>
  <c r="I49" s="1"/>
  <c r="G49"/>
  <c r="E49"/>
  <c r="C49"/>
  <c r="H47"/>
  <c r="I47" s="1"/>
  <c r="G47"/>
  <c r="E47"/>
  <c r="C47"/>
  <c r="H48"/>
  <c r="I48" s="1"/>
  <c r="G48"/>
  <c r="E48"/>
  <c r="C48"/>
  <c r="C51"/>
  <c r="E51"/>
  <c r="G51"/>
  <c r="H51"/>
  <c r="I51" s="1"/>
  <c r="H46"/>
  <c r="I46" s="1"/>
  <c r="G46"/>
  <c r="E46"/>
  <c r="C46"/>
  <c r="H45"/>
  <c r="I45" s="1"/>
  <c r="G45"/>
  <c r="E45"/>
  <c r="C45"/>
  <c r="H44"/>
  <c r="I44" s="1"/>
  <c r="G44"/>
  <c r="E44"/>
  <c r="C44"/>
  <c r="H43"/>
  <c r="I43" s="1"/>
  <c r="G43"/>
  <c r="E43"/>
  <c r="C43"/>
  <c r="I42"/>
  <c r="H42"/>
  <c r="G42"/>
  <c r="E42"/>
  <c r="C42"/>
  <c r="H41"/>
  <c r="I41" s="1"/>
  <c r="G41"/>
  <c r="E41"/>
  <c r="C41"/>
  <c r="I40"/>
  <c r="H40"/>
  <c r="G40"/>
  <c r="E40"/>
  <c r="C40"/>
  <c r="I37"/>
  <c r="H34"/>
  <c r="I34" s="1"/>
  <c r="H38"/>
  <c r="I38" s="1"/>
  <c r="G38"/>
  <c r="E38"/>
  <c r="C38"/>
  <c r="H39"/>
  <c r="I39" s="1"/>
  <c r="G39"/>
  <c r="E39"/>
  <c r="C39"/>
  <c r="H37"/>
  <c r="G37"/>
  <c r="E37"/>
  <c r="C37"/>
  <c r="H35"/>
  <c r="I35" s="1"/>
  <c r="G35"/>
  <c r="E35"/>
  <c r="C35"/>
  <c r="H36"/>
  <c r="I36" s="1"/>
  <c r="G36"/>
  <c r="E36"/>
  <c r="C36"/>
  <c r="C34"/>
  <c r="G34"/>
  <c r="F57"/>
  <c r="G57" s="1"/>
  <c r="D57"/>
  <c r="E57" s="1"/>
  <c r="B57"/>
  <c r="C57" s="1"/>
  <c r="E34"/>
  <c r="G27"/>
  <c r="F27"/>
  <c r="D27"/>
  <c r="E27" s="1"/>
  <c r="C27"/>
  <c r="B27"/>
  <c r="I7"/>
  <c r="I8"/>
  <c r="I11"/>
  <c r="I12"/>
  <c r="I15"/>
  <c r="I16"/>
  <c r="I19"/>
  <c r="I20"/>
  <c r="I23"/>
  <c r="I24"/>
  <c r="I5"/>
  <c r="H6"/>
  <c r="I6" s="1"/>
  <c r="H7"/>
  <c r="H8"/>
  <c r="H9"/>
  <c r="I9" s="1"/>
  <c r="H10"/>
  <c r="I10" s="1"/>
  <c r="H11"/>
  <c r="H12"/>
  <c r="H13"/>
  <c r="I13" s="1"/>
  <c r="H14"/>
  <c r="I14" s="1"/>
  <c r="H15"/>
  <c r="H16"/>
  <c r="H17"/>
  <c r="I17" s="1"/>
  <c r="H18"/>
  <c r="I18" s="1"/>
  <c r="H19"/>
  <c r="H20"/>
  <c r="H21"/>
  <c r="I21" s="1"/>
  <c r="H22"/>
  <c r="I22" s="1"/>
  <c r="H23"/>
  <c r="H24"/>
  <c r="H25"/>
  <c r="I25" s="1"/>
  <c r="H26"/>
  <c r="I26" s="1"/>
  <c r="H5"/>
  <c r="H27" s="1"/>
  <c r="I27" s="1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5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7"/>
  <c r="C6"/>
  <c r="C5"/>
  <c r="H57" l="1"/>
  <c r="I57" s="1"/>
</calcChain>
</file>

<file path=xl/sharedStrings.xml><?xml version="1.0" encoding="utf-8"?>
<sst xmlns="http://schemas.openxmlformats.org/spreadsheetml/2006/main" count="66" uniqueCount="31">
  <si>
    <t>Namn</t>
  </si>
  <si>
    <t>Träningar</t>
  </si>
  <si>
    <t>Matcher</t>
  </si>
  <si>
    <t>Aktiviteter</t>
  </si>
  <si>
    <t>Jönsson</t>
  </si>
  <si>
    <t>Marri</t>
  </si>
  <si>
    <t>Agnes</t>
  </si>
  <si>
    <t>Jossan</t>
  </si>
  <si>
    <t>Julli</t>
  </si>
  <si>
    <t>Elin H J</t>
  </si>
  <si>
    <t>Bäckis</t>
  </si>
  <si>
    <t>Erika</t>
  </si>
  <si>
    <t>Moa</t>
  </si>
  <si>
    <t>Emelie</t>
  </si>
  <si>
    <t>Barman</t>
  </si>
  <si>
    <t>Soffi</t>
  </si>
  <si>
    <t>Elin S</t>
  </si>
  <si>
    <t>Signe</t>
  </si>
  <si>
    <t>Wilma</t>
  </si>
  <si>
    <t>Cornelia</t>
  </si>
  <si>
    <t>Sanna</t>
  </si>
  <si>
    <t>Linnea</t>
  </si>
  <si>
    <t>Alva</t>
  </si>
  <si>
    <t>Melina</t>
  </si>
  <si>
    <t>Hanna</t>
  </si>
  <si>
    <t>Evelina</t>
  </si>
  <si>
    <t>Totalt</t>
  </si>
  <si>
    <t>%</t>
  </si>
  <si>
    <t>Totalt:</t>
  </si>
  <si>
    <r>
      <t xml:space="preserve">Total närvaro 2014 / 2015,  2 maj -14  &gt;&gt; 31 mars -15 </t>
    </r>
    <r>
      <rPr>
        <sz val="12"/>
        <color theme="1"/>
        <rFont val="Calibri"/>
        <family val="2"/>
        <scheme val="minor"/>
      </rPr>
      <t>(inkl. träningar, matcher &amp; aktiviteter )</t>
    </r>
  </si>
  <si>
    <r>
      <t xml:space="preserve">Total närvaro 2014 / 2015,  1 aug -14  &gt;&gt; 31 mars -15 </t>
    </r>
    <r>
      <rPr>
        <sz val="12"/>
        <color theme="1"/>
        <rFont val="Calibri"/>
        <family val="2"/>
        <scheme val="minor"/>
      </rPr>
      <t>(inkl. träningar, matcher &amp; aktiviteter )</t>
    </r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</si>
</sst>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/>
    <xf numFmtId="0" fontId="6" fillId="0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5" xfId="0" applyFont="1" applyBorder="1"/>
    <xf numFmtId="0" fontId="5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9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9" fontId="0" fillId="0" borderId="8" xfId="0" applyNumberFormat="1" applyBorder="1" applyAlignment="1">
      <alignment horizontal="center"/>
    </xf>
    <xf numFmtId="0" fontId="1" fillId="0" borderId="9" xfId="0" applyFont="1" applyBorder="1" applyAlignment="1">
      <alignment horizontal="center"/>
    </xf>
    <xf numFmtId="9" fontId="1" fillId="0" borderId="10" xfId="0" applyNumberFormat="1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0" fillId="2" borderId="3" xfId="0" applyFill="1" applyBorder="1" applyAlignment="1">
      <alignment horizontal="center"/>
    </xf>
    <xf numFmtId="0" fontId="5" fillId="2" borderId="5" xfId="0" applyFont="1" applyFill="1" applyBorder="1"/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0" xfId="0" applyBorder="1"/>
    <xf numFmtId="0" fontId="0" fillId="0" borderId="3" xfId="0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9" fontId="0" fillId="2" borderId="6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8"/>
  <sheetViews>
    <sheetView tabSelected="1" topLeftCell="A10" workbookViewId="0">
      <selection activeCell="O16" sqref="O16"/>
    </sheetView>
  </sheetViews>
  <sheetFormatPr defaultRowHeight="18.75"/>
  <cols>
    <col min="1" max="1" width="27.28515625" customWidth="1"/>
    <col min="2" max="2" width="10.85546875" customWidth="1"/>
    <col min="3" max="3" width="5.7109375" customWidth="1"/>
    <col min="4" max="4" width="8.42578125" bestFit="1" customWidth="1"/>
    <col min="5" max="5" width="7.28515625" customWidth="1"/>
    <col min="6" max="6" width="10.5703125" bestFit="1" customWidth="1"/>
    <col min="7" max="7" width="5.7109375" customWidth="1"/>
    <col min="8" max="8" width="9.140625" style="4"/>
    <col min="9" max="9" width="5.7109375" customWidth="1"/>
  </cols>
  <sheetData>
    <row r="1" spans="1:9">
      <c r="A1" s="21" t="s">
        <v>29</v>
      </c>
      <c r="B1" s="22"/>
      <c r="C1" s="22"/>
      <c r="D1" s="22"/>
      <c r="E1" s="22"/>
    </row>
    <row r="2" spans="1:9" ht="13.5" customHeight="1" thickBot="1">
      <c r="A2" s="1"/>
    </row>
    <row r="3" spans="1:9" ht="15">
      <c r="B3" s="7">
        <v>152</v>
      </c>
      <c r="C3" s="8"/>
      <c r="D3" s="7">
        <v>25</v>
      </c>
      <c r="E3" s="8"/>
      <c r="F3" s="7">
        <v>19</v>
      </c>
      <c r="G3" s="8"/>
      <c r="H3" s="7">
        <v>196</v>
      </c>
      <c r="I3" s="8"/>
    </row>
    <row r="4" spans="1:9">
      <c r="A4" s="2" t="s">
        <v>0</v>
      </c>
      <c r="B4" s="9" t="s">
        <v>1</v>
      </c>
      <c r="C4" s="10" t="s">
        <v>27</v>
      </c>
      <c r="D4" s="9" t="s">
        <v>2</v>
      </c>
      <c r="E4" s="10" t="s">
        <v>27</v>
      </c>
      <c r="F4" s="9" t="s">
        <v>3</v>
      </c>
      <c r="G4" s="10" t="s">
        <v>27</v>
      </c>
      <c r="H4" s="17" t="s">
        <v>26</v>
      </c>
      <c r="I4" s="10" t="s">
        <v>27</v>
      </c>
    </row>
    <row r="5" spans="1:9" ht="24.75" customHeight="1">
      <c r="A5" t="s">
        <v>7</v>
      </c>
      <c r="B5" s="11">
        <v>135</v>
      </c>
      <c r="C5" s="12">
        <f>135/152</f>
        <v>0.88815789473684215</v>
      </c>
      <c r="D5" s="11">
        <v>24</v>
      </c>
      <c r="E5" s="12">
        <f>D5/25</f>
        <v>0.96</v>
      </c>
      <c r="F5" s="11">
        <v>14</v>
      </c>
      <c r="G5" s="12">
        <f>F5/19</f>
        <v>0.73684210526315785</v>
      </c>
      <c r="H5" s="18">
        <f>B5+D5+F5</f>
        <v>173</v>
      </c>
      <c r="I5" s="33">
        <f>H5/196</f>
        <v>0.88265306122448983</v>
      </c>
    </row>
    <row r="6" spans="1:9">
      <c r="A6" t="s">
        <v>6</v>
      </c>
      <c r="B6" s="11">
        <v>135</v>
      </c>
      <c r="C6" s="12">
        <f t="shared" ref="C6" si="0">135/152</f>
        <v>0.88815789473684215</v>
      </c>
      <c r="D6" s="11">
        <v>20</v>
      </c>
      <c r="E6" s="12">
        <f t="shared" ref="E6:E26" si="1">D6/25</f>
        <v>0.8</v>
      </c>
      <c r="F6" s="11">
        <v>14</v>
      </c>
      <c r="G6" s="12">
        <f t="shared" ref="G6:G26" si="2">F6/19</f>
        <v>0.73684210526315785</v>
      </c>
      <c r="H6" s="18">
        <f t="shared" ref="H6:H26" si="3">B6+D6+F6</f>
        <v>169</v>
      </c>
      <c r="I6" s="33">
        <f t="shared" ref="I6:I26" si="4">H6/196</f>
        <v>0.86224489795918369</v>
      </c>
    </row>
    <row r="7" spans="1:9">
      <c r="A7" t="s">
        <v>4</v>
      </c>
      <c r="B7" s="11">
        <v>130</v>
      </c>
      <c r="C7" s="12">
        <f>B7/152</f>
        <v>0.85526315789473684</v>
      </c>
      <c r="D7" s="11">
        <v>24</v>
      </c>
      <c r="E7" s="12">
        <f t="shared" si="1"/>
        <v>0.96</v>
      </c>
      <c r="F7" s="11">
        <v>15</v>
      </c>
      <c r="G7" s="12">
        <f t="shared" si="2"/>
        <v>0.78947368421052633</v>
      </c>
      <c r="H7" s="18">
        <f t="shared" si="3"/>
        <v>169</v>
      </c>
      <c r="I7" s="33">
        <f t="shared" si="4"/>
        <v>0.86224489795918369</v>
      </c>
    </row>
    <row r="8" spans="1:9">
      <c r="A8" t="s">
        <v>5</v>
      </c>
      <c r="B8" s="11">
        <v>126</v>
      </c>
      <c r="C8" s="12">
        <f t="shared" ref="C8:C26" si="5">B8/152</f>
        <v>0.82894736842105265</v>
      </c>
      <c r="D8" s="11">
        <v>21</v>
      </c>
      <c r="E8" s="12">
        <f t="shared" si="1"/>
        <v>0.84</v>
      </c>
      <c r="F8" s="11">
        <v>11</v>
      </c>
      <c r="G8" s="12">
        <f t="shared" si="2"/>
        <v>0.57894736842105265</v>
      </c>
      <c r="H8" s="18">
        <f t="shared" si="3"/>
        <v>158</v>
      </c>
      <c r="I8" s="33">
        <f t="shared" si="4"/>
        <v>0.80612244897959184</v>
      </c>
    </row>
    <row r="9" spans="1:9">
      <c r="A9" t="s">
        <v>8</v>
      </c>
      <c r="B9" s="11">
        <v>118</v>
      </c>
      <c r="C9" s="12">
        <f t="shared" si="5"/>
        <v>0.77631578947368418</v>
      </c>
      <c r="D9" s="11">
        <v>23</v>
      </c>
      <c r="E9" s="12">
        <f t="shared" si="1"/>
        <v>0.92</v>
      </c>
      <c r="F9" s="11">
        <v>13</v>
      </c>
      <c r="G9" s="12">
        <f t="shared" si="2"/>
        <v>0.68421052631578949</v>
      </c>
      <c r="H9" s="18">
        <f t="shared" si="3"/>
        <v>154</v>
      </c>
      <c r="I9" s="33">
        <f t="shared" si="4"/>
        <v>0.7857142857142857</v>
      </c>
    </row>
    <row r="10" spans="1:9">
      <c r="A10" t="s">
        <v>9</v>
      </c>
      <c r="B10" s="11">
        <v>123</v>
      </c>
      <c r="C10" s="12">
        <f t="shared" si="5"/>
        <v>0.80921052631578949</v>
      </c>
      <c r="D10" s="11">
        <v>17</v>
      </c>
      <c r="E10" s="12">
        <f t="shared" si="1"/>
        <v>0.68</v>
      </c>
      <c r="F10" s="11">
        <v>12</v>
      </c>
      <c r="G10" s="12">
        <f t="shared" si="2"/>
        <v>0.63157894736842102</v>
      </c>
      <c r="H10" s="18">
        <f t="shared" si="3"/>
        <v>152</v>
      </c>
      <c r="I10" s="33">
        <f t="shared" si="4"/>
        <v>0.77551020408163263</v>
      </c>
    </row>
    <row r="11" spans="1:9">
      <c r="A11" t="s">
        <v>10</v>
      </c>
      <c r="B11" s="11">
        <v>117</v>
      </c>
      <c r="C11" s="12">
        <f t="shared" si="5"/>
        <v>0.76973684210526316</v>
      </c>
      <c r="D11" s="11">
        <v>23</v>
      </c>
      <c r="E11" s="12">
        <f t="shared" si="1"/>
        <v>0.92</v>
      </c>
      <c r="F11" s="11">
        <v>12</v>
      </c>
      <c r="G11" s="12">
        <f t="shared" si="2"/>
        <v>0.63157894736842102</v>
      </c>
      <c r="H11" s="18">
        <f t="shared" si="3"/>
        <v>152</v>
      </c>
      <c r="I11" s="33">
        <f t="shared" si="4"/>
        <v>0.77551020408163263</v>
      </c>
    </row>
    <row r="12" spans="1:9">
      <c r="A12" t="s">
        <v>11</v>
      </c>
      <c r="B12" s="11">
        <v>117</v>
      </c>
      <c r="C12" s="12">
        <f t="shared" si="5"/>
        <v>0.76973684210526316</v>
      </c>
      <c r="D12" s="11">
        <v>24</v>
      </c>
      <c r="E12" s="12">
        <f t="shared" si="1"/>
        <v>0.96</v>
      </c>
      <c r="F12" s="11">
        <v>10</v>
      </c>
      <c r="G12" s="12">
        <f t="shared" si="2"/>
        <v>0.52631578947368418</v>
      </c>
      <c r="H12" s="18">
        <f t="shared" si="3"/>
        <v>151</v>
      </c>
      <c r="I12" s="33">
        <f t="shared" si="4"/>
        <v>0.77040816326530615</v>
      </c>
    </row>
    <row r="13" spans="1:9">
      <c r="A13" t="s">
        <v>12</v>
      </c>
      <c r="B13" s="11">
        <v>108</v>
      </c>
      <c r="C13" s="12">
        <f t="shared" si="5"/>
        <v>0.71052631578947367</v>
      </c>
      <c r="D13" s="11">
        <v>23</v>
      </c>
      <c r="E13" s="12">
        <f t="shared" si="1"/>
        <v>0.92</v>
      </c>
      <c r="F13" s="11">
        <v>16</v>
      </c>
      <c r="G13" s="12">
        <f t="shared" si="2"/>
        <v>0.84210526315789469</v>
      </c>
      <c r="H13" s="18">
        <f t="shared" si="3"/>
        <v>147</v>
      </c>
      <c r="I13" s="33">
        <f t="shared" si="4"/>
        <v>0.75</v>
      </c>
    </row>
    <row r="14" spans="1:9">
      <c r="A14" t="s">
        <v>13</v>
      </c>
      <c r="B14" s="11">
        <v>103</v>
      </c>
      <c r="C14" s="12">
        <f t="shared" si="5"/>
        <v>0.67763157894736847</v>
      </c>
      <c r="D14" s="11">
        <v>22</v>
      </c>
      <c r="E14" s="12">
        <f t="shared" si="1"/>
        <v>0.88</v>
      </c>
      <c r="F14" s="11">
        <v>9</v>
      </c>
      <c r="G14" s="12">
        <f t="shared" si="2"/>
        <v>0.47368421052631576</v>
      </c>
      <c r="H14" s="18">
        <f t="shared" si="3"/>
        <v>134</v>
      </c>
      <c r="I14" s="12">
        <f t="shared" si="4"/>
        <v>0.68367346938775508</v>
      </c>
    </row>
    <row r="15" spans="1:9">
      <c r="A15" t="s">
        <v>14</v>
      </c>
      <c r="B15" s="11">
        <v>106</v>
      </c>
      <c r="C15" s="12">
        <f t="shared" si="5"/>
        <v>0.69736842105263153</v>
      </c>
      <c r="D15" s="11">
        <v>18</v>
      </c>
      <c r="E15" s="12">
        <f t="shared" si="1"/>
        <v>0.72</v>
      </c>
      <c r="F15" s="11">
        <v>9</v>
      </c>
      <c r="G15" s="12">
        <f t="shared" si="2"/>
        <v>0.47368421052631576</v>
      </c>
      <c r="H15" s="18">
        <f t="shared" si="3"/>
        <v>133</v>
      </c>
      <c r="I15" s="12">
        <f t="shared" si="4"/>
        <v>0.6785714285714286</v>
      </c>
    </row>
    <row r="16" spans="1:9">
      <c r="A16" t="s">
        <v>15</v>
      </c>
      <c r="B16" s="11">
        <v>101</v>
      </c>
      <c r="C16" s="12">
        <f t="shared" si="5"/>
        <v>0.66447368421052633</v>
      </c>
      <c r="D16" s="11">
        <v>17</v>
      </c>
      <c r="E16" s="12">
        <f t="shared" si="1"/>
        <v>0.68</v>
      </c>
      <c r="F16" s="11">
        <v>15</v>
      </c>
      <c r="G16" s="12">
        <f t="shared" si="2"/>
        <v>0.78947368421052633</v>
      </c>
      <c r="H16" s="18">
        <f t="shared" si="3"/>
        <v>133</v>
      </c>
      <c r="I16" s="12">
        <f t="shared" si="4"/>
        <v>0.6785714285714286</v>
      </c>
    </row>
    <row r="17" spans="1:9">
      <c r="A17" t="s">
        <v>16</v>
      </c>
      <c r="B17" s="11">
        <v>100</v>
      </c>
      <c r="C17" s="12">
        <f t="shared" si="5"/>
        <v>0.65789473684210531</v>
      </c>
      <c r="D17" s="11">
        <v>23</v>
      </c>
      <c r="E17" s="12">
        <f t="shared" si="1"/>
        <v>0.92</v>
      </c>
      <c r="F17" s="11">
        <v>9</v>
      </c>
      <c r="G17" s="12">
        <f t="shared" si="2"/>
        <v>0.47368421052631576</v>
      </c>
      <c r="H17" s="18">
        <f t="shared" si="3"/>
        <v>132</v>
      </c>
      <c r="I17" s="12">
        <f t="shared" si="4"/>
        <v>0.67346938775510201</v>
      </c>
    </row>
    <row r="18" spans="1:9">
      <c r="A18" t="s">
        <v>17</v>
      </c>
      <c r="B18" s="11">
        <v>103</v>
      </c>
      <c r="C18" s="12">
        <f t="shared" si="5"/>
        <v>0.67763157894736847</v>
      </c>
      <c r="D18" s="11">
        <v>19</v>
      </c>
      <c r="E18" s="12">
        <f t="shared" si="1"/>
        <v>0.76</v>
      </c>
      <c r="F18" s="11">
        <v>10</v>
      </c>
      <c r="G18" s="12">
        <f t="shared" si="2"/>
        <v>0.52631578947368418</v>
      </c>
      <c r="H18" s="18">
        <f t="shared" si="3"/>
        <v>132</v>
      </c>
      <c r="I18" s="12">
        <f t="shared" si="4"/>
        <v>0.67346938775510201</v>
      </c>
    </row>
    <row r="19" spans="1:9">
      <c r="A19" t="s">
        <v>18</v>
      </c>
      <c r="B19" s="11">
        <v>96</v>
      </c>
      <c r="C19" s="12">
        <f t="shared" si="5"/>
        <v>0.63157894736842102</v>
      </c>
      <c r="D19" s="11">
        <v>22</v>
      </c>
      <c r="E19" s="12">
        <f t="shared" si="1"/>
        <v>0.88</v>
      </c>
      <c r="F19" s="11">
        <v>13</v>
      </c>
      <c r="G19" s="12">
        <f t="shared" si="2"/>
        <v>0.68421052631578949</v>
      </c>
      <c r="H19" s="18">
        <f t="shared" si="3"/>
        <v>131</v>
      </c>
      <c r="I19" s="12">
        <f t="shared" si="4"/>
        <v>0.66836734693877553</v>
      </c>
    </row>
    <row r="20" spans="1:9">
      <c r="A20" t="s">
        <v>19</v>
      </c>
      <c r="B20" s="11">
        <v>100</v>
      </c>
      <c r="C20" s="12">
        <f t="shared" si="5"/>
        <v>0.65789473684210531</v>
      </c>
      <c r="D20" s="11">
        <v>18</v>
      </c>
      <c r="E20" s="12">
        <f t="shared" si="1"/>
        <v>0.72</v>
      </c>
      <c r="F20" s="11">
        <v>11</v>
      </c>
      <c r="G20" s="12">
        <f t="shared" si="2"/>
        <v>0.57894736842105265</v>
      </c>
      <c r="H20" s="18">
        <f t="shared" si="3"/>
        <v>129</v>
      </c>
      <c r="I20" s="12">
        <f t="shared" si="4"/>
        <v>0.65816326530612246</v>
      </c>
    </row>
    <row r="21" spans="1:9">
      <c r="A21" t="s">
        <v>20</v>
      </c>
      <c r="B21" s="11">
        <v>92</v>
      </c>
      <c r="C21" s="12">
        <f t="shared" si="5"/>
        <v>0.60526315789473684</v>
      </c>
      <c r="D21" s="11">
        <v>18</v>
      </c>
      <c r="E21" s="12">
        <f t="shared" si="1"/>
        <v>0.72</v>
      </c>
      <c r="F21" s="11">
        <v>11</v>
      </c>
      <c r="G21" s="12">
        <f t="shared" si="2"/>
        <v>0.57894736842105265</v>
      </c>
      <c r="H21" s="18">
        <f t="shared" si="3"/>
        <v>121</v>
      </c>
      <c r="I21" s="12">
        <f t="shared" si="4"/>
        <v>0.61734693877551017</v>
      </c>
    </row>
    <row r="22" spans="1:9">
      <c r="A22" t="s">
        <v>21</v>
      </c>
      <c r="B22" s="11">
        <v>83</v>
      </c>
      <c r="C22" s="12">
        <f t="shared" si="5"/>
        <v>0.54605263157894735</v>
      </c>
      <c r="D22" s="11">
        <v>23</v>
      </c>
      <c r="E22" s="12">
        <f t="shared" si="1"/>
        <v>0.92</v>
      </c>
      <c r="F22" s="11">
        <v>14</v>
      </c>
      <c r="G22" s="12">
        <f t="shared" si="2"/>
        <v>0.73684210526315785</v>
      </c>
      <c r="H22" s="18">
        <f t="shared" si="3"/>
        <v>120</v>
      </c>
      <c r="I22" s="12">
        <f t="shared" si="4"/>
        <v>0.61224489795918369</v>
      </c>
    </row>
    <row r="23" spans="1:9">
      <c r="A23" t="s">
        <v>22</v>
      </c>
      <c r="B23" s="11">
        <v>84</v>
      </c>
      <c r="C23" s="12">
        <f t="shared" si="5"/>
        <v>0.55263157894736847</v>
      </c>
      <c r="D23" s="11">
        <v>17</v>
      </c>
      <c r="E23" s="12">
        <f t="shared" si="1"/>
        <v>0.68</v>
      </c>
      <c r="F23" s="11">
        <v>10</v>
      </c>
      <c r="G23" s="12">
        <f t="shared" si="2"/>
        <v>0.52631578947368418</v>
      </c>
      <c r="H23" s="18">
        <f t="shared" si="3"/>
        <v>111</v>
      </c>
      <c r="I23" s="12">
        <f t="shared" si="4"/>
        <v>0.56632653061224492</v>
      </c>
    </row>
    <row r="24" spans="1:9">
      <c r="A24" t="s">
        <v>23</v>
      </c>
      <c r="B24" s="11">
        <v>73</v>
      </c>
      <c r="C24" s="12">
        <f t="shared" si="5"/>
        <v>0.48026315789473684</v>
      </c>
      <c r="D24" s="11">
        <v>22</v>
      </c>
      <c r="E24" s="12">
        <f t="shared" si="1"/>
        <v>0.88</v>
      </c>
      <c r="F24" s="11">
        <v>11</v>
      </c>
      <c r="G24" s="12">
        <f t="shared" si="2"/>
        <v>0.57894736842105265</v>
      </c>
      <c r="H24" s="18">
        <f t="shared" si="3"/>
        <v>106</v>
      </c>
      <c r="I24" s="12">
        <f t="shared" si="4"/>
        <v>0.54081632653061229</v>
      </c>
    </row>
    <row r="25" spans="1:9">
      <c r="A25" t="s">
        <v>24</v>
      </c>
      <c r="B25" s="11">
        <v>78</v>
      </c>
      <c r="C25" s="12">
        <f t="shared" si="5"/>
        <v>0.51315789473684215</v>
      </c>
      <c r="D25" s="11">
        <v>17</v>
      </c>
      <c r="E25" s="12">
        <f t="shared" si="1"/>
        <v>0.68</v>
      </c>
      <c r="F25" s="11">
        <v>9</v>
      </c>
      <c r="G25" s="12">
        <f t="shared" si="2"/>
        <v>0.47368421052631576</v>
      </c>
      <c r="H25" s="18">
        <f t="shared" si="3"/>
        <v>104</v>
      </c>
      <c r="I25" s="12">
        <f t="shared" si="4"/>
        <v>0.53061224489795922</v>
      </c>
    </row>
    <row r="26" spans="1:9">
      <c r="A26" s="5" t="s">
        <v>25</v>
      </c>
      <c r="B26" s="13">
        <v>72</v>
      </c>
      <c r="C26" s="14">
        <f t="shared" si="5"/>
        <v>0.47368421052631576</v>
      </c>
      <c r="D26" s="13">
        <v>22</v>
      </c>
      <c r="E26" s="14">
        <f t="shared" si="1"/>
        <v>0.88</v>
      </c>
      <c r="F26" s="13">
        <v>9</v>
      </c>
      <c r="G26" s="14">
        <f t="shared" si="2"/>
        <v>0.47368421052631576</v>
      </c>
      <c r="H26" s="19">
        <f t="shared" si="3"/>
        <v>103</v>
      </c>
      <c r="I26" s="14">
        <f t="shared" si="4"/>
        <v>0.52551020408163263</v>
      </c>
    </row>
    <row r="27" spans="1:9" ht="26.25" customHeight="1" thickBot="1">
      <c r="A27" s="6" t="s">
        <v>28</v>
      </c>
      <c r="B27" s="15">
        <f>SUM(B5:B26)</f>
        <v>2300</v>
      </c>
      <c r="C27" s="16">
        <f>B27/3344</f>
        <v>0.68779904306220097</v>
      </c>
      <c r="D27" s="15">
        <f>SUM(D5:D26)</f>
        <v>457</v>
      </c>
      <c r="E27" s="16">
        <f>D27/550</f>
        <v>0.83090909090909093</v>
      </c>
      <c r="F27" s="15">
        <f>SUM(F5:F26)</f>
        <v>257</v>
      </c>
      <c r="G27" s="16">
        <f>F27/418</f>
        <v>0.61483253588516751</v>
      </c>
      <c r="H27" s="20">
        <f>SUM(H5:H26)</f>
        <v>3014</v>
      </c>
      <c r="I27" s="16">
        <f>H27/4312</f>
        <v>0.69897959183673475</v>
      </c>
    </row>
    <row r="28" spans="1:9" ht="19.5" thickTop="1">
      <c r="B28" s="3"/>
      <c r="C28" s="3"/>
      <c r="D28" s="3"/>
      <c r="E28" s="3"/>
      <c r="F28" s="3"/>
      <c r="G28" s="3"/>
      <c r="I28" s="3"/>
    </row>
    <row r="29" spans="1:9">
      <c r="B29" s="3"/>
      <c r="C29" s="3"/>
      <c r="D29" s="3"/>
      <c r="E29" s="3"/>
      <c r="F29" s="3"/>
      <c r="G29" s="3"/>
      <c r="I29" s="3"/>
    </row>
    <row r="30" spans="1:9">
      <c r="A30" s="21" t="s">
        <v>30</v>
      </c>
      <c r="B30" s="22"/>
      <c r="C30" s="22"/>
      <c r="D30" s="22"/>
      <c r="E30" s="22"/>
    </row>
    <row r="31" spans="1:9" ht="13.5" customHeight="1" thickBot="1">
      <c r="A31" s="1"/>
    </row>
    <row r="32" spans="1:9" ht="15">
      <c r="B32" s="23">
        <v>104</v>
      </c>
      <c r="C32" s="8"/>
      <c r="D32" s="7">
        <v>25</v>
      </c>
      <c r="E32" s="8"/>
      <c r="F32" s="7">
        <v>13</v>
      </c>
      <c r="G32" s="8"/>
      <c r="H32" s="28">
        <v>142</v>
      </c>
      <c r="I32" s="8"/>
    </row>
    <row r="33" spans="1:9">
      <c r="A33" s="2" t="s">
        <v>0</v>
      </c>
      <c r="B33" s="24" t="s">
        <v>1</v>
      </c>
      <c r="C33" s="10" t="s">
        <v>27</v>
      </c>
      <c r="D33" s="9" t="s">
        <v>2</v>
      </c>
      <c r="E33" s="10" t="s">
        <v>27</v>
      </c>
      <c r="F33" s="9" t="s">
        <v>3</v>
      </c>
      <c r="G33" s="10" t="s">
        <v>27</v>
      </c>
      <c r="H33" s="29" t="s">
        <v>26</v>
      </c>
      <c r="I33" s="10" t="s">
        <v>27</v>
      </c>
    </row>
    <row r="34" spans="1:9" ht="24.75" customHeight="1">
      <c r="A34" t="s">
        <v>7</v>
      </c>
      <c r="B34" s="25">
        <v>95</v>
      </c>
      <c r="C34" s="33">
        <f>95/104</f>
        <v>0.91346153846153844</v>
      </c>
      <c r="D34" s="11">
        <v>24</v>
      </c>
      <c r="E34" s="12">
        <f>D34/25</f>
        <v>0.96</v>
      </c>
      <c r="F34" s="11">
        <v>11</v>
      </c>
      <c r="G34" s="12">
        <f>F34/13</f>
        <v>0.84615384615384615</v>
      </c>
      <c r="H34" s="30">
        <f>B34+D34+F34</f>
        <v>130</v>
      </c>
      <c r="I34" s="12">
        <f>H34/142</f>
        <v>0.91549295774647887</v>
      </c>
    </row>
    <row r="35" spans="1:9">
      <c r="A35" t="s">
        <v>5</v>
      </c>
      <c r="B35" s="25">
        <v>94</v>
      </c>
      <c r="C35" s="33">
        <f t="shared" ref="C35:C55" si="6">B35/104</f>
        <v>0.90384615384615385</v>
      </c>
      <c r="D35" s="11">
        <v>21</v>
      </c>
      <c r="E35" s="12">
        <f t="shared" ref="E35:E55" si="7">D35/25</f>
        <v>0.84</v>
      </c>
      <c r="F35" s="11">
        <v>9</v>
      </c>
      <c r="G35" s="12">
        <f t="shared" ref="G35:G55" si="8">F35/13</f>
        <v>0.69230769230769229</v>
      </c>
      <c r="H35" s="30">
        <f t="shared" ref="H35" si="9">B35+D35+F35</f>
        <v>124</v>
      </c>
      <c r="I35" s="12">
        <f t="shared" ref="I35:I55" si="10">H35/142</f>
        <v>0.87323943661971826</v>
      </c>
    </row>
    <row r="36" spans="1:9">
      <c r="A36" t="s">
        <v>4</v>
      </c>
      <c r="B36" s="25">
        <v>92</v>
      </c>
      <c r="C36" s="33">
        <f t="shared" ref="C36" si="11">B36/104</f>
        <v>0.88461538461538458</v>
      </c>
      <c r="D36" s="11">
        <v>22</v>
      </c>
      <c r="E36" s="12">
        <f t="shared" si="7"/>
        <v>0.88</v>
      </c>
      <c r="F36" s="11">
        <v>11</v>
      </c>
      <c r="G36" s="12">
        <f t="shared" ref="G36" si="12">F36/13</f>
        <v>0.84615384615384615</v>
      </c>
      <c r="H36" s="30">
        <f t="shared" ref="H36:H38" si="13">B36+D36+F36</f>
        <v>125</v>
      </c>
      <c r="I36" s="12">
        <f t="shared" si="10"/>
        <v>0.88028169014084512</v>
      </c>
    </row>
    <row r="37" spans="1:9">
      <c r="A37" t="s">
        <v>18</v>
      </c>
      <c r="B37" s="25">
        <v>92</v>
      </c>
      <c r="C37" s="33">
        <f t="shared" si="6"/>
        <v>0.88461538461538458</v>
      </c>
      <c r="D37" s="11">
        <v>22</v>
      </c>
      <c r="E37" s="12">
        <f t="shared" si="7"/>
        <v>0.88</v>
      </c>
      <c r="F37" s="11">
        <v>11</v>
      </c>
      <c r="G37" s="12">
        <f t="shared" si="8"/>
        <v>0.84615384615384615</v>
      </c>
      <c r="H37" s="30">
        <f t="shared" si="13"/>
        <v>125</v>
      </c>
      <c r="I37" s="12">
        <f t="shared" si="10"/>
        <v>0.88028169014084512</v>
      </c>
    </row>
    <row r="38" spans="1:9">
      <c r="A38" t="s">
        <v>13</v>
      </c>
      <c r="B38" s="25">
        <v>90</v>
      </c>
      <c r="C38" s="33">
        <f t="shared" si="6"/>
        <v>0.86538461538461542</v>
      </c>
      <c r="D38" s="11">
        <v>22</v>
      </c>
      <c r="E38" s="12">
        <f t="shared" si="7"/>
        <v>0.88</v>
      </c>
      <c r="F38" s="11">
        <v>9</v>
      </c>
      <c r="G38" s="12">
        <f t="shared" si="8"/>
        <v>0.69230769230769229</v>
      </c>
      <c r="H38" s="30">
        <f t="shared" si="13"/>
        <v>121</v>
      </c>
      <c r="I38" s="12">
        <f t="shared" si="10"/>
        <v>0.852112676056338</v>
      </c>
    </row>
    <row r="39" spans="1:9">
      <c r="A39" t="s">
        <v>6</v>
      </c>
      <c r="B39" s="25">
        <v>89</v>
      </c>
      <c r="C39" s="33">
        <f>B39/104</f>
        <v>0.85576923076923073</v>
      </c>
      <c r="D39" s="11">
        <v>20</v>
      </c>
      <c r="E39" s="12">
        <f t="shared" si="7"/>
        <v>0.8</v>
      </c>
      <c r="F39" s="11">
        <v>9</v>
      </c>
      <c r="G39" s="12">
        <f>F39/13</f>
        <v>0.69230769230769229</v>
      </c>
      <c r="H39" s="30">
        <f t="shared" ref="H39:H47" si="14">B39+D39+F39</f>
        <v>118</v>
      </c>
      <c r="I39" s="12">
        <f t="shared" si="10"/>
        <v>0.83098591549295775</v>
      </c>
    </row>
    <row r="40" spans="1:9">
      <c r="A40" t="s">
        <v>11</v>
      </c>
      <c r="B40" s="25">
        <v>89</v>
      </c>
      <c r="C40" s="33">
        <f t="shared" si="6"/>
        <v>0.85576923076923073</v>
      </c>
      <c r="D40" s="11">
        <v>24</v>
      </c>
      <c r="E40" s="12">
        <f t="shared" si="7"/>
        <v>0.96</v>
      </c>
      <c r="F40" s="11">
        <v>10</v>
      </c>
      <c r="G40" s="12">
        <f t="shared" si="8"/>
        <v>0.76923076923076927</v>
      </c>
      <c r="H40" s="30">
        <f t="shared" si="14"/>
        <v>123</v>
      </c>
      <c r="I40" s="12">
        <f t="shared" si="10"/>
        <v>0.86619718309859151</v>
      </c>
    </row>
    <row r="41" spans="1:9">
      <c r="A41" t="s">
        <v>10</v>
      </c>
      <c r="B41" s="25">
        <v>88</v>
      </c>
      <c r="C41" s="33">
        <f t="shared" si="6"/>
        <v>0.84615384615384615</v>
      </c>
      <c r="D41" s="11">
        <v>23</v>
      </c>
      <c r="E41" s="12">
        <f t="shared" si="7"/>
        <v>0.92</v>
      </c>
      <c r="F41" s="11">
        <v>10</v>
      </c>
      <c r="G41" s="12">
        <f t="shared" si="8"/>
        <v>0.76923076923076927</v>
      </c>
      <c r="H41" s="30">
        <f t="shared" si="14"/>
        <v>121</v>
      </c>
      <c r="I41" s="12">
        <f t="shared" si="10"/>
        <v>0.852112676056338</v>
      </c>
    </row>
    <row r="42" spans="1:9">
      <c r="A42" t="s">
        <v>14</v>
      </c>
      <c r="B42" s="25">
        <v>87</v>
      </c>
      <c r="C42" s="33">
        <f t="shared" si="6"/>
        <v>0.83653846153846156</v>
      </c>
      <c r="D42" s="11">
        <v>18</v>
      </c>
      <c r="E42" s="12">
        <f t="shared" si="7"/>
        <v>0.72</v>
      </c>
      <c r="F42" s="11">
        <v>8</v>
      </c>
      <c r="G42" s="12">
        <f t="shared" si="8"/>
        <v>0.61538461538461542</v>
      </c>
      <c r="H42" s="30">
        <f t="shared" si="14"/>
        <v>113</v>
      </c>
      <c r="I42" s="12">
        <f t="shared" si="10"/>
        <v>0.79577464788732399</v>
      </c>
    </row>
    <row r="43" spans="1:9">
      <c r="A43" t="s">
        <v>12</v>
      </c>
      <c r="B43" s="25">
        <v>83</v>
      </c>
      <c r="C43" s="33">
        <f t="shared" si="6"/>
        <v>0.79807692307692313</v>
      </c>
      <c r="D43" s="11">
        <v>23</v>
      </c>
      <c r="E43" s="12">
        <f t="shared" si="7"/>
        <v>0.92</v>
      </c>
      <c r="F43" s="11">
        <v>12</v>
      </c>
      <c r="G43" s="12">
        <f t="shared" si="8"/>
        <v>0.92307692307692313</v>
      </c>
      <c r="H43" s="30">
        <f t="shared" si="14"/>
        <v>118</v>
      </c>
      <c r="I43" s="12">
        <f t="shared" si="10"/>
        <v>0.83098591549295775</v>
      </c>
    </row>
    <row r="44" spans="1:9">
      <c r="A44" t="s">
        <v>19</v>
      </c>
      <c r="B44" s="25">
        <v>83</v>
      </c>
      <c r="C44" s="33">
        <f t="shared" si="6"/>
        <v>0.79807692307692313</v>
      </c>
      <c r="D44" s="11">
        <v>18</v>
      </c>
      <c r="E44" s="12">
        <f t="shared" si="7"/>
        <v>0.72</v>
      </c>
      <c r="F44" s="11">
        <v>8</v>
      </c>
      <c r="G44" s="12">
        <f t="shared" si="8"/>
        <v>0.61538461538461542</v>
      </c>
      <c r="H44" s="30">
        <f t="shared" si="14"/>
        <v>109</v>
      </c>
      <c r="I44" s="12">
        <f t="shared" si="10"/>
        <v>0.76760563380281688</v>
      </c>
    </row>
    <row r="45" spans="1:9">
      <c r="A45" t="s">
        <v>9</v>
      </c>
      <c r="B45" s="25">
        <v>80</v>
      </c>
      <c r="C45" s="12">
        <f t="shared" si="6"/>
        <v>0.76923076923076927</v>
      </c>
      <c r="D45" s="11">
        <v>17</v>
      </c>
      <c r="E45" s="12">
        <f t="shared" si="7"/>
        <v>0.68</v>
      </c>
      <c r="F45" s="11">
        <v>11</v>
      </c>
      <c r="G45" s="12">
        <f t="shared" si="8"/>
        <v>0.84615384615384615</v>
      </c>
      <c r="H45" s="30">
        <f t="shared" si="14"/>
        <v>108</v>
      </c>
      <c r="I45" s="12">
        <f t="shared" si="10"/>
        <v>0.76056338028169013</v>
      </c>
    </row>
    <row r="46" spans="1:9">
      <c r="A46" t="s">
        <v>8</v>
      </c>
      <c r="B46" s="25">
        <v>79</v>
      </c>
      <c r="C46" s="12">
        <f t="shared" si="6"/>
        <v>0.75961538461538458</v>
      </c>
      <c r="D46" s="11">
        <v>23</v>
      </c>
      <c r="E46" s="12">
        <f t="shared" si="7"/>
        <v>0.92</v>
      </c>
      <c r="F46" s="11">
        <v>10</v>
      </c>
      <c r="G46" s="12">
        <f t="shared" si="8"/>
        <v>0.76923076923076927</v>
      </c>
      <c r="H46" s="30">
        <f t="shared" si="14"/>
        <v>112</v>
      </c>
      <c r="I46" s="12">
        <f t="shared" si="10"/>
        <v>0.78873239436619713</v>
      </c>
    </row>
    <row r="47" spans="1:9">
      <c r="A47" t="s">
        <v>24</v>
      </c>
      <c r="B47" s="25">
        <v>78</v>
      </c>
      <c r="C47" s="12">
        <f t="shared" si="6"/>
        <v>0.75</v>
      </c>
      <c r="D47" s="11">
        <v>17</v>
      </c>
      <c r="E47" s="12">
        <f t="shared" si="7"/>
        <v>0.68</v>
      </c>
      <c r="F47" s="11">
        <v>9</v>
      </c>
      <c r="G47" s="12">
        <f t="shared" si="8"/>
        <v>0.69230769230769229</v>
      </c>
      <c r="H47" s="30">
        <f t="shared" si="14"/>
        <v>104</v>
      </c>
      <c r="I47" s="12">
        <f t="shared" si="10"/>
        <v>0.73239436619718312</v>
      </c>
    </row>
    <row r="48" spans="1:9">
      <c r="A48" t="s">
        <v>21</v>
      </c>
      <c r="B48" s="25">
        <v>75</v>
      </c>
      <c r="C48" s="12">
        <f t="shared" si="6"/>
        <v>0.72115384615384615</v>
      </c>
      <c r="D48" s="11">
        <v>23</v>
      </c>
      <c r="E48" s="12">
        <f t="shared" si="7"/>
        <v>0.92</v>
      </c>
      <c r="F48" s="11">
        <v>11</v>
      </c>
      <c r="G48" s="12">
        <f t="shared" si="8"/>
        <v>0.84615384615384615</v>
      </c>
      <c r="H48" s="30">
        <f t="shared" ref="H48:H50" si="15">B48+D48+F48</f>
        <v>109</v>
      </c>
      <c r="I48" s="12">
        <f t="shared" si="10"/>
        <v>0.76760563380281688</v>
      </c>
    </row>
    <row r="49" spans="1:9">
      <c r="A49" t="s">
        <v>15</v>
      </c>
      <c r="B49" s="25">
        <v>73</v>
      </c>
      <c r="C49" s="12">
        <f t="shared" si="6"/>
        <v>0.70192307692307687</v>
      </c>
      <c r="D49" s="11">
        <v>17</v>
      </c>
      <c r="E49" s="12">
        <f t="shared" si="7"/>
        <v>0.68</v>
      </c>
      <c r="F49" s="11">
        <v>12</v>
      </c>
      <c r="G49" s="12">
        <f t="shared" si="8"/>
        <v>0.92307692307692313</v>
      </c>
      <c r="H49" s="30">
        <f t="shared" si="15"/>
        <v>102</v>
      </c>
      <c r="I49" s="12">
        <f t="shared" si="10"/>
        <v>0.71830985915492962</v>
      </c>
    </row>
    <row r="50" spans="1:9">
      <c r="A50" t="s">
        <v>17</v>
      </c>
      <c r="B50" s="25">
        <v>73</v>
      </c>
      <c r="C50" s="12">
        <f t="shared" si="6"/>
        <v>0.70192307692307687</v>
      </c>
      <c r="D50" s="11">
        <v>19</v>
      </c>
      <c r="E50" s="12">
        <f t="shared" si="7"/>
        <v>0.76</v>
      </c>
      <c r="F50" s="11">
        <v>8</v>
      </c>
      <c r="G50" s="12">
        <f t="shared" si="8"/>
        <v>0.61538461538461542</v>
      </c>
      <c r="H50" s="30">
        <f t="shared" si="15"/>
        <v>100</v>
      </c>
      <c r="I50" s="12">
        <f t="shared" si="10"/>
        <v>0.70422535211267601</v>
      </c>
    </row>
    <row r="51" spans="1:9">
      <c r="A51" t="s">
        <v>16</v>
      </c>
      <c r="B51" s="25">
        <v>72</v>
      </c>
      <c r="C51" s="12">
        <f t="shared" si="6"/>
        <v>0.69230769230769229</v>
      </c>
      <c r="D51" s="11">
        <v>23</v>
      </c>
      <c r="E51" s="12">
        <f t="shared" si="7"/>
        <v>0.92</v>
      </c>
      <c r="F51" s="11">
        <v>8</v>
      </c>
      <c r="G51" s="12">
        <f t="shared" si="8"/>
        <v>0.61538461538461542</v>
      </c>
      <c r="H51" s="30">
        <f t="shared" ref="H51:H55" si="16">B51+D51+F51</f>
        <v>103</v>
      </c>
      <c r="I51" s="12">
        <f t="shared" si="10"/>
        <v>0.72535211267605637</v>
      </c>
    </row>
    <row r="52" spans="1:9">
      <c r="A52" s="27" t="s">
        <v>25</v>
      </c>
      <c r="B52" s="25">
        <v>72</v>
      </c>
      <c r="C52" s="12">
        <f t="shared" si="6"/>
        <v>0.69230769230769229</v>
      </c>
      <c r="D52" s="11">
        <v>22</v>
      </c>
      <c r="E52" s="12">
        <f t="shared" si="7"/>
        <v>0.88</v>
      </c>
      <c r="F52" s="11">
        <v>9</v>
      </c>
      <c r="G52" s="12">
        <f>F52/13</f>
        <v>0.69230769230769229</v>
      </c>
      <c r="H52" s="30">
        <f t="shared" si="16"/>
        <v>103</v>
      </c>
      <c r="I52" s="12">
        <f t="shared" si="10"/>
        <v>0.72535211267605637</v>
      </c>
    </row>
    <row r="53" spans="1:9">
      <c r="A53" t="s">
        <v>22</v>
      </c>
      <c r="B53" s="25">
        <v>70</v>
      </c>
      <c r="C53" s="12">
        <f t="shared" si="6"/>
        <v>0.67307692307692313</v>
      </c>
      <c r="D53" s="11">
        <v>17</v>
      </c>
      <c r="E53" s="12">
        <f t="shared" si="7"/>
        <v>0.68</v>
      </c>
      <c r="F53" s="11">
        <v>8</v>
      </c>
      <c r="G53" s="12">
        <f t="shared" si="8"/>
        <v>0.61538461538461542</v>
      </c>
      <c r="H53" s="30">
        <f t="shared" si="16"/>
        <v>95</v>
      </c>
      <c r="I53" s="12">
        <f t="shared" si="10"/>
        <v>0.66901408450704225</v>
      </c>
    </row>
    <row r="54" spans="1:9">
      <c r="A54" t="s">
        <v>23</v>
      </c>
      <c r="B54" s="25">
        <v>68</v>
      </c>
      <c r="C54" s="12">
        <f t="shared" si="6"/>
        <v>0.65384615384615385</v>
      </c>
      <c r="D54" s="11">
        <v>22</v>
      </c>
      <c r="E54" s="12">
        <f t="shared" si="7"/>
        <v>0.88</v>
      </c>
      <c r="F54" s="11">
        <v>9</v>
      </c>
      <c r="G54" s="12">
        <f t="shared" si="8"/>
        <v>0.69230769230769229</v>
      </c>
      <c r="H54" s="30">
        <f t="shared" si="16"/>
        <v>99</v>
      </c>
      <c r="I54" s="12">
        <f t="shared" si="10"/>
        <v>0.69718309859154926</v>
      </c>
    </row>
    <row r="55" spans="1:9">
      <c r="A55" t="s">
        <v>20</v>
      </c>
      <c r="B55" s="25">
        <v>66</v>
      </c>
      <c r="C55" s="12">
        <f t="shared" si="6"/>
        <v>0.63461538461538458</v>
      </c>
      <c r="D55" s="11">
        <v>18</v>
      </c>
      <c r="E55" s="12">
        <f t="shared" si="7"/>
        <v>0.72</v>
      </c>
      <c r="F55" s="11">
        <v>10</v>
      </c>
      <c r="G55" s="12">
        <f t="shared" si="8"/>
        <v>0.76923076923076927</v>
      </c>
      <c r="H55" s="30">
        <f t="shared" si="16"/>
        <v>94</v>
      </c>
      <c r="I55" s="12">
        <f t="shared" si="10"/>
        <v>0.6619718309859155</v>
      </c>
    </row>
    <row r="56" spans="1:9">
      <c r="A56" s="5"/>
      <c r="B56" s="26"/>
      <c r="C56" s="12"/>
      <c r="D56" s="13"/>
      <c r="E56" s="12"/>
      <c r="F56" s="13"/>
      <c r="G56" s="12"/>
      <c r="H56" s="31"/>
      <c r="I56" s="12"/>
    </row>
    <row r="57" spans="1:9" ht="26.25" customHeight="1" thickBot="1">
      <c r="A57" s="6" t="s">
        <v>28</v>
      </c>
      <c r="B57" s="15">
        <f>SUM(B34:B56)</f>
        <v>1788</v>
      </c>
      <c r="C57" s="16">
        <f>B57/2288</f>
        <v>0.78146853146853146</v>
      </c>
      <c r="D57" s="15">
        <f>SUM(D34:D56)</f>
        <v>455</v>
      </c>
      <c r="E57" s="16">
        <f>D57/550</f>
        <v>0.82727272727272727</v>
      </c>
      <c r="F57" s="15">
        <f>SUM(F34:F56)</f>
        <v>213</v>
      </c>
      <c r="G57" s="16">
        <f>F57/286</f>
        <v>0.74475524475524479</v>
      </c>
      <c r="H57" s="32">
        <f>SUM(H34:H56)</f>
        <v>2456</v>
      </c>
      <c r="I57" s="16">
        <f>H57/3124</f>
        <v>0.78617157490396927</v>
      </c>
    </row>
    <row r="58" spans="1:9" ht="19.5" thickTop="1"/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KF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Pär Wårell</dc:creator>
  <cp:lastModifiedBy>Pär Wårell</cp:lastModifiedBy>
  <dcterms:created xsi:type="dcterms:W3CDTF">2015-04-10T15:42:15Z</dcterms:created>
  <dcterms:modified xsi:type="dcterms:W3CDTF">2015-04-10T17:14:26Z</dcterms:modified>
</cp:coreProperties>
</file>