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pehof\Downloads\"/>
    </mc:Choice>
  </mc:AlternateContent>
  <xr:revisionPtr revIDLastSave="0" documentId="8_{6223F67C-A0AD-4321-B943-6B538F8479DF}" xr6:coauthVersionLast="47" xr6:coauthVersionMax="47" xr10:uidLastSave="{00000000-0000-0000-0000-000000000000}"/>
  <bookViews>
    <workbookView xWindow="-120" yWindow="-120" windowWidth="29040" windowHeight="17520" xr2:uid="{40BB43B8-51F1-4528-94BF-7E53A32FFB0A}"/>
  </bookViews>
  <sheets>
    <sheet name="Blad2" sheetId="2" r:id="rId1"/>
  </sheets>
  <definedNames>
    <definedName name="_xlnm._FilterDatabase" localSheetId="0" hidden="1">Blad2!$A$4:$Z$58</definedName>
    <definedName name="_xlnm.Print_Area" localSheetId="0">Blad2!$A$1:$R$65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2" l="1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B58" i="2"/>
  <c r="R41" i="2"/>
  <c r="S40" i="2"/>
  <c r="T40" i="2"/>
  <c r="U40" i="2"/>
  <c r="V40" i="2"/>
  <c r="W40" i="2"/>
  <c r="Y40" i="2"/>
  <c r="Z40" i="2"/>
  <c r="S41" i="2"/>
  <c r="T41" i="2"/>
  <c r="U41" i="2"/>
  <c r="V41" i="2"/>
  <c r="W41" i="2"/>
  <c r="Y41" i="2"/>
  <c r="Z41" i="2"/>
  <c r="S42" i="2"/>
  <c r="T42" i="2"/>
  <c r="U42" i="2"/>
  <c r="V42" i="2"/>
  <c r="W42" i="2"/>
  <c r="Y42" i="2"/>
  <c r="Z42" i="2"/>
  <c r="S6" i="2"/>
  <c r="T6" i="2"/>
  <c r="U6" i="2"/>
  <c r="V6" i="2"/>
  <c r="W6" i="2"/>
  <c r="S7" i="2"/>
  <c r="T7" i="2"/>
  <c r="U7" i="2"/>
  <c r="V7" i="2"/>
  <c r="W7" i="2"/>
  <c r="S8" i="2"/>
  <c r="T8" i="2"/>
  <c r="U8" i="2"/>
  <c r="V8" i="2"/>
  <c r="W8" i="2"/>
  <c r="S9" i="2"/>
  <c r="T9" i="2"/>
  <c r="U9" i="2"/>
  <c r="V9" i="2"/>
  <c r="W9" i="2"/>
  <c r="S10" i="2"/>
  <c r="T10" i="2"/>
  <c r="U10" i="2"/>
  <c r="V10" i="2"/>
  <c r="W10" i="2"/>
  <c r="S11" i="2"/>
  <c r="T11" i="2"/>
  <c r="U11" i="2"/>
  <c r="V11" i="2"/>
  <c r="W11" i="2"/>
  <c r="S12" i="2"/>
  <c r="T12" i="2"/>
  <c r="U12" i="2"/>
  <c r="V12" i="2"/>
  <c r="W12" i="2"/>
  <c r="S13" i="2"/>
  <c r="T13" i="2"/>
  <c r="U13" i="2"/>
  <c r="V13" i="2"/>
  <c r="W13" i="2"/>
  <c r="S14" i="2"/>
  <c r="T14" i="2"/>
  <c r="U14" i="2"/>
  <c r="V14" i="2"/>
  <c r="W14" i="2"/>
  <c r="S15" i="2"/>
  <c r="T15" i="2"/>
  <c r="U15" i="2"/>
  <c r="V15" i="2"/>
  <c r="W15" i="2"/>
  <c r="S16" i="2"/>
  <c r="T16" i="2"/>
  <c r="U16" i="2"/>
  <c r="V16" i="2"/>
  <c r="W16" i="2"/>
  <c r="S17" i="2"/>
  <c r="T17" i="2"/>
  <c r="U17" i="2"/>
  <c r="V17" i="2"/>
  <c r="W17" i="2"/>
  <c r="S18" i="2"/>
  <c r="T18" i="2"/>
  <c r="U18" i="2"/>
  <c r="V18" i="2"/>
  <c r="W18" i="2"/>
  <c r="S19" i="2"/>
  <c r="T19" i="2"/>
  <c r="U19" i="2"/>
  <c r="V19" i="2"/>
  <c r="W19" i="2"/>
  <c r="S20" i="2"/>
  <c r="T20" i="2"/>
  <c r="U20" i="2"/>
  <c r="V20" i="2"/>
  <c r="W20" i="2"/>
  <c r="S21" i="2"/>
  <c r="T21" i="2"/>
  <c r="U21" i="2"/>
  <c r="V21" i="2"/>
  <c r="W21" i="2"/>
  <c r="S22" i="2"/>
  <c r="T22" i="2"/>
  <c r="U22" i="2"/>
  <c r="V22" i="2"/>
  <c r="W22" i="2"/>
  <c r="S23" i="2"/>
  <c r="T23" i="2"/>
  <c r="U23" i="2"/>
  <c r="V23" i="2"/>
  <c r="W23" i="2"/>
  <c r="S24" i="2"/>
  <c r="T24" i="2"/>
  <c r="U24" i="2"/>
  <c r="V24" i="2"/>
  <c r="W24" i="2"/>
  <c r="S25" i="2"/>
  <c r="T25" i="2"/>
  <c r="U25" i="2"/>
  <c r="V25" i="2"/>
  <c r="W25" i="2"/>
  <c r="S26" i="2"/>
  <c r="T26" i="2"/>
  <c r="U26" i="2"/>
  <c r="V26" i="2"/>
  <c r="W26" i="2"/>
  <c r="S27" i="2"/>
  <c r="T27" i="2"/>
  <c r="U27" i="2"/>
  <c r="V27" i="2"/>
  <c r="W27" i="2"/>
  <c r="S28" i="2"/>
  <c r="T28" i="2"/>
  <c r="U28" i="2"/>
  <c r="V28" i="2"/>
  <c r="W28" i="2"/>
  <c r="S29" i="2"/>
  <c r="T29" i="2"/>
  <c r="U29" i="2"/>
  <c r="V29" i="2"/>
  <c r="W29" i="2"/>
  <c r="S30" i="2"/>
  <c r="T30" i="2"/>
  <c r="U30" i="2"/>
  <c r="V30" i="2"/>
  <c r="W30" i="2"/>
  <c r="S31" i="2"/>
  <c r="T31" i="2"/>
  <c r="U31" i="2"/>
  <c r="V31" i="2"/>
  <c r="W31" i="2"/>
  <c r="S32" i="2"/>
  <c r="T32" i="2"/>
  <c r="U32" i="2"/>
  <c r="V32" i="2"/>
  <c r="W32" i="2"/>
  <c r="S33" i="2"/>
  <c r="T33" i="2"/>
  <c r="U33" i="2"/>
  <c r="V33" i="2"/>
  <c r="W33" i="2"/>
  <c r="S34" i="2"/>
  <c r="T34" i="2"/>
  <c r="U34" i="2"/>
  <c r="V34" i="2"/>
  <c r="W34" i="2"/>
  <c r="S35" i="2"/>
  <c r="T35" i="2"/>
  <c r="U35" i="2"/>
  <c r="V35" i="2"/>
  <c r="W35" i="2"/>
  <c r="S36" i="2"/>
  <c r="T36" i="2"/>
  <c r="U36" i="2"/>
  <c r="V36" i="2"/>
  <c r="W36" i="2"/>
  <c r="S37" i="2"/>
  <c r="T37" i="2"/>
  <c r="U37" i="2"/>
  <c r="V37" i="2"/>
  <c r="W37" i="2"/>
  <c r="S38" i="2"/>
  <c r="T38" i="2"/>
  <c r="U38" i="2"/>
  <c r="V38" i="2"/>
  <c r="W38" i="2"/>
  <c r="S39" i="2"/>
  <c r="T39" i="2"/>
  <c r="U39" i="2"/>
  <c r="V39" i="2"/>
  <c r="W39" i="2"/>
  <c r="S43" i="2"/>
  <c r="T43" i="2"/>
  <c r="U43" i="2"/>
  <c r="V43" i="2"/>
  <c r="W43" i="2"/>
  <c r="S44" i="2"/>
  <c r="T44" i="2"/>
  <c r="U44" i="2"/>
  <c r="V44" i="2"/>
  <c r="W44" i="2"/>
  <c r="S45" i="2"/>
  <c r="T45" i="2"/>
  <c r="U45" i="2"/>
  <c r="V45" i="2"/>
  <c r="W45" i="2"/>
  <c r="S46" i="2"/>
  <c r="T46" i="2"/>
  <c r="U46" i="2"/>
  <c r="V46" i="2"/>
  <c r="W46" i="2"/>
  <c r="S47" i="2"/>
  <c r="T47" i="2"/>
  <c r="U47" i="2"/>
  <c r="V47" i="2"/>
  <c r="W47" i="2"/>
  <c r="S48" i="2"/>
  <c r="T48" i="2"/>
  <c r="U48" i="2"/>
  <c r="V48" i="2"/>
  <c r="W48" i="2"/>
  <c r="S49" i="2"/>
  <c r="T49" i="2"/>
  <c r="U49" i="2"/>
  <c r="V49" i="2"/>
  <c r="W49" i="2"/>
  <c r="S50" i="2"/>
  <c r="T50" i="2"/>
  <c r="U50" i="2"/>
  <c r="V50" i="2"/>
  <c r="W50" i="2"/>
  <c r="S51" i="2"/>
  <c r="T51" i="2"/>
  <c r="U51" i="2"/>
  <c r="V51" i="2"/>
  <c r="W51" i="2"/>
  <c r="S52" i="2"/>
  <c r="T52" i="2"/>
  <c r="U52" i="2"/>
  <c r="V52" i="2"/>
  <c r="W52" i="2"/>
  <c r="S53" i="2"/>
  <c r="T53" i="2"/>
  <c r="U53" i="2"/>
  <c r="V53" i="2"/>
  <c r="W53" i="2"/>
  <c r="S54" i="2"/>
  <c r="T54" i="2"/>
  <c r="U54" i="2"/>
  <c r="V54" i="2"/>
  <c r="W54" i="2"/>
  <c r="S55" i="2"/>
  <c r="T55" i="2"/>
  <c r="U55" i="2"/>
  <c r="V55" i="2"/>
  <c r="W55" i="2"/>
  <c r="S56" i="2"/>
  <c r="T56" i="2"/>
  <c r="U56" i="2"/>
  <c r="V56" i="2"/>
  <c r="W56" i="2"/>
  <c r="S57" i="2"/>
  <c r="T57" i="2"/>
  <c r="U57" i="2"/>
  <c r="V57" i="2"/>
  <c r="W57" i="2"/>
  <c r="W5" i="2"/>
  <c r="V5" i="2"/>
  <c r="U5" i="2"/>
  <c r="T5" i="2"/>
  <c r="S5" i="2"/>
  <c r="R22" i="2"/>
  <c r="Y22" i="2" s="1"/>
  <c r="R23" i="2"/>
  <c r="Y23" i="2" s="1"/>
  <c r="R24" i="2"/>
  <c r="Y24" i="2" s="1"/>
  <c r="R25" i="2"/>
  <c r="Y25" i="2" s="1"/>
  <c r="R26" i="2"/>
  <c r="Y26" i="2" s="1"/>
  <c r="R27" i="2"/>
  <c r="Y27" i="2" s="1"/>
  <c r="R28" i="2"/>
  <c r="Y28" i="2" s="1"/>
  <c r="R29" i="2"/>
  <c r="Y29" i="2" s="1"/>
  <c r="R30" i="2"/>
  <c r="Y30" i="2" s="1"/>
  <c r="R31" i="2"/>
  <c r="Y31" i="2" s="1"/>
  <c r="R32" i="2"/>
  <c r="Y32" i="2" s="1"/>
  <c r="R33" i="2"/>
  <c r="Y33" i="2" s="1"/>
  <c r="R34" i="2"/>
  <c r="Y34" i="2" s="1"/>
  <c r="R35" i="2"/>
  <c r="Y35" i="2" s="1"/>
  <c r="R36" i="2"/>
  <c r="Y36" i="2" s="1"/>
  <c r="R37" i="2"/>
  <c r="Y37" i="2" s="1"/>
  <c r="R38" i="2"/>
  <c r="Y38" i="2" s="1"/>
  <c r="R39" i="2"/>
  <c r="Y39" i="2" s="1"/>
  <c r="R40" i="2"/>
  <c r="R42" i="2"/>
  <c r="R43" i="2"/>
  <c r="Y43" i="2" s="1"/>
  <c r="R44" i="2"/>
  <c r="Y44" i="2" s="1"/>
  <c r="R45" i="2"/>
  <c r="Y45" i="2" s="1"/>
  <c r="R46" i="2"/>
  <c r="Y46" i="2" s="1"/>
  <c r="R47" i="2"/>
  <c r="Y47" i="2" s="1"/>
  <c r="R48" i="2"/>
  <c r="Y48" i="2" s="1"/>
  <c r="R49" i="2"/>
  <c r="Y49" i="2" s="1"/>
  <c r="R50" i="2"/>
  <c r="Y50" i="2" s="1"/>
  <c r="R51" i="2"/>
  <c r="Y51" i="2" s="1"/>
  <c r="R52" i="2"/>
  <c r="Y52" i="2" s="1"/>
  <c r="R53" i="2"/>
  <c r="Z53" i="2" s="1"/>
  <c r="R54" i="2"/>
  <c r="Z54" i="2" s="1"/>
  <c r="R55" i="2"/>
  <c r="Y55" i="2" s="1"/>
  <c r="R56" i="2"/>
  <c r="Y56" i="2" s="1"/>
  <c r="R57" i="2"/>
  <c r="Y57" i="2" s="1"/>
  <c r="R6" i="2"/>
  <c r="Y6" i="2" s="1"/>
  <c r="R7" i="2"/>
  <c r="Y7" i="2" s="1"/>
  <c r="R8" i="2"/>
  <c r="Y8" i="2" s="1"/>
  <c r="R9" i="2"/>
  <c r="Y9" i="2" s="1"/>
  <c r="R10" i="2"/>
  <c r="Y10" i="2" s="1"/>
  <c r="R11" i="2"/>
  <c r="Y11" i="2" s="1"/>
  <c r="R12" i="2"/>
  <c r="Y12" i="2" s="1"/>
  <c r="R13" i="2"/>
  <c r="Y13" i="2" s="1"/>
  <c r="R14" i="2"/>
  <c r="Y14" i="2" s="1"/>
  <c r="R15" i="2"/>
  <c r="Y15" i="2" s="1"/>
  <c r="R16" i="2"/>
  <c r="Y16" i="2" s="1"/>
  <c r="R17" i="2"/>
  <c r="Y17" i="2" s="1"/>
  <c r="R18" i="2"/>
  <c r="Y18" i="2" s="1"/>
  <c r="R19" i="2"/>
  <c r="Y19" i="2" s="1"/>
  <c r="R20" i="2"/>
  <c r="Z20" i="2" s="1"/>
  <c r="R21" i="2"/>
  <c r="Z21" i="2" s="1"/>
  <c r="R5" i="2"/>
  <c r="Y5" i="2" s="1"/>
  <c r="Y54" i="2" l="1"/>
  <c r="Y21" i="2"/>
  <c r="Z46" i="2"/>
  <c r="Z37" i="2"/>
  <c r="Z29" i="2"/>
  <c r="Z13" i="2"/>
  <c r="Y53" i="2"/>
  <c r="Y20" i="2"/>
  <c r="Z45" i="2"/>
  <c r="Z36" i="2"/>
  <c r="Z28" i="2"/>
  <c r="Z12" i="2"/>
  <c r="Z52" i="2"/>
  <c r="Z44" i="2"/>
  <c r="Z35" i="2"/>
  <c r="Z27" i="2"/>
  <c r="Z19" i="2"/>
  <c r="Z11" i="2"/>
  <c r="Z51" i="2"/>
  <c r="Z43" i="2"/>
  <c r="Z34" i="2"/>
  <c r="Z26" i="2"/>
  <c r="Z18" i="2"/>
  <c r="Z10" i="2"/>
  <c r="Z5" i="2"/>
  <c r="Z50" i="2"/>
  <c r="Z33" i="2"/>
  <c r="Z25" i="2"/>
  <c r="Z17" i="2"/>
  <c r="Z9" i="2"/>
  <c r="Z57" i="2"/>
  <c r="Z49" i="2"/>
  <c r="Z32" i="2"/>
  <c r="Z24" i="2"/>
  <c r="Z16" i="2"/>
  <c r="Z8" i="2"/>
  <c r="Z56" i="2"/>
  <c r="Z48" i="2"/>
  <c r="Z39" i="2"/>
  <c r="Z31" i="2"/>
  <c r="Z23" i="2"/>
  <c r="Z15" i="2"/>
  <c r="Z7" i="2"/>
  <c r="Z55" i="2"/>
  <c r="Z47" i="2"/>
  <c r="Z38" i="2"/>
  <c r="Z30" i="2"/>
  <c r="Z22" i="2"/>
  <c r="Z14" i="2"/>
  <c r="Z6" i="2"/>
  <c r="R104857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tc={BC76911F-3F2C-47AC-865F-1C1BC800618E}</author>
    <author>tc={A549A57C-807D-408F-8BAB-3C9514812107}</author>
  </authors>
  <commentList>
    <comment ref="X4" authorId="0" shapeId="0" xr:uid="{BC76911F-3F2C-47AC-865F-1C1BC800618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Räkna hemmamatcherna manuellt
</t>
      </text>
    </comment>
    <comment ref="Y4" authorId="1" shapeId="0" xr:uid="{A549A57C-807D-408F-8BAB-3C951481210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Kolumn T - kolumn AB
</t>
      </text>
    </comment>
  </commentList>
</comments>
</file>

<file path=xl/sharedStrings.xml><?xml version="1.0" encoding="utf-8"?>
<sst xmlns="http://schemas.openxmlformats.org/spreadsheetml/2006/main" count="136" uniqueCount="114">
  <si>
    <t>Adrian H</t>
  </si>
  <si>
    <t>Alexander J</t>
  </si>
  <si>
    <t>Alexander P</t>
  </si>
  <si>
    <t>Alexanderr Z</t>
  </si>
  <si>
    <t>Alfred F</t>
  </si>
  <si>
    <t>Axel G</t>
  </si>
  <si>
    <t>Axel L</t>
  </si>
  <si>
    <t>Bahgi F</t>
  </si>
  <si>
    <t>Bahran F</t>
  </si>
  <si>
    <t>Bosse E</t>
  </si>
  <si>
    <t>Edde Z D</t>
  </si>
  <si>
    <t>Edwin N</t>
  </si>
  <si>
    <t>Elias N</t>
  </si>
  <si>
    <t>Feaye P</t>
  </si>
  <si>
    <t>Folke A L</t>
  </si>
  <si>
    <t>Folke C</t>
  </si>
  <si>
    <t>Gabriel L</t>
  </si>
  <si>
    <t>Gunnar Ö</t>
  </si>
  <si>
    <t>Herman R</t>
  </si>
  <si>
    <t>Ilyaas I</t>
  </si>
  <si>
    <t>Jamie S S</t>
  </si>
  <si>
    <t>Jawhar A</t>
  </si>
  <si>
    <t>Lawrence L</t>
  </si>
  <si>
    <t>Liam C</t>
  </si>
  <si>
    <t>Linus L</t>
  </si>
  <si>
    <t>Lukas H</t>
  </si>
  <si>
    <t>Maximilian S</t>
  </si>
  <si>
    <t>Melker S</t>
  </si>
  <si>
    <t>Milo</t>
  </si>
  <si>
    <t>Mohammed K</t>
  </si>
  <si>
    <t>Mohammed M</t>
  </si>
  <si>
    <t>Naod G</t>
  </si>
  <si>
    <t>Noa B</t>
  </si>
  <si>
    <t>Oliver H</t>
  </si>
  <si>
    <t>Oscar N</t>
  </si>
  <si>
    <t>Rasmus A G</t>
  </si>
  <si>
    <t>Sam G</t>
  </si>
  <si>
    <t>Sam S</t>
  </si>
  <si>
    <t>Tejo P</t>
  </si>
  <si>
    <t>Theodor P</t>
  </si>
  <si>
    <t>Theus N</t>
  </si>
  <si>
    <t>Vide L M</t>
  </si>
  <si>
    <t>Yowel R</t>
  </si>
  <si>
    <t>Jessica J</t>
  </si>
  <si>
    <t>Christina N</t>
  </si>
  <si>
    <t>Linnéa Z</t>
  </si>
  <si>
    <t>Gustav G</t>
  </si>
  <si>
    <t>Pontus S</t>
  </si>
  <si>
    <t>Tobias L</t>
  </si>
  <si>
    <t>BORTA</t>
  </si>
  <si>
    <t>HEMMA</t>
  </si>
  <si>
    <t>TOTALT/ MATCH</t>
  </si>
  <si>
    <t>BORTREST</t>
  </si>
  <si>
    <t>Malin F</t>
  </si>
  <si>
    <t>MYRAN KL 16-18</t>
  </si>
  <si>
    <t>SAMMANDRAG 14:30-18:00</t>
  </si>
  <si>
    <t>SÖDERSTATION KL 10:30</t>
  </si>
  <si>
    <t>SÖDERSTADION KL 10:30</t>
  </si>
  <si>
    <t>Shafiullah W</t>
  </si>
  <si>
    <t>250525.</t>
  </si>
  <si>
    <t>250511.</t>
  </si>
  <si>
    <t>250518.</t>
  </si>
  <si>
    <t>250601.</t>
  </si>
  <si>
    <t>250606.</t>
  </si>
  <si>
    <t>250608.</t>
  </si>
  <si>
    <t>250615.</t>
  </si>
  <si>
    <t>250706.</t>
  </si>
  <si>
    <t>FAXÄNGEN KL 12:00</t>
  </si>
  <si>
    <t>SÖRÅKERS IP KL 09:00</t>
  </si>
  <si>
    <t>KINNAVALLEN KL 14:00</t>
  </si>
  <si>
    <t>BERGEFORSENS IP KL 11:00</t>
  </si>
  <si>
    <t>ÄLANDSHOV KL 13:00</t>
  </si>
  <si>
    <t>Gabriel G</t>
  </si>
  <si>
    <t>Antal matcher / barn</t>
  </si>
  <si>
    <t>1 - Spela</t>
  </si>
  <si>
    <t>11 - Fika/kiosk</t>
  </si>
  <si>
    <t>21 - Chaufför</t>
  </si>
  <si>
    <t>31 - Linjedomare</t>
  </si>
  <si>
    <t>41 - Matchvärd</t>
  </si>
  <si>
    <t>Hemma</t>
  </si>
  <si>
    <t>Borta</t>
  </si>
  <si>
    <t>Hemma/borta ratio</t>
  </si>
  <si>
    <t>11 - FIKA/KIOSK - 2 st per match</t>
  </si>
  <si>
    <t>21 - CHAUFFÖR - MINST 3 spelare i bilen</t>
  </si>
  <si>
    <t>31 - LINJEDOMMARE - 2 st per match</t>
  </si>
  <si>
    <t>41 - MATCHVÄRD - 2 st per match</t>
  </si>
  <si>
    <t>Matchplats och tidpunkt</t>
  </si>
  <si>
    <t>Datum</t>
  </si>
  <si>
    <t>Hemma/borta</t>
  </si>
  <si>
    <t>Spelare / Motståndare</t>
  </si>
  <si>
    <t>INDALS IP 14:30</t>
  </si>
  <si>
    <t xml:space="preserve">ESSVIK IP </t>
  </si>
  <si>
    <t>MYRAN KL  09-11</t>
  </si>
  <si>
    <t>MYRAN KL 09-11</t>
  </si>
  <si>
    <t xml:space="preserve">Raul </t>
  </si>
  <si>
    <t>KRAMFORS IP kl.10:00</t>
  </si>
  <si>
    <t>KRAMFORS IP kl.12:00</t>
  </si>
  <si>
    <t>BALDERSHOV kl.10:30</t>
  </si>
  <si>
    <r>
      <rPr>
        <b/>
        <sz val="11"/>
        <color theme="1"/>
        <rFont val="Calibri"/>
        <family val="2"/>
        <scheme val="minor"/>
      </rPr>
      <t xml:space="preserve">1 juni 2025
KINNAVALLEN: kl.14
</t>
    </r>
    <r>
      <rPr>
        <sz val="11"/>
        <color theme="1"/>
        <rFont val="Calibri"/>
        <family val="2"/>
        <scheme val="minor"/>
      </rPr>
      <t>HÖGA KUSTEN - MOFFE</t>
    </r>
  </si>
  <si>
    <r>
      <rPr>
        <b/>
        <sz val="11"/>
        <color theme="1"/>
        <rFont val="Calibri"/>
        <family val="2"/>
        <scheme val="minor"/>
      </rPr>
      <t xml:space="preserve">11 maj 2025
KRAMFORS IP: kl.12
</t>
    </r>
    <r>
      <rPr>
        <sz val="11"/>
        <color theme="1"/>
        <rFont val="Calibri"/>
        <family val="2"/>
        <scheme val="minor"/>
      </rPr>
      <t>KRAMFORS VIT - MOFFE</t>
    </r>
  </si>
  <si>
    <r>
      <rPr>
        <b/>
        <sz val="11"/>
        <color theme="1"/>
        <rFont val="Calibri"/>
        <family val="2"/>
        <scheme val="minor"/>
      </rPr>
      <t xml:space="preserve">11 maj 2025
KRAMFORS IP: kl.10
</t>
    </r>
    <r>
      <rPr>
        <sz val="11"/>
        <color theme="1"/>
        <rFont val="Calibri"/>
        <family val="2"/>
        <scheme val="minor"/>
      </rPr>
      <t>KRAMFORS BLÅ - MOFFE</t>
    </r>
  </si>
  <si>
    <r>
      <rPr>
        <b/>
        <sz val="11"/>
        <color theme="1"/>
        <rFont val="Calibri"/>
        <family val="2"/>
        <scheme val="minor"/>
      </rPr>
      <t xml:space="preserve">11 maj 2025
BALDERSHOV: kl.10:30
</t>
    </r>
    <r>
      <rPr>
        <sz val="11"/>
        <color theme="1"/>
        <rFont val="Calibri"/>
        <family val="2"/>
        <scheme val="minor"/>
      </rPr>
      <t>INDAL - MOFFE</t>
    </r>
  </si>
  <si>
    <r>
      <rPr>
        <b/>
        <sz val="11"/>
        <color theme="1"/>
        <rFont val="Calibri"/>
        <family val="2"/>
        <scheme val="minor"/>
      </rPr>
      <t xml:space="preserve">18 maj 2025
FAXÄNGEN: kl.12
</t>
    </r>
    <r>
      <rPr>
        <sz val="11"/>
        <color theme="1"/>
        <rFont val="Calibri"/>
        <family val="2"/>
        <scheme val="minor"/>
      </rPr>
      <t>LÅNGSELE - MOFFE</t>
    </r>
  </si>
  <si>
    <r>
      <rPr>
        <b/>
        <sz val="11"/>
        <color theme="1"/>
        <rFont val="Calibri"/>
        <family val="2"/>
        <scheme val="minor"/>
      </rPr>
      <t xml:space="preserve">25 maj 2025
MYRAN: kl.09-11
</t>
    </r>
    <r>
      <rPr>
        <sz val="11"/>
        <color theme="1"/>
        <rFont val="Calibri"/>
        <family val="2"/>
        <scheme val="minor"/>
      </rPr>
      <t>MOFFE - BIK RÖD</t>
    </r>
  </si>
  <si>
    <r>
      <rPr>
        <b/>
        <sz val="11"/>
        <color theme="1"/>
        <rFont val="Calibri"/>
        <family val="2"/>
        <scheme val="minor"/>
      </rPr>
      <t xml:space="preserve">25 maj 2025
MYRAN: kl.09-11
</t>
    </r>
    <r>
      <rPr>
        <sz val="11"/>
        <color theme="1"/>
        <rFont val="Calibri"/>
        <family val="2"/>
        <scheme val="minor"/>
      </rPr>
      <t>MOFFE - BIK VIT</t>
    </r>
  </si>
  <si>
    <r>
      <rPr>
        <b/>
        <sz val="11"/>
        <color theme="1"/>
        <rFont val="Calibri"/>
        <family val="2"/>
        <scheme val="minor"/>
      </rPr>
      <t xml:space="preserve">25 maj 2025
SÖRÅKERS IP: kl.09
</t>
    </r>
    <r>
      <rPr>
        <sz val="11"/>
        <color theme="1"/>
        <rFont val="Calibri"/>
        <family val="2"/>
        <scheme val="minor"/>
      </rPr>
      <t>ALNÖ - MOFFE</t>
    </r>
  </si>
  <si>
    <r>
      <rPr>
        <b/>
        <sz val="11"/>
        <color theme="1"/>
        <rFont val="Calibri"/>
        <family val="2"/>
        <scheme val="minor"/>
      </rPr>
      <t xml:space="preserve">1 juni 2025
ESSVIK IP: kl ?
</t>
    </r>
    <r>
      <rPr>
        <sz val="11"/>
        <color theme="1"/>
        <rFont val="Calibri"/>
        <family val="2"/>
        <scheme val="minor"/>
      </rPr>
      <t>SÖRÅKER - MOFFE</t>
    </r>
  </si>
  <si>
    <r>
      <rPr>
        <b/>
        <sz val="11"/>
        <color theme="1"/>
        <rFont val="Calibri"/>
        <family val="2"/>
        <scheme val="minor"/>
      </rPr>
      <t xml:space="preserve">6 juni 2025
INDALS IP: kl.14:30
</t>
    </r>
    <r>
      <rPr>
        <sz val="11"/>
        <color theme="1"/>
        <rFont val="Calibri"/>
        <family val="2"/>
        <scheme val="minor"/>
      </rPr>
      <t>ESSVIK - MOFFE</t>
    </r>
  </si>
  <si>
    <r>
      <rPr>
        <b/>
        <sz val="11"/>
        <color theme="1"/>
        <rFont val="Calibri"/>
        <family val="2"/>
        <scheme val="minor"/>
      </rPr>
      <t xml:space="preserve">8 juni 2025
MYRAN: kl.16-18
</t>
    </r>
    <r>
      <rPr>
        <sz val="11"/>
        <color theme="1"/>
        <rFont val="Calibri"/>
        <family val="2"/>
        <scheme val="minor"/>
      </rPr>
      <t>MOFFE - IFK NYLAND</t>
    </r>
  </si>
  <si>
    <r>
      <rPr>
        <b/>
        <sz val="11"/>
        <color theme="1"/>
        <rFont val="Calibri"/>
        <family val="2"/>
        <scheme val="minor"/>
      </rPr>
      <t xml:space="preserve">8 juni 2025
BERGEFORSENS IP: kl.11
</t>
    </r>
    <r>
      <rPr>
        <sz val="11"/>
        <color theme="1"/>
        <rFont val="Calibri"/>
        <family val="2"/>
        <scheme val="minor"/>
      </rPr>
      <t>SUNDSVALL BLÅ - MOFFE</t>
    </r>
  </si>
  <si>
    <r>
      <rPr>
        <b/>
        <sz val="11"/>
        <color theme="1"/>
        <rFont val="Calibri"/>
        <family val="2"/>
        <scheme val="minor"/>
      </rPr>
      <t xml:space="preserve">15 juni 2025
ÄLANDSHOV: kl.13
</t>
    </r>
    <r>
      <rPr>
        <sz val="11"/>
        <color theme="1"/>
        <rFont val="Calibri"/>
        <family val="2"/>
        <scheme val="minor"/>
      </rPr>
      <t>ÄLANDSBRO - MOFFE</t>
    </r>
  </si>
  <si>
    <r>
      <rPr>
        <b/>
        <sz val="11"/>
        <color theme="1"/>
        <rFont val="Calibri"/>
        <family val="2"/>
        <scheme val="minor"/>
      </rPr>
      <t xml:space="preserve">6 juli 2025
SÖDERSTATION: kl.10:30
</t>
    </r>
    <r>
      <rPr>
        <sz val="11"/>
        <color theme="1"/>
        <rFont val="Calibri"/>
        <family val="2"/>
        <scheme val="minor"/>
      </rPr>
      <t>SOLLEFTEÅ BLÅ - MOFFE</t>
    </r>
  </si>
  <si>
    <r>
      <rPr>
        <b/>
        <sz val="11"/>
        <color theme="1"/>
        <rFont val="Calibri"/>
        <family val="2"/>
        <scheme val="minor"/>
      </rPr>
      <t xml:space="preserve">6 juli 2025
SÖDERSTATION: kl.10:30
</t>
    </r>
    <r>
      <rPr>
        <sz val="11"/>
        <color theme="1"/>
        <rFont val="Calibri"/>
        <family val="2"/>
        <scheme val="minor"/>
      </rPr>
      <t>SOLLEFTEÅ VIT - MOFFE</t>
    </r>
  </si>
  <si>
    <r>
      <rPr>
        <b/>
        <sz val="11"/>
        <color theme="1"/>
        <rFont val="Calibri"/>
        <family val="2"/>
        <scheme val="minor"/>
      </rPr>
      <t xml:space="preserve">18 maj 2025
SAMMANDRAG: kl.14:30-18
</t>
    </r>
    <r>
      <rPr>
        <sz val="11"/>
        <color theme="1"/>
        <rFont val="Calibri"/>
        <family val="2"/>
        <scheme val="minor"/>
      </rPr>
      <t>MOFFE - TIMRÅ VIT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</si>
</sst>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textRotation="90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1" fillId="0" borderId="0" xfId="0" applyFont="1"/>
    <xf numFmtId="0" fontId="0" fillId="0" borderId="0" xfId="0" applyAlignment="1">
      <alignment horizontal="center" textRotation="90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" fillId="9" borderId="3" xfId="0" applyFont="1" applyFill="1" applyBorder="1"/>
    <xf numFmtId="0" fontId="1" fillId="9" borderId="5" xfId="0" applyFont="1" applyFill="1" applyBorder="1"/>
    <xf numFmtId="0" fontId="1" fillId="9" borderId="6" xfId="0" applyFont="1" applyFill="1" applyBorder="1"/>
    <xf numFmtId="0" fontId="1" fillId="0" borderId="0" xfId="0" applyFont="1" applyAlignment="1">
      <alignment horizontal="center" textRotation="90"/>
    </xf>
    <xf numFmtId="0" fontId="0" fillId="8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9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0" borderId="9" xfId="0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vertical="center" textRotation="90"/>
    </xf>
    <xf numFmtId="9" fontId="0" fillId="0" borderId="0" xfId="1" applyFont="1" applyAlignment="1">
      <alignment horizontal="center"/>
    </xf>
    <xf numFmtId="9" fontId="0" fillId="5" borderId="0" xfId="1" applyFont="1" applyFill="1" applyAlignment="1">
      <alignment horizontal="center"/>
    </xf>
    <xf numFmtId="9" fontId="0" fillId="0" borderId="9" xfId="1" applyFont="1" applyBorder="1" applyAlignment="1">
      <alignment horizontal="center"/>
    </xf>
    <xf numFmtId="9" fontId="0" fillId="9" borderId="0" xfId="1" applyFont="1" applyFill="1" applyAlignment="1">
      <alignment horizontal="center"/>
    </xf>
    <xf numFmtId="0" fontId="0" fillId="4" borderId="7" xfId="0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0" fillId="3" borderId="0" xfId="0" applyFill="1" applyAlignment="1">
      <alignment horizontal="left" vertical="top"/>
    </xf>
    <xf numFmtId="0" fontId="0" fillId="4" borderId="0" xfId="0" applyFill="1" applyAlignment="1">
      <alignment horizontal="left" vertical="top"/>
    </xf>
    <xf numFmtId="0" fontId="0" fillId="5" borderId="0" xfId="0" applyFill="1" applyAlignment="1">
      <alignment horizontal="left" vertical="top"/>
    </xf>
    <xf numFmtId="0" fontId="0" fillId="6" borderId="0" xfId="0" applyFill="1" applyAlignment="1">
      <alignment horizontal="left" vertical="top"/>
    </xf>
    <xf numFmtId="0" fontId="1" fillId="0" borderId="0" xfId="0" applyFont="1" applyAlignment="1">
      <alignment vertical="top"/>
    </xf>
    <xf numFmtId="0" fontId="0" fillId="4" borderId="2" xfId="0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8" borderId="0" xfId="0" applyFill="1" applyAlignment="1">
      <alignment horizontal="center" vertical="center" textRotation="90" wrapText="1"/>
    </xf>
    <xf numFmtId="0" fontId="0" fillId="5" borderId="0" xfId="0" applyFill="1" applyAlignment="1">
      <alignment horizontal="center" vertical="center" textRotation="90" wrapText="1"/>
    </xf>
    <xf numFmtId="0" fontId="0" fillId="8" borderId="0" xfId="0" applyFont="1" applyFill="1" applyAlignment="1">
      <alignment horizontal="center" vertical="center" textRotation="90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eter Hofer" id="{46DCACD1-D836-435A-80CC-226965809291}" userId="S::peter.hofer@se.abb.com::eebd6d54-bde8-49ba-9a67-21450647880e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X4" dT="2025-04-28T06:15:47.75" personId="{46DCACD1-D836-435A-80CC-226965809291}" id="{BC76911F-3F2C-47AC-865F-1C1BC800618E}">
    <text xml:space="preserve">Räkna hemmamatcherna manuellt
</text>
  </threadedComment>
  <threadedComment ref="Y4" dT="2025-04-28T06:16:04.88" personId="{46DCACD1-D836-435A-80CC-226965809291}" id="{A549A57C-807D-408F-8BAB-3C9514812107}">
    <text xml:space="preserve">Kolumn T - kolumn AB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45CFD-1AF0-4E61-BE33-5C991024365F}">
  <sheetPr>
    <tabColor rgb="FF92D050"/>
    <pageSetUpPr fitToPage="1"/>
  </sheetPr>
  <dimension ref="A1:Z1048576"/>
  <sheetViews>
    <sheetView tabSelected="1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5" x14ac:dyDescent="0.25"/>
  <cols>
    <col min="1" max="1" width="37.5703125" customWidth="1"/>
    <col min="2" max="2" width="9" style="9" customWidth="1"/>
    <col min="3" max="17" width="9.140625" style="9"/>
    <col min="18" max="18" width="13.5703125" style="9" customWidth="1"/>
    <col min="19" max="23" width="4.28515625" style="9" bestFit="1" customWidth="1"/>
    <col min="24" max="24" width="4.28515625" style="9" customWidth="1"/>
    <col min="25" max="25" width="4.28515625" style="9" bestFit="1" customWidth="1"/>
    <col min="26" max="26" width="7.85546875" style="9" bestFit="1" customWidth="1"/>
  </cols>
  <sheetData>
    <row r="1" spans="1:26" s="1" customFormat="1" ht="39.75" hidden="1" x14ac:dyDescent="0.25">
      <c r="A1" s="52" t="s">
        <v>87</v>
      </c>
      <c r="B1" s="14" t="s">
        <v>60</v>
      </c>
      <c r="C1" s="14" t="s">
        <v>60</v>
      </c>
      <c r="D1" s="14" t="s">
        <v>60</v>
      </c>
      <c r="E1" s="14" t="s">
        <v>61</v>
      </c>
      <c r="F1" s="8" t="s">
        <v>61</v>
      </c>
      <c r="G1" s="14" t="s">
        <v>59</v>
      </c>
      <c r="H1" s="14" t="s">
        <v>59</v>
      </c>
      <c r="I1" s="8" t="s">
        <v>59</v>
      </c>
      <c r="J1" s="8" t="s">
        <v>62</v>
      </c>
      <c r="K1" s="8" t="s">
        <v>62</v>
      </c>
      <c r="L1" s="8" t="s">
        <v>63</v>
      </c>
      <c r="M1" s="14" t="s">
        <v>64</v>
      </c>
      <c r="N1" s="8" t="s">
        <v>64</v>
      </c>
      <c r="O1" s="8" t="s">
        <v>65</v>
      </c>
      <c r="P1" s="14" t="s">
        <v>66</v>
      </c>
      <c r="Q1" s="14" t="s">
        <v>66</v>
      </c>
      <c r="R1" s="8"/>
      <c r="S1" s="8"/>
      <c r="T1" s="8"/>
      <c r="U1" s="8"/>
      <c r="V1" s="8"/>
      <c r="W1" s="8"/>
      <c r="X1" s="8"/>
      <c r="Y1" s="8"/>
      <c r="Z1" s="8"/>
    </row>
    <row r="2" spans="1:26" s="1" customFormat="1" ht="135" hidden="1" x14ac:dyDescent="0.25">
      <c r="A2" s="52" t="s">
        <v>86</v>
      </c>
      <c r="B2" s="14" t="s">
        <v>96</v>
      </c>
      <c r="C2" s="14" t="s">
        <v>95</v>
      </c>
      <c r="D2" s="14" t="s">
        <v>97</v>
      </c>
      <c r="E2" s="14" t="s">
        <v>55</v>
      </c>
      <c r="F2" s="14" t="s">
        <v>67</v>
      </c>
      <c r="G2" s="14" t="s">
        <v>92</v>
      </c>
      <c r="H2" s="14" t="s">
        <v>93</v>
      </c>
      <c r="I2" s="14" t="s">
        <v>68</v>
      </c>
      <c r="J2" s="14" t="s">
        <v>69</v>
      </c>
      <c r="K2" s="8" t="s">
        <v>91</v>
      </c>
      <c r="L2" s="14" t="s">
        <v>90</v>
      </c>
      <c r="M2" s="14" t="s">
        <v>54</v>
      </c>
      <c r="N2" s="14" t="s">
        <v>70</v>
      </c>
      <c r="O2" s="14" t="s">
        <v>71</v>
      </c>
      <c r="P2" s="14" t="s">
        <v>56</v>
      </c>
      <c r="Q2" s="14" t="s">
        <v>57</v>
      </c>
      <c r="R2" s="8"/>
      <c r="S2" s="8"/>
      <c r="T2" s="8"/>
      <c r="U2" s="8"/>
      <c r="V2" s="8"/>
      <c r="W2" s="8"/>
      <c r="X2" s="8"/>
      <c r="Y2" s="8"/>
      <c r="Z2" s="8"/>
    </row>
    <row r="3" spans="1:26" ht="16.5" customHeight="1" x14ac:dyDescent="0.25">
      <c r="A3" s="7" t="s">
        <v>88</v>
      </c>
      <c r="B3" s="15" t="s">
        <v>49</v>
      </c>
      <c r="C3" s="15" t="s">
        <v>49</v>
      </c>
      <c r="D3" s="15" t="s">
        <v>49</v>
      </c>
      <c r="E3" s="16" t="s">
        <v>50</v>
      </c>
      <c r="F3" s="15" t="s">
        <v>49</v>
      </c>
      <c r="G3" s="16" t="s">
        <v>50</v>
      </c>
      <c r="H3" s="16" t="s">
        <v>50</v>
      </c>
      <c r="I3" s="15" t="s">
        <v>49</v>
      </c>
      <c r="J3" s="15" t="s">
        <v>49</v>
      </c>
      <c r="K3" s="15" t="s">
        <v>49</v>
      </c>
      <c r="L3" s="15" t="s">
        <v>49</v>
      </c>
      <c r="M3" s="16" t="s">
        <v>50</v>
      </c>
      <c r="N3" s="15" t="s">
        <v>49</v>
      </c>
      <c r="O3" s="15" t="s">
        <v>49</v>
      </c>
      <c r="P3" s="15" t="s">
        <v>49</v>
      </c>
      <c r="Q3" s="15" t="s">
        <v>49</v>
      </c>
    </row>
    <row r="4" spans="1:26" s="1" customFormat="1" ht="135.75" x14ac:dyDescent="0.25">
      <c r="A4" s="7" t="s">
        <v>89</v>
      </c>
      <c r="B4" s="56" t="s">
        <v>99</v>
      </c>
      <c r="C4" s="56" t="s">
        <v>100</v>
      </c>
      <c r="D4" s="56" t="s">
        <v>101</v>
      </c>
      <c r="E4" s="57" t="s">
        <v>113</v>
      </c>
      <c r="F4" s="56" t="s">
        <v>102</v>
      </c>
      <c r="G4" s="57" t="s">
        <v>103</v>
      </c>
      <c r="H4" s="57" t="s">
        <v>104</v>
      </c>
      <c r="I4" s="56" t="s">
        <v>105</v>
      </c>
      <c r="J4" s="56" t="s">
        <v>98</v>
      </c>
      <c r="K4" s="56" t="s">
        <v>106</v>
      </c>
      <c r="L4" s="56" t="s">
        <v>107</v>
      </c>
      <c r="M4" s="57" t="s">
        <v>108</v>
      </c>
      <c r="N4" s="56" t="s">
        <v>109</v>
      </c>
      <c r="O4" s="56" t="s">
        <v>110</v>
      </c>
      <c r="P4" s="58" t="s">
        <v>111</v>
      </c>
      <c r="Q4" s="56" t="s">
        <v>112</v>
      </c>
      <c r="R4" s="40" t="s">
        <v>73</v>
      </c>
      <c r="S4" s="41" t="s">
        <v>74</v>
      </c>
      <c r="T4" s="41" t="s">
        <v>75</v>
      </c>
      <c r="U4" s="41" t="s">
        <v>76</v>
      </c>
      <c r="V4" s="41" t="s">
        <v>77</v>
      </c>
      <c r="W4" s="41" t="s">
        <v>78</v>
      </c>
      <c r="X4" s="41" t="s">
        <v>79</v>
      </c>
      <c r="Y4" s="41" t="s">
        <v>80</v>
      </c>
      <c r="Z4" s="41" t="s">
        <v>81</v>
      </c>
    </row>
    <row r="5" spans="1:26" ht="18.75" x14ac:dyDescent="0.3">
      <c r="A5" t="s">
        <v>0</v>
      </c>
      <c r="B5" s="17"/>
      <c r="C5" s="17"/>
      <c r="D5" s="17">
        <v>1</v>
      </c>
      <c r="E5" s="17"/>
      <c r="F5" s="18">
        <v>21</v>
      </c>
      <c r="G5" s="17">
        <v>1</v>
      </c>
      <c r="H5" s="17"/>
      <c r="I5" s="17"/>
      <c r="J5" s="17">
        <v>1</v>
      </c>
      <c r="K5" s="17"/>
      <c r="L5" s="17"/>
      <c r="M5" s="17"/>
      <c r="N5" s="17"/>
      <c r="O5" s="18">
        <v>21</v>
      </c>
      <c r="P5" s="17"/>
      <c r="Q5" s="17"/>
      <c r="R5" s="10">
        <f t="shared" ref="R5:R36" si="0">COUNTA(B5:Q5)</f>
        <v>5</v>
      </c>
      <c r="S5" s="9">
        <f t="shared" ref="S5:S36" si="1">COUNTIF(B5:Q5,1)</f>
        <v>3</v>
      </c>
      <c r="T5" s="9">
        <f t="shared" ref="T5:T36" si="2">COUNTIF(B5:Q5,11)</f>
        <v>0</v>
      </c>
      <c r="U5" s="9">
        <f t="shared" ref="U5:U36" si="3">COUNTIF(B5:Q5,21)</f>
        <v>2</v>
      </c>
      <c r="V5" s="9">
        <f t="shared" ref="V5:V36" si="4">COUNTIF(B5:Q5,31)</f>
        <v>0</v>
      </c>
      <c r="W5" s="9">
        <f t="shared" ref="W5:W36" si="5">COUNTIF(B5:Q5,41)</f>
        <v>0</v>
      </c>
      <c r="X5" s="9">
        <v>1</v>
      </c>
      <c r="Y5" s="9">
        <f t="shared" ref="Y5:Y36" si="6">R5-X5</f>
        <v>4</v>
      </c>
      <c r="Z5" s="42">
        <f t="shared" ref="Z5:Z36" si="7">X5/R5</f>
        <v>0.2</v>
      </c>
    </row>
    <row r="6" spans="1:26" ht="18.75" x14ac:dyDescent="0.3">
      <c r="A6" t="s">
        <v>1</v>
      </c>
      <c r="B6" s="17"/>
      <c r="C6" s="17">
        <v>1</v>
      </c>
      <c r="D6" s="17"/>
      <c r="E6" s="19">
        <v>1</v>
      </c>
      <c r="F6" s="17"/>
      <c r="G6" s="17"/>
      <c r="H6" s="17">
        <v>1</v>
      </c>
      <c r="I6" s="17"/>
      <c r="J6" s="17"/>
      <c r="K6" s="19">
        <v>1</v>
      </c>
      <c r="L6" s="17">
        <v>1</v>
      </c>
      <c r="M6" s="17"/>
      <c r="N6" s="17"/>
      <c r="O6" s="19">
        <v>1</v>
      </c>
      <c r="P6" s="17"/>
      <c r="Q6" s="17"/>
      <c r="R6" s="10">
        <f t="shared" si="0"/>
        <v>6</v>
      </c>
      <c r="S6" s="9">
        <f t="shared" si="1"/>
        <v>6</v>
      </c>
      <c r="T6" s="9">
        <f t="shared" si="2"/>
        <v>0</v>
      </c>
      <c r="U6" s="9">
        <f t="shared" si="3"/>
        <v>0</v>
      </c>
      <c r="V6" s="9">
        <f t="shared" si="4"/>
        <v>0</v>
      </c>
      <c r="W6" s="9">
        <f t="shared" si="5"/>
        <v>0</v>
      </c>
      <c r="X6" s="9">
        <v>2</v>
      </c>
      <c r="Y6" s="9">
        <f t="shared" si="6"/>
        <v>4</v>
      </c>
      <c r="Z6" s="42">
        <f t="shared" si="7"/>
        <v>0.33333333333333331</v>
      </c>
    </row>
    <row r="7" spans="1:26" ht="18.75" x14ac:dyDescent="0.3">
      <c r="A7" t="s">
        <v>2</v>
      </c>
      <c r="B7" s="17"/>
      <c r="C7" s="17"/>
      <c r="D7" s="18">
        <v>21</v>
      </c>
      <c r="E7" s="17"/>
      <c r="F7" s="17"/>
      <c r="G7" s="20">
        <v>41</v>
      </c>
      <c r="H7" s="17"/>
      <c r="I7" s="17"/>
      <c r="J7" s="17">
        <v>1</v>
      </c>
      <c r="K7" s="17"/>
      <c r="L7" s="17"/>
      <c r="M7" s="17"/>
      <c r="N7" s="18">
        <v>21</v>
      </c>
      <c r="O7" s="17">
        <v>1</v>
      </c>
      <c r="P7" s="17"/>
      <c r="Q7" s="17"/>
      <c r="R7" s="10">
        <f t="shared" si="0"/>
        <v>5</v>
      </c>
      <c r="S7" s="9">
        <f t="shared" si="1"/>
        <v>2</v>
      </c>
      <c r="T7" s="9">
        <f t="shared" si="2"/>
        <v>0</v>
      </c>
      <c r="U7" s="9">
        <f t="shared" si="3"/>
        <v>2</v>
      </c>
      <c r="V7" s="9">
        <f t="shared" si="4"/>
        <v>0</v>
      </c>
      <c r="W7" s="9">
        <f t="shared" si="5"/>
        <v>1</v>
      </c>
      <c r="X7" s="9">
        <v>1</v>
      </c>
      <c r="Y7" s="9">
        <f t="shared" si="6"/>
        <v>4</v>
      </c>
      <c r="Z7" s="42">
        <f t="shared" si="7"/>
        <v>0.2</v>
      </c>
    </row>
    <row r="8" spans="1:26" ht="18.75" x14ac:dyDescent="0.3">
      <c r="A8" t="s">
        <v>3</v>
      </c>
      <c r="B8" s="17"/>
      <c r="C8" s="17"/>
      <c r="D8" s="17">
        <v>1</v>
      </c>
      <c r="E8" s="17"/>
      <c r="F8" s="17"/>
      <c r="G8" s="17"/>
      <c r="H8" s="21">
        <v>11</v>
      </c>
      <c r="I8" s="19"/>
      <c r="J8" s="17"/>
      <c r="K8" s="17"/>
      <c r="L8" s="17"/>
      <c r="M8" s="17"/>
      <c r="N8" s="17">
        <v>1</v>
      </c>
      <c r="O8" s="17">
        <v>1</v>
      </c>
      <c r="P8" s="17"/>
      <c r="Q8" s="17">
        <v>1</v>
      </c>
      <c r="R8" s="10">
        <f t="shared" si="0"/>
        <v>5</v>
      </c>
      <c r="S8" s="9">
        <f t="shared" si="1"/>
        <v>4</v>
      </c>
      <c r="T8" s="9">
        <f t="shared" si="2"/>
        <v>1</v>
      </c>
      <c r="U8" s="9">
        <f t="shared" si="3"/>
        <v>0</v>
      </c>
      <c r="V8" s="9">
        <f t="shared" si="4"/>
        <v>0</v>
      </c>
      <c r="W8" s="9">
        <f t="shared" si="5"/>
        <v>0</v>
      </c>
      <c r="X8" s="9">
        <v>1</v>
      </c>
      <c r="Y8" s="9">
        <f t="shared" si="6"/>
        <v>4</v>
      </c>
      <c r="Z8" s="42">
        <f t="shared" si="7"/>
        <v>0.2</v>
      </c>
    </row>
    <row r="9" spans="1:26" ht="18.75" x14ac:dyDescent="0.3">
      <c r="A9" t="s">
        <v>4</v>
      </c>
      <c r="B9" s="17"/>
      <c r="C9" s="17">
        <v>1</v>
      </c>
      <c r="D9" s="17"/>
      <c r="E9" s="17"/>
      <c r="F9" s="17">
        <v>1</v>
      </c>
      <c r="G9" s="17"/>
      <c r="H9" s="17"/>
      <c r="I9" s="17">
        <v>1</v>
      </c>
      <c r="J9" s="17"/>
      <c r="K9" s="17">
        <v>1</v>
      </c>
      <c r="L9" s="17"/>
      <c r="M9" s="17">
        <v>1</v>
      </c>
      <c r="N9" s="17"/>
      <c r="O9" s="17"/>
      <c r="P9" s="17"/>
      <c r="Q9" s="17">
        <v>1</v>
      </c>
      <c r="R9" s="10">
        <f t="shared" si="0"/>
        <v>6</v>
      </c>
      <c r="S9" s="9">
        <f t="shared" si="1"/>
        <v>6</v>
      </c>
      <c r="T9" s="9">
        <f t="shared" si="2"/>
        <v>0</v>
      </c>
      <c r="U9" s="9">
        <f t="shared" si="3"/>
        <v>0</v>
      </c>
      <c r="V9" s="9">
        <f t="shared" si="4"/>
        <v>0</v>
      </c>
      <c r="W9" s="9">
        <f t="shared" si="5"/>
        <v>0</v>
      </c>
      <c r="X9" s="9">
        <v>1</v>
      </c>
      <c r="Y9" s="9">
        <f t="shared" si="6"/>
        <v>5</v>
      </c>
      <c r="Z9" s="42">
        <f t="shared" si="7"/>
        <v>0.16666666666666666</v>
      </c>
    </row>
    <row r="10" spans="1:26" ht="18.75" x14ac:dyDescent="0.3">
      <c r="A10" t="s">
        <v>5</v>
      </c>
      <c r="B10" s="17"/>
      <c r="C10" s="17">
        <v>1</v>
      </c>
      <c r="D10" s="17"/>
      <c r="E10" s="20">
        <v>41</v>
      </c>
      <c r="F10" s="17"/>
      <c r="G10" s="17"/>
      <c r="H10" s="17"/>
      <c r="I10" s="17"/>
      <c r="J10" s="17"/>
      <c r="K10" s="19"/>
      <c r="L10" s="18">
        <v>21</v>
      </c>
      <c r="M10" s="17"/>
      <c r="N10" s="17">
        <v>1</v>
      </c>
      <c r="O10" s="17"/>
      <c r="P10" s="17">
        <v>1</v>
      </c>
      <c r="Q10" s="17"/>
      <c r="R10" s="10">
        <f t="shared" si="0"/>
        <v>5</v>
      </c>
      <c r="S10" s="9">
        <f t="shared" si="1"/>
        <v>3</v>
      </c>
      <c r="T10" s="9">
        <f t="shared" si="2"/>
        <v>0</v>
      </c>
      <c r="U10" s="9">
        <f t="shared" si="3"/>
        <v>1</v>
      </c>
      <c r="V10" s="9">
        <f t="shared" si="4"/>
        <v>0</v>
      </c>
      <c r="W10" s="9">
        <f t="shared" si="5"/>
        <v>1</v>
      </c>
      <c r="X10" s="9">
        <v>1</v>
      </c>
      <c r="Y10" s="9">
        <f t="shared" si="6"/>
        <v>4</v>
      </c>
      <c r="Z10" s="42">
        <f t="shared" si="7"/>
        <v>0.2</v>
      </c>
    </row>
    <row r="11" spans="1:26" ht="18.75" x14ac:dyDescent="0.3">
      <c r="A11" t="s">
        <v>6</v>
      </c>
      <c r="B11" s="17">
        <v>1</v>
      </c>
      <c r="C11" s="17"/>
      <c r="D11" s="17"/>
      <c r="E11" s="17"/>
      <c r="F11" s="17"/>
      <c r="G11" s="17"/>
      <c r="H11" s="17"/>
      <c r="I11" s="17">
        <v>1</v>
      </c>
      <c r="J11" s="17">
        <v>1</v>
      </c>
      <c r="K11" s="17"/>
      <c r="L11" s="17">
        <v>1</v>
      </c>
      <c r="M11" s="17"/>
      <c r="N11" s="17">
        <v>1</v>
      </c>
      <c r="O11" s="17"/>
      <c r="P11" s="17"/>
      <c r="Q11" s="17"/>
      <c r="R11" s="10">
        <f t="shared" si="0"/>
        <v>5</v>
      </c>
      <c r="S11" s="9">
        <f t="shared" si="1"/>
        <v>5</v>
      </c>
      <c r="T11" s="9">
        <f t="shared" si="2"/>
        <v>0</v>
      </c>
      <c r="U11" s="9">
        <f t="shared" si="3"/>
        <v>0</v>
      </c>
      <c r="V11" s="9">
        <f t="shared" si="4"/>
        <v>0</v>
      </c>
      <c r="W11" s="9">
        <f t="shared" si="5"/>
        <v>0</v>
      </c>
      <c r="X11" s="16"/>
      <c r="Y11" s="16">
        <f t="shared" si="6"/>
        <v>5</v>
      </c>
      <c r="Z11" s="43">
        <f t="shared" si="7"/>
        <v>0</v>
      </c>
    </row>
    <row r="12" spans="1:26" ht="18.75" x14ac:dyDescent="0.3">
      <c r="A12" t="s">
        <v>7</v>
      </c>
      <c r="B12" s="17"/>
      <c r="C12" s="17"/>
      <c r="D12" s="18">
        <v>21</v>
      </c>
      <c r="E12" s="17"/>
      <c r="F12" s="17"/>
      <c r="G12" s="17"/>
      <c r="H12" s="17">
        <v>1</v>
      </c>
      <c r="I12" s="17"/>
      <c r="J12" s="17"/>
      <c r="K12" s="17">
        <v>1</v>
      </c>
      <c r="L12" s="17">
        <v>1</v>
      </c>
      <c r="M12" s="17"/>
      <c r="N12" s="17"/>
      <c r="O12" s="17"/>
      <c r="P12" s="17"/>
      <c r="Q12" s="18">
        <v>21</v>
      </c>
      <c r="R12" s="10">
        <f t="shared" si="0"/>
        <v>5</v>
      </c>
      <c r="S12" s="9">
        <f t="shared" si="1"/>
        <v>3</v>
      </c>
      <c r="T12" s="9">
        <f t="shared" si="2"/>
        <v>0</v>
      </c>
      <c r="U12" s="9">
        <f t="shared" si="3"/>
        <v>2</v>
      </c>
      <c r="V12" s="9">
        <f t="shared" si="4"/>
        <v>0</v>
      </c>
      <c r="W12" s="9">
        <f t="shared" si="5"/>
        <v>0</v>
      </c>
      <c r="X12" s="9">
        <v>1</v>
      </c>
      <c r="Y12" s="9">
        <f t="shared" si="6"/>
        <v>4</v>
      </c>
      <c r="Z12" s="42">
        <f t="shared" si="7"/>
        <v>0.2</v>
      </c>
    </row>
    <row r="13" spans="1:26" ht="18.75" x14ac:dyDescent="0.3">
      <c r="A13" t="s">
        <v>8</v>
      </c>
      <c r="B13" s="17"/>
      <c r="C13" s="17"/>
      <c r="D13" s="17">
        <v>1</v>
      </c>
      <c r="E13" s="17"/>
      <c r="F13" s="17"/>
      <c r="G13" s="17">
        <v>1</v>
      </c>
      <c r="H13" s="17"/>
      <c r="I13" s="17"/>
      <c r="J13" s="17"/>
      <c r="K13" s="18">
        <v>21</v>
      </c>
      <c r="L13" s="17">
        <v>1</v>
      </c>
      <c r="M13" s="17"/>
      <c r="N13" s="17"/>
      <c r="O13" s="17"/>
      <c r="P13" s="17"/>
      <c r="Q13" s="17">
        <v>1</v>
      </c>
      <c r="R13" s="10">
        <f t="shared" si="0"/>
        <v>5</v>
      </c>
      <c r="S13" s="9">
        <f t="shared" si="1"/>
        <v>4</v>
      </c>
      <c r="T13" s="9">
        <f t="shared" si="2"/>
        <v>0</v>
      </c>
      <c r="U13" s="9">
        <f t="shared" si="3"/>
        <v>1</v>
      </c>
      <c r="V13" s="9">
        <f t="shared" si="4"/>
        <v>0</v>
      </c>
      <c r="W13" s="9">
        <f t="shared" si="5"/>
        <v>0</v>
      </c>
      <c r="X13" s="9">
        <v>1</v>
      </c>
      <c r="Y13" s="9">
        <f t="shared" si="6"/>
        <v>4</v>
      </c>
      <c r="Z13" s="42">
        <f t="shared" si="7"/>
        <v>0.2</v>
      </c>
    </row>
    <row r="14" spans="1:26" ht="18.75" x14ac:dyDescent="0.3">
      <c r="A14" t="s">
        <v>9</v>
      </c>
      <c r="B14" s="17">
        <v>1</v>
      </c>
      <c r="C14" s="17"/>
      <c r="D14" s="17"/>
      <c r="E14" s="20">
        <v>41</v>
      </c>
      <c r="F14" s="17"/>
      <c r="G14" s="17"/>
      <c r="H14" s="17">
        <v>1</v>
      </c>
      <c r="I14" s="17"/>
      <c r="J14" s="17"/>
      <c r="K14" s="18">
        <v>21</v>
      </c>
      <c r="L14" s="19"/>
      <c r="M14" s="17"/>
      <c r="N14" s="17">
        <v>1</v>
      </c>
      <c r="O14" s="17"/>
      <c r="P14" s="17"/>
      <c r="Q14" s="17"/>
      <c r="R14" s="10">
        <f t="shared" si="0"/>
        <v>5</v>
      </c>
      <c r="S14" s="9">
        <f t="shared" si="1"/>
        <v>3</v>
      </c>
      <c r="T14" s="9">
        <f t="shared" si="2"/>
        <v>0</v>
      </c>
      <c r="U14" s="9">
        <f t="shared" si="3"/>
        <v>1</v>
      </c>
      <c r="V14" s="9">
        <f t="shared" si="4"/>
        <v>0</v>
      </c>
      <c r="W14" s="9">
        <f t="shared" si="5"/>
        <v>1</v>
      </c>
      <c r="X14" s="9">
        <v>2</v>
      </c>
      <c r="Y14" s="9">
        <f t="shared" si="6"/>
        <v>3</v>
      </c>
      <c r="Z14" s="42">
        <f t="shared" si="7"/>
        <v>0.4</v>
      </c>
    </row>
    <row r="15" spans="1:26" ht="18.75" x14ac:dyDescent="0.3">
      <c r="A15" t="s">
        <v>10</v>
      </c>
      <c r="B15" s="17">
        <v>1</v>
      </c>
      <c r="C15" s="17"/>
      <c r="D15" s="17"/>
      <c r="E15" s="17"/>
      <c r="F15" s="17">
        <v>1</v>
      </c>
      <c r="G15" s="17">
        <v>1</v>
      </c>
      <c r="H15" s="17"/>
      <c r="I15" s="17"/>
      <c r="J15" s="17"/>
      <c r="K15" s="17"/>
      <c r="L15" s="17">
        <v>1</v>
      </c>
      <c r="M15" s="17"/>
      <c r="N15" s="17"/>
      <c r="O15" s="17">
        <v>1</v>
      </c>
      <c r="P15" s="17"/>
      <c r="Q15" s="17"/>
      <c r="R15" s="10">
        <f t="shared" si="0"/>
        <v>5</v>
      </c>
      <c r="S15" s="9">
        <f t="shared" si="1"/>
        <v>5</v>
      </c>
      <c r="T15" s="9">
        <f t="shared" si="2"/>
        <v>0</v>
      </c>
      <c r="U15" s="9">
        <f t="shared" si="3"/>
        <v>0</v>
      </c>
      <c r="V15" s="9">
        <f t="shared" si="4"/>
        <v>0</v>
      </c>
      <c r="W15" s="9">
        <f t="shared" si="5"/>
        <v>0</v>
      </c>
      <c r="X15" s="9">
        <v>1</v>
      </c>
      <c r="Y15" s="9">
        <f t="shared" si="6"/>
        <v>4</v>
      </c>
      <c r="Z15" s="42">
        <f t="shared" si="7"/>
        <v>0.2</v>
      </c>
    </row>
    <row r="16" spans="1:26" ht="18.75" x14ac:dyDescent="0.3">
      <c r="A16" t="s">
        <v>11</v>
      </c>
      <c r="B16" s="17">
        <v>1</v>
      </c>
      <c r="C16" s="17"/>
      <c r="D16" s="17"/>
      <c r="E16" s="21">
        <v>11</v>
      </c>
      <c r="F16" s="17"/>
      <c r="G16" s="17"/>
      <c r="H16" s="21">
        <v>11</v>
      </c>
      <c r="I16" s="19"/>
      <c r="J16" s="17"/>
      <c r="K16" s="17">
        <v>1</v>
      </c>
      <c r="L16" s="17"/>
      <c r="M16" s="20">
        <v>41</v>
      </c>
      <c r="N16" s="17"/>
      <c r="O16" s="17"/>
      <c r="P16" s="19"/>
      <c r="Q16" s="17"/>
      <c r="R16" s="10">
        <f t="shared" si="0"/>
        <v>5</v>
      </c>
      <c r="S16" s="9">
        <f t="shared" si="1"/>
        <v>2</v>
      </c>
      <c r="T16" s="9">
        <f t="shared" si="2"/>
        <v>2</v>
      </c>
      <c r="U16" s="9">
        <f t="shared" si="3"/>
        <v>0</v>
      </c>
      <c r="V16" s="9">
        <f t="shared" si="4"/>
        <v>0</v>
      </c>
      <c r="W16" s="9">
        <f t="shared" si="5"/>
        <v>1</v>
      </c>
      <c r="X16" s="9">
        <v>3</v>
      </c>
      <c r="Y16" s="9">
        <f t="shared" si="6"/>
        <v>2</v>
      </c>
      <c r="Z16" s="42">
        <f t="shared" si="7"/>
        <v>0.6</v>
      </c>
    </row>
    <row r="17" spans="1:26" ht="18.75" x14ac:dyDescent="0.3">
      <c r="A17" t="s">
        <v>12</v>
      </c>
      <c r="B17" s="17"/>
      <c r="C17" s="17"/>
      <c r="D17" s="17">
        <v>1</v>
      </c>
      <c r="E17" s="17"/>
      <c r="F17" s="17"/>
      <c r="G17" s="22">
        <v>31</v>
      </c>
      <c r="H17" s="17"/>
      <c r="I17" s="17"/>
      <c r="J17" s="17"/>
      <c r="K17" s="17"/>
      <c r="L17" s="17">
        <v>1</v>
      </c>
      <c r="M17" s="17"/>
      <c r="N17" s="17"/>
      <c r="O17" s="17">
        <v>1</v>
      </c>
      <c r="P17" s="17"/>
      <c r="Q17" s="18">
        <v>21</v>
      </c>
      <c r="R17" s="10">
        <f t="shared" si="0"/>
        <v>5</v>
      </c>
      <c r="S17" s="9">
        <f t="shared" si="1"/>
        <v>3</v>
      </c>
      <c r="T17" s="9">
        <f t="shared" si="2"/>
        <v>0</v>
      </c>
      <c r="U17" s="9">
        <f t="shared" si="3"/>
        <v>1</v>
      </c>
      <c r="V17" s="9">
        <f t="shared" si="4"/>
        <v>1</v>
      </c>
      <c r="W17" s="9">
        <f t="shared" si="5"/>
        <v>0</v>
      </c>
      <c r="X17" s="9">
        <v>1</v>
      </c>
      <c r="Y17" s="9">
        <f t="shared" si="6"/>
        <v>4</v>
      </c>
      <c r="Z17" s="42">
        <f t="shared" si="7"/>
        <v>0.2</v>
      </c>
    </row>
    <row r="18" spans="1:26" ht="18.75" x14ac:dyDescent="0.3">
      <c r="A18" t="s">
        <v>13</v>
      </c>
      <c r="B18" s="17"/>
      <c r="C18" s="17">
        <v>1</v>
      </c>
      <c r="D18" s="17"/>
      <c r="E18" s="17"/>
      <c r="F18" s="17">
        <v>1</v>
      </c>
      <c r="G18" s="21">
        <v>11</v>
      </c>
      <c r="H18" s="17"/>
      <c r="I18" s="17"/>
      <c r="J18" s="17"/>
      <c r="K18" s="17"/>
      <c r="L18" s="17"/>
      <c r="M18" s="20">
        <v>41</v>
      </c>
      <c r="N18" s="17"/>
      <c r="O18" s="17">
        <v>1</v>
      </c>
      <c r="P18" s="17"/>
      <c r="Q18" s="17"/>
      <c r="R18" s="10">
        <f t="shared" si="0"/>
        <v>5</v>
      </c>
      <c r="S18" s="9">
        <f t="shared" si="1"/>
        <v>3</v>
      </c>
      <c r="T18" s="9">
        <f t="shared" si="2"/>
        <v>1</v>
      </c>
      <c r="U18" s="9">
        <f t="shared" si="3"/>
        <v>0</v>
      </c>
      <c r="V18" s="9">
        <f t="shared" si="4"/>
        <v>0</v>
      </c>
      <c r="W18" s="9">
        <f t="shared" si="5"/>
        <v>1</v>
      </c>
      <c r="X18" s="9">
        <v>2</v>
      </c>
      <c r="Y18" s="9">
        <f t="shared" si="6"/>
        <v>3</v>
      </c>
      <c r="Z18" s="42">
        <f t="shared" si="7"/>
        <v>0.4</v>
      </c>
    </row>
    <row r="19" spans="1:26" ht="18.75" x14ac:dyDescent="0.3">
      <c r="A19" t="s">
        <v>14</v>
      </c>
      <c r="B19" s="18">
        <v>21</v>
      </c>
      <c r="C19" s="17"/>
      <c r="D19" s="17"/>
      <c r="E19" s="17"/>
      <c r="F19" s="17">
        <v>1</v>
      </c>
      <c r="G19" s="17"/>
      <c r="H19" s="17">
        <v>1</v>
      </c>
      <c r="I19" s="17"/>
      <c r="J19" s="17"/>
      <c r="K19" s="17"/>
      <c r="L19" s="18">
        <v>21</v>
      </c>
      <c r="M19" s="17"/>
      <c r="N19" s="17"/>
      <c r="O19" s="17">
        <v>1</v>
      </c>
      <c r="P19" s="17"/>
      <c r="Q19" s="17"/>
      <c r="R19" s="10">
        <f t="shared" si="0"/>
        <v>5</v>
      </c>
      <c r="S19" s="9">
        <f t="shared" si="1"/>
        <v>3</v>
      </c>
      <c r="T19" s="9">
        <f t="shared" si="2"/>
        <v>0</v>
      </c>
      <c r="U19" s="9">
        <f t="shared" si="3"/>
        <v>2</v>
      </c>
      <c r="V19" s="9">
        <f t="shared" si="4"/>
        <v>0</v>
      </c>
      <c r="W19" s="9">
        <f t="shared" si="5"/>
        <v>0</v>
      </c>
      <c r="X19" s="9">
        <v>1</v>
      </c>
      <c r="Y19" s="9">
        <f t="shared" si="6"/>
        <v>4</v>
      </c>
      <c r="Z19" s="42">
        <f t="shared" si="7"/>
        <v>0.2</v>
      </c>
    </row>
    <row r="20" spans="1:26" ht="18.75" x14ac:dyDescent="0.3">
      <c r="A20" t="s">
        <v>15</v>
      </c>
      <c r="B20" s="17"/>
      <c r="C20" s="17">
        <v>1</v>
      </c>
      <c r="D20" s="17"/>
      <c r="E20" s="21">
        <v>11</v>
      </c>
      <c r="F20" s="17"/>
      <c r="G20" s="17"/>
      <c r="H20" s="19">
        <v>1</v>
      </c>
      <c r="I20" s="19"/>
      <c r="J20" s="17"/>
      <c r="K20" s="23"/>
      <c r="L20" s="17"/>
      <c r="M20" s="17">
        <v>1</v>
      </c>
      <c r="N20" s="17"/>
      <c r="O20" s="23"/>
      <c r="P20" s="23"/>
      <c r="Q20" s="23"/>
      <c r="R20" s="10">
        <f t="shared" si="0"/>
        <v>4</v>
      </c>
      <c r="S20" s="9">
        <f t="shared" si="1"/>
        <v>3</v>
      </c>
      <c r="T20" s="9">
        <f t="shared" si="2"/>
        <v>1</v>
      </c>
      <c r="U20" s="9">
        <f t="shared" si="3"/>
        <v>0</v>
      </c>
      <c r="V20" s="9">
        <f t="shared" si="4"/>
        <v>0</v>
      </c>
      <c r="W20" s="9">
        <f t="shared" si="5"/>
        <v>0</v>
      </c>
      <c r="X20" s="9">
        <v>3</v>
      </c>
      <c r="Y20" s="9">
        <f t="shared" si="6"/>
        <v>1</v>
      </c>
      <c r="Z20" s="42">
        <f t="shared" si="7"/>
        <v>0.75</v>
      </c>
    </row>
    <row r="21" spans="1:26" ht="18.75" x14ac:dyDescent="0.3">
      <c r="A21" t="s">
        <v>16</v>
      </c>
      <c r="B21" s="17"/>
      <c r="C21" s="18">
        <v>21</v>
      </c>
      <c r="D21" s="17"/>
      <c r="E21" s="55">
        <v>41</v>
      </c>
      <c r="F21" s="17"/>
      <c r="G21" s="17">
        <v>1</v>
      </c>
      <c r="H21" s="17"/>
      <c r="I21" s="17"/>
      <c r="J21" s="23"/>
      <c r="K21" s="23"/>
      <c r="L21" s="17"/>
      <c r="M21" s="17"/>
      <c r="N21" s="18">
        <v>21</v>
      </c>
      <c r="O21" s="23"/>
      <c r="P21" s="17"/>
      <c r="Q21" s="17">
        <v>1</v>
      </c>
      <c r="R21" s="10">
        <f t="shared" si="0"/>
        <v>5</v>
      </c>
      <c r="S21" s="9">
        <f t="shared" si="1"/>
        <v>2</v>
      </c>
      <c r="T21" s="9">
        <f t="shared" si="2"/>
        <v>0</v>
      </c>
      <c r="U21" s="9">
        <f t="shared" si="3"/>
        <v>2</v>
      </c>
      <c r="V21" s="9">
        <f t="shared" si="4"/>
        <v>0</v>
      </c>
      <c r="W21" s="9">
        <f t="shared" si="5"/>
        <v>1</v>
      </c>
      <c r="X21" s="9">
        <v>2</v>
      </c>
      <c r="Y21" s="9">
        <f t="shared" si="6"/>
        <v>3</v>
      </c>
      <c r="Z21" s="42">
        <f t="shared" si="7"/>
        <v>0.4</v>
      </c>
    </row>
    <row r="22" spans="1:26" ht="18.75" x14ac:dyDescent="0.3">
      <c r="A22" t="s">
        <v>72</v>
      </c>
      <c r="B22" s="17"/>
      <c r="C22" s="19"/>
      <c r="D22" s="17">
        <v>1</v>
      </c>
      <c r="E22" s="19"/>
      <c r="F22" s="17">
        <v>1</v>
      </c>
      <c r="G22" s="17"/>
      <c r="H22" s="17"/>
      <c r="I22" s="17"/>
      <c r="J22" s="19"/>
      <c r="K22" s="19"/>
      <c r="L22" s="17"/>
      <c r="M22" s="19"/>
      <c r="N22" s="19"/>
      <c r="O22" s="19">
        <v>1</v>
      </c>
      <c r="P22" s="17">
        <v>1</v>
      </c>
      <c r="Q22" s="17"/>
      <c r="R22" s="10">
        <f t="shared" si="0"/>
        <v>4</v>
      </c>
      <c r="S22" s="9">
        <f t="shared" si="1"/>
        <v>4</v>
      </c>
      <c r="T22" s="9">
        <f t="shared" si="2"/>
        <v>0</v>
      </c>
      <c r="U22" s="9">
        <f t="shared" si="3"/>
        <v>0</v>
      </c>
      <c r="V22" s="9">
        <f t="shared" si="4"/>
        <v>0</v>
      </c>
      <c r="W22" s="9">
        <f t="shared" si="5"/>
        <v>0</v>
      </c>
      <c r="Y22" s="9">
        <f t="shared" si="6"/>
        <v>4</v>
      </c>
      <c r="Z22" s="42">
        <f t="shared" si="7"/>
        <v>0</v>
      </c>
    </row>
    <row r="23" spans="1:26" ht="18.75" x14ac:dyDescent="0.3">
      <c r="A23" t="s">
        <v>17</v>
      </c>
      <c r="B23" s="17"/>
      <c r="C23" s="18">
        <v>21</v>
      </c>
      <c r="D23" s="17"/>
      <c r="E23" s="17"/>
      <c r="F23" s="17">
        <v>1</v>
      </c>
      <c r="G23" s="17"/>
      <c r="H23" s="17">
        <v>1</v>
      </c>
      <c r="I23" s="17"/>
      <c r="J23" s="17"/>
      <c r="K23" s="17">
        <v>1</v>
      </c>
      <c r="L23" s="17"/>
      <c r="M23" s="17"/>
      <c r="N23" s="18">
        <v>21</v>
      </c>
      <c r="O23" s="17"/>
      <c r="P23" s="17"/>
      <c r="Q23" s="17"/>
      <c r="R23" s="10">
        <f t="shared" si="0"/>
        <v>5</v>
      </c>
      <c r="S23" s="9">
        <f t="shared" si="1"/>
        <v>3</v>
      </c>
      <c r="T23" s="9">
        <f t="shared" si="2"/>
        <v>0</v>
      </c>
      <c r="U23" s="9">
        <f t="shared" si="3"/>
        <v>2</v>
      </c>
      <c r="V23" s="9">
        <f t="shared" si="4"/>
        <v>0</v>
      </c>
      <c r="W23" s="9">
        <f t="shared" si="5"/>
        <v>0</v>
      </c>
      <c r="X23" s="9">
        <v>1</v>
      </c>
      <c r="Y23" s="9">
        <f t="shared" si="6"/>
        <v>4</v>
      </c>
      <c r="Z23" s="42">
        <f t="shared" si="7"/>
        <v>0.2</v>
      </c>
    </row>
    <row r="24" spans="1:26" ht="18.75" x14ac:dyDescent="0.3">
      <c r="A24" t="s">
        <v>18</v>
      </c>
      <c r="B24" s="19"/>
      <c r="C24" s="19"/>
      <c r="D24" s="19">
        <v>1</v>
      </c>
      <c r="E24" s="23"/>
      <c r="F24" s="23"/>
      <c r="G24" s="17">
        <v>1</v>
      </c>
      <c r="H24" s="17"/>
      <c r="I24" s="17"/>
      <c r="J24" s="18">
        <v>21</v>
      </c>
      <c r="K24" s="17"/>
      <c r="L24" s="23"/>
      <c r="M24" s="23"/>
      <c r="N24" s="23"/>
      <c r="O24" s="17">
        <v>1</v>
      </c>
      <c r="P24" s="18">
        <v>21</v>
      </c>
      <c r="Q24" s="17"/>
      <c r="R24" s="10">
        <f t="shared" si="0"/>
        <v>5</v>
      </c>
      <c r="S24" s="9">
        <f t="shared" si="1"/>
        <v>3</v>
      </c>
      <c r="T24" s="9">
        <f t="shared" si="2"/>
        <v>0</v>
      </c>
      <c r="U24" s="9">
        <f t="shared" si="3"/>
        <v>2</v>
      </c>
      <c r="V24" s="9">
        <f t="shared" si="4"/>
        <v>0</v>
      </c>
      <c r="W24" s="9">
        <f t="shared" si="5"/>
        <v>0</v>
      </c>
      <c r="X24" s="9">
        <v>1</v>
      </c>
      <c r="Y24" s="9">
        <f t="shared" si="6"/>
        <v>4</v>
      </c>
      <c r="Z24" s="42">
        <f t="shared" si="7"/>
        <v>0.2</v>
      </c>
    </row>
    <row r="25" spans="1:26" ht="18.75" x14ac:dyDescent="0.3">
      <c r="A25" t="s">
        <v>19</v>
      </c>
      <c r="B25" s="17"/>
      <c r="C25" s="17">
        <v>1</v>
      </c>
      <c r="D25" s="17"/>
      <c r="E25" s="17"/>
      <c r="F25" s="17"/>
      <c r="G25" s="17"/>
      <c r="H25" s="17">
        <v>1</v>
      </c>
      <c r="I25" s="17"/>
      <c r="J25" s="17"/>
      <c r="K25" s="17"/>
      <c r="L25" s="17"/>
      <c r="M25" s="22">
        <v>31</v>
      </c>
      <c r="N25" s="17"/>
      <c r="O25" s="17">
        <v>1</v>
      </c>
      <c r="P25" s="17"/>
      <c r="Q25" s="18">
        <v>21</v>
      </c>
      <c r="R25" s="10">
        <f t="shared" si="0"/>
        <v>5</v>
      </c>
      <c r="S25" s="9">
        <f t="shared" si="1"/>
        <v>3</v>
      </c>
      <c r="T25" s="9">
        <f t="shared" si="2"/>
        <v>0</v>
      </c>
      <c r="U25" s="9">
        <f t="shared" si="3"/>
        <v>1</v>
      </c>
      <c r="V25" s="9">
        <f t="shared" si="4"/>
        <v>1</v>
      </c>
      <c r="W25" s="9">
        <f t="shared" si="5"/>
        <v>0</v>
      </c>
      <c r="X25" s="9">
        <v>2</v>
      </c>
      <c r="Y25" s="9">
        <f t="shared" si="6"/>
        <v>3</v>
      </c>
      <c r="Z25" s="42">
        <f t="shared" si="7"/>
        <v>0.4</v>
      </c>
    </row>
    <row r="26" spans="1:26" ht="18.75" x14ac:dyDescent="0.3">
      <c r="A26" t="s">
        <v>20</v>
      </c>
      <c r="B26" s="17"/>
      <c r="C26" s="17"/>
      <c r="D26" s="17">
        <v>1</v>
      </c>
      <c r="E26" s="17">
        <v>1</v>
      </c>
      <c r="F26" s="17"/>
      <c r="G26" s="17"/>
      <c r="H26" s="17">
        <v>1</v>
      </c>
      <c r="I26" s="17"/>
      <c r="J26" s="17"/>
      <c r="K26" s="17">
        <v>1</v>
      </c>
      <c r="L26" s="17"/>
      <c r="M26" s="17">
        <v>1</v>
      </c>
      <c r="N26" s="17"/>
      <c r="O26" s="17"/>
      <c r="P26" s="17">
        <v>1</v>
      </c>
      <c r="Q26" s="17"/>
      <c r="R26" s="10">
        <f t="shared" si="0"/>
        <v>6</v>
      </c>
      <c r="S26" s="9">
        <f t="shared" si="1"/>
        <v>6</v>
      </c>
      <c r="T26" s="9">
        <f t="shared" si="2"/>
        <v>0</v>
      </c>
      <c r="U26" s="9">
        <f t="shared" si="3"/>
        <v>0</v>
      </c>
      <c r="V26" s="9">
        <f t="shared" si="4"/>
        <v>0</v>
      </c>
      <c r="W26" s="9">
        <f t="shared" si="5"/>
        <v>0</v>
      </c>
      <c r="X26" s="9">
        <v>2</v>
      </c>
      <c r="Y26" s="9">
        <f t="shared" si="6"/>
        <v>4</v>
      </c>
      <c r="Z26" s="42">
        <f t="shared" si="7"/>
        <v>0.33333333333333331</v>
      </c>
    </row>
    <row r="27" spans="1:26" ht="18.75" x14ac:dyDescent="0.3">
      <c r="A27" t="s">
        <v>21</v>
      </c>
      <c r="B27" s="17">
        <v>1</v>
      </c>
      <c r="C27" s="17"/>
      <c r="D27" s="17"/>
      <c r="E27" s="17"/>
      <c r="F27" s="17"/>
      <c r="G27" s="17"/>
      <c r="H27" s="17"/>
      <c r="I27" s="17">
        <v>1</v>
      </c>
      <c r="J27" s="17">
        <v>1</v>
      </c>
      <c r="K27" s="17"/>
      <c r="L27" s="17"/>
      <c r="M27" s="21">
        <v>11</v>
      </c>
      <c r="N27" s="17"/>
      <c r="O27" s="17"/>
      <c r="P27" s="17"/>
      <c r="Q27" s="17">
        <v>1</v>
      </c>
      <c r="R27" s="10">
        <f t="shared" si="0"/>
        <v>5</v>
      </c>
      <c r="S27" s="9">
        <f t="shared" si="1"/>
        <v>4</v>
      </c>
      <c r="T27" s="9">
        <f t="shared" si="2"/>
        <v>1</v>
      </c>
      <c r="U27" s="9">
        <f t="shared" si="3"/>
        <v>0</v>
      </c>
      <c r="V27" s="9">
        <f t="shared" si="4"/>
        <v>0</v>
      </c>
      <c r="W27" s="9">
        <f t="shared" si="5"/>
        <v>0</v>
      </c>
      <c r="X27" s="9">
        <v>1</v>
      </c>
      <c r="Y27" s="9">
        <f t="shared" si="6"/>
        <v>4</v>
      </c>
      <c r="Z27" s="42">
        <f t="shared" si="7"/>
        <v>0.2</v>
      </c>
    </row>
    <row r="28" spans="1:26" ht="18.75" x14ac:dyDescent="0.3">
      <c r="A28" t="s">
        <v>22</v>
      </c>
      <c r="B28" s="17"/>
      <c r="C28" s="17">
        <v>1</v>
      </c>
      <c r="D28" s="17"/>
      <c r="E28" s="17"/>
      <c r="F28" s="17"/>
      <c r="G28" s="22">
        <v>31</v>
      </c>
      <c r="H28" s="17"/>
      <c r="I28" s="17"/>
      <c r="J28" s="17">
        <v>1</v>
      </c>
      <c r="K28" s="17"/>
      <c r="L28" s="17">
        <v>1</v>
      </c>
      <c r="M28" s="17"/>
      <c r="N28" s="17"/>
      <c r="O28" s="17"/>
      <c r="P28" s="17"/>
      <c r="Q28" s="17"/>
      <c r="R28" s="47">
        <f t="shared" si="0"/>
        <v>4</v>
      </c>
      <c r="S28" s="9">
        <f t="shared" si="1"/>
        <v>3</v>
      </c>
      <c r="T28" s="9">
        <f t="shared" si="2"/>
        <v>0</v>
      </c>
      <c r="U28" s="9">
        <f t="shared" si="3"/>
        <v>0</v>
      </c>
      <c r="V28" s="9">
        <f t="shared" si="4"/>
        <v>1</v>
      </c>
      <c r="W28" s="9">
        <f t="shared" si="5"/>
        <v>0</v>
      </c>
      <c r="X28" s="9">
        <v>1</v>
      </c>
      <c r="Y28" s="9">
        <f t="shared" si="6"/>
        <v>3</v>
      </c>
      <c r="Z28" s="42">
        <f t="shared" si="7"/>
        <v>0.25</v>
      </c>
    </row>
    <row r="29" spans="1:26" ht="18.75" x14ac:dyDescent="0.3">
      <c r="A29" t="s">
        <v>23</v>
      </c>
      <c r="B29" s="17"/>
      <c r="C29" s="17"/>
      <c r="D29" s="17">
        <v>1</v>
      </c>
      <c r="E29" s="21">
        <v>11</v>
      </c>
      <c r="F29" s="17"/>
      <c r="G29" s="17"/>
      <c r="H29" s="17"/>
      <c r="I29" s="17">
        <v>1</v>
      </c>
      <c r="J29" s="18">
        <v>21</v>
      </c>
      <c r="K29" s="17"/>
      <c r="L29" s="17"/>
      <c r="M29" s="17"/>
      <c r="N29" s="17">
        <v>1</v>
      </c>
      <c r="O29" s="17"/>
      <c r="P29" s="17">
        <v>1</v>
      </c>
      <c r="Q29" s="17"/>
      <c r="R29" s="10">
        <f t="shared" si="0"/>
        <v>6</v>
      </c>
      <c r="S29" s="9">
        <f t="shared" si="1"/>
        <v>4</v>
      </c>
      <c r="T29" s="9">
        <f t="shared" si="2"/>
        <v>1</v>
      </c>
      <c r="U29" s="9">
        <f t="shared" si="3"/>
        <v>1</v>
      </c>
      <c r="V29" s="9">
        <f t="shared" si="4"/>
        <v>0</v>
      </c>
      <c r="W29" s="9">
        <f t="shared" si="5"/>
        <v>0</v>
      </c>
      <c r="X29" s="9">
        <v>1</v>
      </c>
      <c r="Y29" s="9">
        <f t="shared" si="6"/>
        <v>5</v>
      </c>
      <c r="Z29" s="42">
        <f t="shared" si="7"/>
        <v>0.16666666666666666</v>
      </c>
    </row>
    <row r="30" spans="1:26" ht="18.75" x14ac:dyDescent="0.3">
      <c r="A30" t="s">
        <v>24</v>
      </c>
      <c r="B30" s="18">
        <v>21</v>
      </c>
      <c r="C30" s="17"/>
      <c r="D30" s="17"/>
      <c r="E30" s="17"/>
      <c r="F30" s="17">
        <v>1</v>
      </c>
      <c r="G30" s="17">
        <v>1</v>
      </c>
      <c r="H30" s="17"/>
      <c r="I30" s="17"/>
      <c r="J30" s="17">
        <v>1</v>
      </c>
      <c r="K30" s="17"/>
      <c r="L30" s="17"/>
      <c r="M30" s="17"/>
      <c r="N30" s="17"/>
      <c r="O30" s="18">
        <v>21</v>
      </c>
      <c r="P30" s="17"/>
      <c r="Q30" s="17"/>
      <c r="R30" s="10">
        <f t="shared" si="0"/>
        <v>5</v>
      </c>
      <c r="S30" s="9">
        <f t="shared" si="1"/>
        <v>3</v>
      </c>
      <c r="T30" s="9">
        <f t="shared" si="2"/>
        <v>0</v>
      </c>
      <c r="U30" s="9">
        <f t="shared" si="3"/>
        <v>2</v>
      </c>
      <c r="V30" s="9">
        <f t="shared" si="4"/>
        <v>0</v>
      </c>
      <c r="W30" s="9">
        <f t="shared" si="5"/>
        <v>0</v>
      </c>
      <c r="X30" s="9">
        <v>1</v>
      </c>
      <c r="Y30" s="9">
        <f t="shared" si="6"/>
        <v>4</v>
      </c>
      <c r="Z30" s="42">
        <f t="shared" si="7"/>
        <v>0.2</v>
      </c>
    </row>
    <row r="31" spans="1:26" ht="18.75" x14ac:dyDescent="0.3">
      <c r="A31" t="s">
        <v>25</v>
      </c>
      <c r="B31" s="17"/>
      <c r="C31" s="17"/>
      <c r="D31" s="17">
        <v>1</v>
      </c>
      <c r="E31" s="54">
        <v>31</v>
      </c>
      <c r="F31" s="17"/>
      <c r="G31" s="17"/>
      <c r="H31" s="17"/>
      <c r="I31" s="18">
        <v>21</v>
      </c>
      <c r="J31" s="17"/>
      <c r="K31" s="17"/>
      <c r="L31" s="17"/>
      <c r="M31" s="17">
        <v>1</v>
      </c>
      <c r="N31" s="17"/>
      <c r="O31" s="17"/>
      <c r="P31" s="18">
        <v>21</v>
      </c>
      <c r="Q31" s="17"/>
      <c r="R31" s="10">
        <f t="shared" si="0"/>
        <v>5</v>
      </c>
      <c r="S31" s="9">
        <f t="shared" si="1"/>
        <v>2</v>
      </c>
      <c r="T31" s="9">
        <f t="shared" si="2"/>
        <v>0</v>
      </c>
      <c r="U31" s="9">
        <f t="shared" si="3"/>
        <v>2</v>
      </c>
      <c r="V31" s="9">
        <f t="shared" si="4"/>
        <v>1</v>
      </c>
      <c r="W31" s="9">
        <f t="shared" si="5"/>
        <v>0</v>
      </c>
      <c r="X31" s="9">
        <v>2</v>
      </c>
      <c r="Y31" s="9">
        <f t="shared" si="6"/>
        <v>3</v>
      </c>
      <c r="Z31" s="42">
        <f t="shared" si="7"/>
        <v>0.4</v>
      </c>
    </row>
    <row r="32" spans="1:26" ht="18.75" x14ac:dyDescent="0.3">
      <c r="A32" t="s">
        <v>26</v>
      </c>
      <c r="B32" s="17"/>
      <c r="C32" s="17">
        <v>1</v>
      </c>
      <c r="D32" s="17"/>
      <c r="E32" s="22">
        <v>31</v>
      </c>
      <c r="F32" s="17"/>
      <c r="G32" s="17"/>
      <c r="H32" s="17"/>
      <c r="I32" s="17">
        <v>1</v>
      </c>
      <c r="J32" s="18">
        <v>21</v>
      </c>
      <c r="K32" s="17"/>
      <c r="L32" s="17">
        <v>1</v>
      </c>
      <c r="M32" s="17"/>
      <c r="N32" s="17"/>
      <c r="O32" s="17"/>
      <c r="P32" s="17">
        <v>1</v>
      </c>
      <c r="Q32" s="17"/>
      <c r="R32" s="10">
        <f t="shared" si="0"/>
        <v>6</v>
      </c>
      <c r="S32" s="9">
        <f t="shared" si="1"/>
        <v>4</v>
      </c>
      <c r="T32" s="9">
        <f t="shared" si="2"/>
        <v>0</v>
      </c>
      <c r="U32" s="9">
        <f t="shared" si="3"/>
        <v>1</v>
      </c>
      <c r="V32" s="9">
        <f t="shared" si="4"/>
        <v>1</v>
      </c>
      <c r="W32" s="9">
        <f t="shared" si="5"/>
        <v>0</v>
      </c>
      <c r="X32" s="9">
        <v>1</v>
      </c>
      <c r="Y32" s="9">
        <f t="shared" si="6"/>
        <v>5</v>
      </c>
      <c r="Z32" s="42">
        <f t="shared" si="7"/>
        <v>0.16666666666666666</v>
      </c>
    </row>
    <row r="33" spans="1:26" ht="18.75" x14ac:dyDescent="0.3">
      <c r="A33" t="s">
        <v>27</v>
      </c>
      <c r="B33" s="17"/>
      <c r="C33" s="17">
        <v>1</v>
      </c>
      <c r="D33" s="17"/>
      <c r="E33" s="17"/>
      <c r="F33" s="18">
        <v>21</v>
      </c>
      <c r="G33" s="17">
        <v>1</v>
      </c>
      <c r="H33" s="17"/>
      <c r="I33" s="17"/>
      <c r="J33" s="17"/>
      <c r="K33" s="17"/>
      <c r="L33" s="18">
        <v>21</v>
      </c>
      <c r="M33" s="17"/>
      <c r="N33" s="17"/>
      <c r="O33" s="17"/>
      <c r="P33" s="17"/>
      <c r="Q33" s="17">
        <v>1</v>
      </c>
      <c r="R33" s="10">
        <f t="shared" si="0"/>
        <v>5</v>
      </c>
      <c r="S33" s="9">
        <f t="shared" si="1"/>
        <v>3</v>
      </c>
      <c r="T33" s="9">
        <f t="shared" si="2"/>
        <v>0</v>
      </c>
      <c r="U33" s="9">
        <f t="shared" si="3"/>
        <v>2</v>
      </c>
      <c r="V33" s="9">
        <f t="shared" si="4"/>
        <v>0</v>
      </c>
      <c r="W33" s="9">
        <f t="shared" si="5"/>
        <v>0</v>
      </c>
      <c r="X33" s="9">
        <v>1</v>
      </c>
      <c r="Y33" s="9">
        <f t="shared" si="6"/>
        <v>4</v>
      </c>
      <c r="Z33" s="42">
        <f t="shared" si="7"/>
        <v>0.2</v>
      </c>
    </row>
    <row r="34" spans="1:26" ht="18.75" x14ac:dyDescent="0.3">
      <c r="A34" t="s">
        <v>28</v>
      </c>
      <c r="B34" s="17"/>
      <c r="C34" s="17">
        <v>1</v>
      </c>
      <c r="D34" s="17"/>
      <c r="E34" s="17">
        <v>1</v>
      </c>
      <c r="F34" s="17"/>
      <c r="G34" s="17"/>
      <c r="H34" s="17"/>
      <c r="I34" s="17">
        <v>1</v>
      </c>
      <c r="J34" s="17"/>
      <c r="K34" s="17"/>
      <c r="L34" s="17"/>
      <c r="M34" s="17">
        <v>1</v>
      </c>
      <c r="N34" s="17"/>
      <c r="O34" s="17"/>
      <c r="P34" s="17">
        <v>1</v>
      </c>
      <c r="Q34" s="17"/>
      <c r="R34" s="10">
        <f t="shared" si="0"/>
        <v>5</v>
      </c>
      <c r="S34" s="9">
        <f t="shared" si="1"/>
        <v>5</v>
      </c>
      <c r="T34" s="9">
        <f t="shared" si="2"/>
        <v>0</v>
      </c>
      <c r="U34" s="9">
        <f t="shared" si="3"/>
        <v>0</v>
      </c>
      <c r="V34" s="9">
        <f t="shared" si="4"/>
        <v>0</v>
      </c>
      <c r="W34" s="9">
        <f t="shared" si="5"/>
        <v>0</v>
      </c>
      <c r="X34" s="9">
        <v>2</v>
      </c>
      <c r="Y34" s="9">
        <f t="shared" si="6"/>
        <v>3</v>
      </c>
      <c r="Z34" s="42">
        <f t="shared" si="7"/>
        <v>0.4</v>
      </c>
    </row>
    <row r="35" spans="1:26" ht="18.75" x14ac:dyDescent="0.3">
      <c r="A35" t="s">
        <v>29</v>
      </c>
      <c r="B35" s="17">
        <v>1</v>
      </c>
      <c r="C35" s="17"/>
      <c r="D35" s="17"/>
      <c r="E35" s="17"/>
      <c r="F35" s="17"/>
      <c r="G35" s="17"/>
      <c r="H35" s="17"/>
      <c r="I35" s="17">
        <v>1</v>
      </c>
      <c r="J35" s="17"/>
      <c r="K35" s="17"/>
      <c r="L35" s="18">
        <v>21</v>
      </c>
      <c r="M35" s="17"/>
      <c r="N35" s="17"/>
      <c r="O35" s="17">
        <v>1</v>
      </c>
      <c r="P35" s="17"/>
      <c r="Q35" s="18">
        <v>21</v>
      </c>
      <c r="R35" s="10">
        <f t="shared" si="0"/>
        <v>5</v>
      </c>
      <c r="S35" s="9">
        <f t="shared" si="1"/>
        <v>3</v>
      </c>
      <c r="T35" s="9">
        <f t="shared" si="2"/>
        <v>0</v>
      </c>
      <c r="U35" s="9">
        <f t="shared" si="3"/>
        <v>2</v>
      </c>
      <c r="V35" s="9">
        <f t="shared" si="4"/>
        <v>0</v>
      </c>
      <c r="W35" s="9">
        <f t="shared" si="5"/>
        <v>0</v>
      </c>
      <c r="X35" s="16"/>
      <c r="Y35" s="16">
        <f t="shared" si="6"/>
        <v>5</v>
      </c>
      <c r="Z35" s="43">
        <f t="shared" si="7"/>
        <v>0</v>
      </c>
    </row>
    <row r="36" spans="1:26" ht="18.75" x14ac:dyDescent="0.3">
      <c r="A36" t="s">
        <v>30</v>
      </c>
      <c r="B36" s="17"/>
      <c r="C36" s="17"/>
      <c r="D36" s="17">
        <v>1</v>
      </c>
      <c r="E36" s="17"/>
      <c r="F36" s="17"/>
      <c r="G36" s="17"/>
      <c r="H36" s="20">
        <v>41</v>
      </c>
      <c r="I36" s="19"/>
      <c r="J36" s="17"/>
      <c r="K36" s="17">
        <v>1</v>
      </c>
      <c r="L36" s="17"/>
      <c r="M36" s="17"/>
      <c r="N36" s="17">
        <v>1</v>
      </c>
      <c r="O36" s="17"/>
      <c r="P36" s="17">
        <v>1</v>
      </c>
      <c r="Q36" s="17"/>
      <c r="R36" s="10">
        <f t="shared" si="0"/>
        <v>5</v>
      </c>
      <c r="S36" s="9">
        <f t="shared" si="1"/>
        <v>4</v>
      </c>
      <c r="T36" s="9">
        <f t="shared" si="2"/>
        <v>0</v>
      </c>
      <c r="U36" s="9">
        <f t="shared" si="3"/>
        <v>0</v>
      </c>
      <c r="V36" s="9">
        <f t="shared" si="4"/>
        <v>0</v>
      </c>
      <c r="W36" s="9">
        <f t="shared" si="5"/>
        <v>1</v>
      </c>
      <c r="X36" s="9">
        <v>1</v>
      </c>
      <c r="Y36" s="9">
        <f t="shared" si="6"/>
        <v>4</v>
      </c>
      <c r="Z36" s="42">
        <f t="shared" si="7"/>
        <v>0.2</v>
      </c>
    </row>
    <row r="37" spans="1:26" ht="18.75" x14ac:dyDescent="0.3">
      <c r="A37" t="s">
        <v>31</v>
      </c>
      <c r="B37" s="17"/>
      <c r="C37" s="17"/>
      <c r="D37" s="17">
        <v>1</v>
      </c>
      <c r="E37" s="17"/>
      <c r="F37" s="17">
        <v>1</v>
      </c>
      <c r="G37" s="17"/>
      <c r="H37" s="17"/>
      <c r="I37" s="17"/>
      <c r="J37" s="17">
        <v>1</v>
      </c>
      <c r="K37" s="17"/>
      <c r="L37" s="17">
        <v>1</v>
      </c>
      <c r="M37" s="17"/>
      <c r="N37" s="17"/>
      <c r="O37" s="17"/>
      <c r="P37" s="17"/>
      <c r="Q37" s="17">
        <v>1</v>
      </c>
      <c r="R37" s="10">
        <f t="shared" ref="R37:R57" si="8">COUNTA(B37:Q37)</f>
        <v>5</v>
      </c>
      <c r="S37" s="9">
        <f t="shared" ref="S37:S57" si="9">COUNTIF(B37:Q37,1)</f>
        <v>5</v>
      </c>
      <c r="T37" s="9">
        <f t="shared" ref="T37:T57" si="10">COUNTIF(B37:Q37,11)</f>
        <v>0</v>
      </c>
      <c r="U37" s="9">
        <f t="shared" ref="U37:U57" si="11">COUNTIF(B37:Q37,21)</f>
        <v>0</v>
      </c>
      <c r="V37" s="9">
        <f t="shared" ref="V37:V57" si="12">COUNTIF(B37:Q37,31)</f>
        <v>0</v>
      </c>
      <c r="W37" s="9">
        <f t="shared" ref="W37:W57" si="13">COUNTIF(B37:Q37,41)</f>
        <v>0</v>
      </c>
      <c r="X37" s="16"/>
      <c r="Y37" s="16">
        <f t="shared" ref="Y37:Y57" si="14">R37-X37</f>
        <v>5</v>
      </c>
      <c r="Z37" s="43">
        <f t="shared" ref="Z37:Z57" si="15">X37/R37</f>
        <v>0</v>
      </c>
    </row>
    <row r="38" spans="1:26" ht="18.75" x14ac:dyDescent="0.3">
      <c r="A38" t="s">
        <v>32</v>
      </c>
      <c r="B38" s="17"/>
      <c r="C38" s="18">
        <v>21</v>
      </c>
      <c r="D38" s="17"/>
      <c r="E38" s="22">
        <v>31</v>
      </c>
      <c r="F38" s="17"/>
      <c r="G38" s="17"/>
      <c r="H38" s="17"/>
      <c r="I38" s="19">
        <v>1</v>
      </c>
      <c r="J38" s="17"/>
      <c r="K38" s="17">
        <v>1</v>
      </c>
      <c r="L38" s="17"/>
      <c r="M38" s="17"/>
      <c r="N38" s="17">
        <v>1</v>
      </c>
      <c r="O38" s="17"/>
      <c r="P38" s="17">
        <v>1</v>
      </c>
      <c r="Q38" s="17"/>
      <c r="R38" s="10">
        <f t="shared" si="8"/>
        <v>6</v>
      </c>
      <c r="S38" s="9">
        <f t="shared" si="9"/>
        <v>4</v>
      </c>
      <c r="T38" s="9">
        <f t="shared" si="10"/>
        <v>0</v>
      </c>
      <c r="U38" s="9">
        <f t="shared" si="11"/>
        <v>1</v>
      </c>
      <c r="V38" s="9">
        <f t="shared" si="12"/>
        <v>1</v>
      </c>
      <c r="W38" s="9">
        <f t="shared" si="13"/>
        <v>0</v>
      </c>
      <c r="X38" s="9">
        <v>1</v>
      </c>
      <c r="Y38" s="9">
        <f t="shared" si="14"/>
        <v>5</v>
      </c>
      <c r="Z38" s="42">
        <f t="shared" si="15"/>
        <v>0.16666666666666666</v>
      </c>
    </row>
    <row r="39" spans="1:26" ht="18.75" x14ac:dyDescent="0.3">
      <c r="A39" t="s">
        <v>33</v>
      </c>
      <c r="B39" s="17"/>
      <c r="C39" s="17">
        <v>1</v>
      </c>
      <c r="D39" s="17"/>
      <c r="E39" s="17"/>
      <c r="F39" s="18">
        <v>21</v>
      </c>
      <c r="G39" s="17">
        <v>1</v>
      </c>
      <c r="H39" s="17"/>
      <c r="I39" s="17"/>
      <c r="J39" s="17">
        <v>1</v>
      </c>
      <c r="K39" s="17"/>
      <c r="L39" s="17"/>
      <c r="M39" s="17"/>
      <c r="N39" s="18">
        <v>21</v>
      </c>
      <c r="O39" s="17"/>
      <c r="P39" s="17"/>
      <c r="Q39" s="17"/>
      <c r="R39" s="10">
        <f t="shared" si="8"/>
        <v>5</v>
      </c>
      <c r="S39" s="9">
        <f t="shared" si="9"/>
        <v>3</v>
      </c>
      <c r="T39" s="9">
        <f t="shared" si="10"/>
        <v>0</v>
      </c>
      <c r="U39" s="9">
        <f t="shared" si="11"/>
        <v>2</v>
      </c>
      <c r="V39" s="9">
        <f t="shared" si="12"/>
        <v>0</v>
      </c>
      <c r="W39" s="9">
        <f t="shared" si="13"/>
        <v>0</v>
      </c>
      <c r="X39" s="9">
        <v>1</v>
      </c>
      <c r="Y39" s="9">
        <f t="shared" si="14"/>
        <v>4</v>
      </c>
      <c r="Z39" s="42">
        <f t="shared" si="15"/>
        <v>0.2</v>
      </c>
    </row>
    <row r="40" spans="1:26" ht="18.75" x14ac:dyDescent="0.3">
      <c r="A40" t="s">
        <v>34</v>
      </c>
      <c r="B40" s="17">
        <v>1</v>
      </c>
      <c r="C40" s="17"/>
      <c r="D40" s="17"/>
      <c r="E40" s="17"/>
      <c r="F40" s="17"/>
      <c r="G40" s="17">
        <v>1</v>
      </c>
      <c r="H40" s="17"/>
      <c r="I40" s="17"/>
      <c r="J40" s="17"/>
      <c r="K40" s="17"/>
      <c r="L40" s="17">
        <v>1</v>
      </c>
      <c r="M40" s="17">
        <v>1</v>
      </c>
      <c r="N40" s="17"/>
      <c r="O40" s="17"/>
      <c r="P40" s="17"/>
      <c r="Q40" s="17">
        <v>1</v>
      </c>
      <c r="R40" s="10">
        <f t="shared" si="8"/>
        <v>5</v>
      </c>
      <c r="S40" s="9">
        <f t="shared" ref="S40:S42" si="16">COUNTIF(B40:Q40,1)</f>
        <v>5</v>
      </c>
      <c r="T40" s="9">
        <f t="shared" ref="T40:T42" si="17">COUNTIF(B40:Q40,11)</f>
        <v>0</v>
      </c>
      <c r="U40" s="9">
        <f t="shared" ref="U40:U42" si="18">COUNTIF(B40:Q40,21)</f>
        <v>0</v>
      </c>
      <c r="V40" s="9">
        <f t="shared" ref="V40:V42" si="19">COUNTIF(B40:Q40,31)</f>
        <v>0</v>
      </c>
      <c r="W40" s="9">
        <f t="shared" ref="W40:W42" si="20">COUNTIF(B40:Q40,41)</f>
        <v>0</v>
      </c>
      <c r="X40" s="9">
        <v>2</v>
      </c>
      <c r="Y40" s="9">
        <f t="shared" ref="Y40:Y42" si="21">R40-X40</f>
        <v>3</v>
      </c>
      <c r="Z40" s="42">
        <f t="shared" ref="Z40:Z42" si="22">X40/R40</f>
        <v>0.4</v>
      </c>
    </row>
    <row r="41" spans="1:26" ht="18.75" x14ac:dyDescent="0.3">
      <c r="A41" t="s">
        <v>94</v>
      </c>
      <c r="B41" s="17"/>
      <c r="C41" s="17"/>
      <c r="D41" s="17"/>
      <c r="E41" s="17"/>
      <c r="F41" s="17"/>
      <c r="G41" s="17"/>
      <c r="H41" s="17">
        <v>1</v>
      </c>
      <c r="I41" s="17"/>
      <c r="J41" s="17"/>
      <c r="K41" s="17">
        <v>1</v>
      </c>
      <c r="L41" s="17"/>
      <c r="M41" s="17"/>
      <c r="N41" s="17">
        <v>1</v>
      </c>
      <c r="O41" s="17"/>
      <c r="P41" s="17">
        <v>1</v>
      </c>
      <c r="Q41" s="17"/>
      <c r="R41" s="10">
        <f t="shared" si="8"/>
        <v>4</v>
      </c>
      <c r="S41" s="9">
        <f t="shared" si="16"/>
        <v>4</v>
      </c>
      <c r="T41" s="9">
        <f t="shared" si="17"/>
        <v>0</v>
      </c>
      <c r="U41" s="9">
        <f t="shared" si="18"/>
        <v>0</v>
      </c>
      <c r="V41" s="9">
        <f t="shared" si="19"/>
        <v>0</v>
      </c>
      <c r="W41" s="9">
        <f t="shared" si="20"/>
        <v>0</v>
      </c>
      <c r="X41" s="9">
        <v>1</v>
      </c>
      <c r="Y41" s="9">
        <f t="shared" si="21"/>
        <v>3</v>
      </c>
      <c r="Z41" s="42">
        <f t="shared" si="22"/>
        <v>0.25</v>
      </c>
    </row>
    <row r="42" spans="1:26" ht="18.75" x14ac:dyDescent="0.3">
      <c r="A42" t="s">
        <v>35</v>
      </c>
      <c r="B42" s="17">
        <v>1</v>
      </c>
      <c r="C42" s="17"/>
      <c r="D42" s="17"/>
      <c r="E42" s="21">
        <v>11</v>
      </c>
      <c r="F42" s="17"/>
      <c r="G42" s="17"/>
      <c r="H42" s="17"/>
      <c r="I42" s="17">
        <v>1</v>
      </c>
      <c r="J42" s="17"/>
      <c r="K42" s="17">
        <v>1</v>
      </c>
      <c r="L42" s="17"/>
      <c r="M42" s="17"/>
      <c r="N42" s="17">
        <v>1</v>
      </c>
      <c r="O42" s="17"/>
      <c r="P42" s="17"/>
      <c r="Q42" s="17"/>
      <c r="R42" s="10">
        <f t="shared" si="8"/>
        <v>5</v>
      </c>
      <c r="S42" s="9">
        <f t="shared" si="16"/>
        <v>4</v>
      </c>
      <c r="T42" s="9">
        <f t="shared" si="17"/>
        <v>1</v>
      </c>
      <c r="U42" s="9">
        <f t="shared" si="18"/>
        <v>0</v>
      </c>
      <c r="V42" s="9">
        <f t="shared" si="19"/>
        <v>0</v>
      </c>
      <c r="W42" s="9">
        <f t="shared" si="20"/>
        <v>0</v>
      </c>
      <c r="X42" s="9">
        <v>4</v>
      </c>
      <c r="Y42" s="9">
        <f t="shared" si="21"/>
        <v>1</v>
      </c>
      <c r="Z42" s="42">
        <f t="shared" si="22"/>
        <v>0.8</v>
      </c>
    </row>
    <row r="43" spans="1:26" ht="18.75" x14ac:dyDescent="0.3">
      <c r="A43" t="s">
        <v>36</v>
      </c>
      <c r="B43" s="17"/>
      <c r="C43" s="17"/>
      <c r="D43" s="17">
        <v>1</v>
      </c>
      <c r="E43" s="17"/>
      <c r="F43" s="17">
        <v>1</v>
      </c>
      <c r="G43" s="17"/>
      <c r="H43" s="17"/>
      <c r="I43" s="17">
        <v>1</v>
      </c>
      <c r="J43" s="17">
        <v>1</v>
      </c>
      <c r="K43" s="17"/>
      <c r="L43" s="17"/>
      <c r="M43" s="17"/>
      <c r="N43" s="17">
        <v>1</v>
      </c>
      <c r="O43" s="17"/>
      <c r="P43" s="17">
        <v>1</v>
      </c>
      <c r="Q43" s="17"/>
      <c r="R43" s="10">
        <f t="shared" si="8"/>
        <v>6</v>
      </c>
      <c r="S43" s="9">
        <f t="shared" si="9"/>
        <v>6</v>
      </c>
      <c r="T43" s="9">
        <f t="shared" si="10"/>
        <v>0</v>
      </c>
      <c r="U43" s="9">
        <f t="shared" si="11"/>
        <v>0</v>
      </c>
      <c r="V43" s="9">
        <f t="shared" si="12"/>
        <v>0</v>
      </c>
      <c r="W43" s="9">
        <f t="shared" si="13"/>
        <v>0</v>
      </c>
      <c r="X43" s="16"/>
      <c r="Y43" s="16">
        <f t="shared" si="14"/>
        <v>6</v>
      </c>
      <c r="Z43" s="43">
        <f t="shared" si="15"/>
        <v>0</v>
      </c>
    </row>
    <row r="44" spans="1:26" ht="18.75" x14ac:dyDescent="0.3">
      <c r="A44" t="s">
        <v>37</v>
      </c>
      <c r="B44" s="17">
        <v>1</v>
      </c>
      <c r="C44" s="17"/>
      <c r="D44" s="17"/>
      <c r="E44" s="17"/>
      <c r="F44" s="17"/>
      <c r="G44" s="17"/>
      <c r="H44" s="22">
        <v>31</v>
      </c>
      <c r="I44" s="19"/>
      <c r="J44" s="17">
        <v>1</v>
      </c>
      <c r="K44" s="19"/>
      <c r="L44" s="17"/>
      <c r="M44" s="17">
        <v>1</v>
      </c>
      <c r="N44" s="17"/>
      <c r="O44" s="17"/>
      <c r="P44" s="17">
        <v>1</v>
      </c>
      <c r="Q44" s="17"/>
      <c r="R44" s="10">
        <f t="shared" si="8"/>
        <v>5</v>
      </c>
      <c r="S44" s="9">
        <f t="shared" si="9"/>
        <v>4</v>
      </c>
      <c r="T44" s="9">
        <f t="shared" si="10"/>
        <v>0</v>
      </c>
      <c r="U44" s="9">
        <f t="shared" si="11"/>
        <v>0</v>
      </c>
      <c r="V44" s="9">
        <f t="shared" si="12"/>
        <v>1</v>
      </c>
      <c r="W44" s="9">
        <f t="shared" si="13"/>
        <v>0</v>
      </c>
      <c r="X44" s="9">
        <v>2</v>
      </c>
      <c r="Y44" s="9">
        <f t="shared" si="14"/>
        <v>3</v>
      </c>
      <c r="Z44" s="42">
        <f t="shared" si="15"/>
        <v>0.4</v>
      </c>
    </row>
    <row r="45" spans="1:26" ht="18.75" x14ac:dyDescent="0.3">
      <c r="A45" t="s">
        <v>38</v>
      </c>
      <c r="B45" s="17"/>
      <c r="C45" s="17">
        <v>1</v>
      </c>
      <c r="D45" s="17"/>
      <c r="E45" s="17"/>
      <c r="F45" s="18">
        <v>21</v>
      </c>
      <c r="G45" s="17"/>
      <c r="H45" s="17">
        <v>1</v>
      </c>
      <c r="I45" s="17"/>
      <c r="J45" s="17"/>
      <c r="K45" s="17"/>
      <c r="L45" s="18">
        <v>21</v>
      </c>
      <c r="M45" s="17"/>
      <c r="N45" s="17">
        <v>1</v>
      </c>
      <c r="O45" s="17"/>
      <c r="P45" s="23"/>
      <c r="Q45" s="23"/>
      <c r="R45" s="10">
        <f t="shared" si="8"/>
        <v>5</v>
      </c>
      <c r="S45" s="9">
        <f t="shared" si="9"/>
        <v>3</v>
      </c>
      <c r="T45" s="9">
        <f t="shared" si="10"/>
        <v>0</v>
      </c>
      <c r="U45" s="9">
        <f t="shared" si="11"/>
        <v>2</v>
      </c>
      <c r="V45" s="9">
        <f t="shared" si="12"/>
        <v>0</v>
      </c>
      <c r="W45" s="9">
        <f t="shared" si="13"/>
        <v>0</v>
      </c>
      <c r="X45" s="16">
        <v>1</v>
      </c>
      <c r="Y45" s="16">
        <f t="shared" si="14"/>
        <v>4</v>
      </c>
      <c r="Z45" s="43">
        <f t="shared" si="15"/>
        <v>0.2</v>
      </c>
    </row>
    <row r="46" spans="1:26" ht="18.75" x14ac:dyDescent="0.3">
      <c r="A46" t="s">
        <v>39</v>
      </c>
      <c r="B46" s="18">
        <v>21</v>
      </c>
      <c r="C46" s="17"/>
      <c r="D46" s="17"/>
      <c r="E46" s="22">
        <v>31</v>
      </c>
      <c r="F46" s="17"/>
      <c r="G46" s="17"/>
      <c r="H46" s="17"/>
      <c r="I46" s="17">
        <v>1</v>
      </c>
      <c r="J46" s="17"/>
      <c r="K46" s="18">
        <v>21</v>
      </c>
      <c r="L46" s="17"/>
      <c r="M46" s="17">
        <v>1</v>
      </c>
      <c r="N46" s="17"/>
      <c r="O46" s="17"/>
      <c r="P46" s="17"/>
      <c r="Q46" s="17"/>
      <c r="R46" s="10">
        <f t="shared" si="8"/>
        <v>5</v>
      </c>
      <c r="S46" s="9">
        <f t="shared" si="9"/>
        <v>2</v>
      </c>
      <c r="T46" s="9">
        <f t="shared" si="10"/>
        <v>0</v>
      </c>
      <c r="U46" s="9">
        <f t="shared" si="11"/>
        <v>2</v>
      </c>
      <c r="V46" s="9">
        <f t="shared" si="12"/>
        <v>1</v>
      </c>
      <c r="W46" s="9">
        <f t="shared" si="13"/>
        <v>0</v>
      </c>
      <c r="X46" s="9">
        <v>3</v>
      </c>
      <c r="Y46" s="9">
        <f t="shared" si="14"/>
        <v>2</v>
      </c>
      <c r="Z46" s="42">
        <f t="shared" si="15"/>
        <v>0.6</v>
      </c>
    </row>
    <row r="47" spans="1:26" ht="18.75" x14ac:dyDescent="0.3">
      <c r="A47" t="s">
        <v>40</v>
      </c>
      <c r="B47" s="17">
        <v>1</v>
      </c>
      <c r="C47" s="17"/>
      <c r="D47" s="17"/>
      <c r="E47" s="17"/>
      <c r="F47" s="19">
        <v>1</v>
      </c>
      <c r="G47" s="17"/>
      <c r="H47" s="17"/>
      <c r="I47" s="18">
        <v>21</v>
      </c>
      <c r="J47" s="17">
        <v>1</v>
      </c>
      <c r="K47" s="17"/>
      <c r="L47" s="17"/>
      <c r="M47" s="22">
        <v>31</v>
      </c>
      <c r="N47" s="17"/>
      <c r="O47" s="17"/>
      <c r="P47" s="18">
        <v>21</v>
      </c>
      <c r="Q47" s="17"/>
      <c r="R47" s="10">
        <f t="shared" si="8"/>
        <v>6</v>
      </c>
      <c r="S47" s="9">
        <f t="shared" si="9"/>
        <v>3</v>
      </c>
      <c r="T47" s="9">
        <f t="shared" si="10"/>
        <v>0</v>
      </c>
      <c r="U47" s="9">
        <f t="shared" si="11"/>
        <v>2</v>
      </c>
      <c r="V47" s="9">
        <f t="shared" si="12"/>
        <v>1</v>
      </c>
      <c r="W47" s="9">
        <f t="shared" si="13"/>
        <v>0</v>
      </c>
      <c r="X47" s="9">
        <v>1</v>
      </c>
      <c r="Y47" s="9">
        <f t="shared" si="14"/>
        <v>5</v>
      </c>
      <c r="Z47" s="42">
        <f t="shared" si="15"/>
        <v>0.16666666666666666</v>
      </c>
    </row>
    <row r="48" spans="1:26" ht="18.75" x14ac:dyDescent="0.3">
      <c r="A48" t="s">
        <v>41</v>
      </c>
      <c r="B48" s="17"/>
      <c r="C48" s="17"/>
      <c r="D48" s="18">
        <v>21</v>
      </c>
      <c r="E48" s="17"/>
      <c r="F48" s="17"/>
      <c r="G48" s="17"/>
      <c r="H48" s="22">
        <v>31</v>
      </c>
      <c r="I48" s="19"/>
      <c r="J48" s="17"/>
      <c r="K48" s="17">
        <v>1</v>
      </c>
      <c r="L48" s="17"/>
      <c r="M48" s="23"/>
      <c r="N48" s="23"/>
      <c r="O48" s="17"/>
      <c r="P48" s="17"/>
      <c r="Q48" s="18">
        <v>21</v>
      </c>
      <c r="R48" s="10">
        <f t="shared" si="8"/>
        <v>4</v>
      </c>
      <c r="S48" s="9">
        <f t="shared" si="9"/>
        <v>1</v>
      </c>
      <c r="T48" s="9">
        <f t="shared" si="10"/>
        <v>0</v>
      </c>
      <c r="U48" s="9">
        <f t="shared" si="11"/>
        <v>2</v>
      </c>
      <c r="V48" s="9">
        <f t="shared" si="12"/>
        <v>1</v>
      </c>
      <c r="W48" s="9">
        <f t="shared" si="13"/>
        <v>0</v>
      </c>
      <c r="X48" s="9">
        <v>2</v>
      </c>
      <c r="Y48" s="9">
        <f t="shared" si="14"/>
        <v>2</v>
      </c>
      <c r="Z48" s="42">
        <f t="shared" si="15"/>
        <v>0.5</v>
      </c>
    </row>
    <row r="49" spans="1:26" ht="18.75" x14ac:dyDescent="0.3">
      <c r="A49" t="s">
        <v>42</v>
      </c>
      <c r="B49" s="17">
        <v>1</v>
      </c>
      <c r="C49" s="17"/>
      <c r="D49" s="17"/>
      <c r="E49" s="21">
        <v>11</v>
      </c>
      <c r="F49" s="17"/>
      <c r="G49" s="21">
        <v>11</v>
      </c>
      <c r="H49" s="17"/>
      <c r="I49" s="17"/>
      <c r="J49" s="17"/>
      <c r="K49" s="17"/>
      <c r="L49" s="17"/>
      <c r="M49" s="21">
        <v>11</v>
      </c>
      <c r="N49" s="17"/>
      <c r="O49" s="17">
        <v>1</v>
      </c>
      <c r="P49" s="17"/>
      <c r="Q49" s="17"/>
      <c r="R49" s="10">
        <f t="shared" si="8"/>
        <v>5</v>
      </c>
      <c r="S49" s="9">
        <f t="shared" si="9"/>
        <v>2</v>
      </c>
      <c r="T49" s="9">
        <f t="shared" si="10"/>
        <v>3</v>
      </c>
      <c r="U49" s="9">
        <f t="shared" si="11"/>
        <v>0</v>
      </c>
      <c r="V49" s="9">
        <f t="shared" si="12"/>
        <v>0</v>
      </c>
      <c r="W49" s="9">
        <f t="shared" si="13"/>
        <v>0</v>
      </c>
      <c r="X49" s="9">
        <v>3</v>
      </c>
      <c r="Y49" s="9">
        <f t="shared" si="14"/>
        <v>2</v>
      </c>
      <c r="Z49" s="42">
        <f t="shared" si="15"/>
        <v>0.6</v>
      </c>
    </row>
    <row r="50" spans="1:26" ht="19.5" thickBot="1" x14ac:dyDescent="0.35">
      <c r="A50" t="s">
        <v>58</v>
      </c>
      <c r="B50" s="24">
        <v>1</v>
      </c>
      <c r="C50" s="25"/>
      <c r="D50" s="26"/>
      <c r="E50" s="26"/>
      <c r="F50" s="53">
        <v>21</v>
      </c>
      <c r="G50" s="26"/>
      <c r="H50" s="26"/>
      <c r="I50" s="26">
        <v>1</v>
      </c>
      <c r="J50" s="26"/>
      <c r="K50" s="26"/>
      <c r="L50" s="26"/>
      <c r="M50" s="26">
        <v>1</v>
      </c>
      <c r="N50" s="26"/>
      <c r="O50" s="26">
        <v>1</v>
      </c>
      <c r="P50" s="26"/>
      <c r="Q50" s="24"/>
      <c r="R50" s="10">
        <f t="shared" si="8"/>
        <v>5</v>
      </c>
      <c r="S50" s="39">
        <f t="shared" si="9"/>
        <v>4</v>
      </c>
      <c r="T50" s="39">
        <f t="shared" si="10"/>
        <v>0</v>
      </c>
      <c r="U50" s="39">
        <f t="shared" si="11"/>
        <v>1</v>
      </c>
      <c r="V50" s="39">
        <f t="shared" si="12"/>
        <v>0</v>
      </c>
      <c r="W50" s="39">
        <f t="shared" si="13"/>
        <v>0</v>
      </c>
      <c r="X50" s="39">
        <v>1</v>
      </c>
      <c r="Y50" s="39">
        <f t="shared" si="14"/>
        <v>4</v>
      </c>
      <c r="Z50" s="44">
        <f t="shared" si="15"/>
        <v>0.2</v>
      </c>
    </row>
    <row r="51" spans="1:26" ht="18.75" x14ac:dyDescent="0.3">
      <c r="A51" s="11" t="s">
        <v>44</v>
      </c>
      <c r="B51" s="27">
        <v>21</v>
      </c>
      <c r="C51" s="28"/>
      <c r="D51" s="28"/>
      <c r="E51" s="29"/>
      <c r="F51" s="29"/>
      <c r="G51" s="28">
        <v>1</v>
      </c>
      <c r="H51" s="28"/>
      <c r="I51" s="28"/>
      <c r="J51" s="29"/>
      <c r="K51" s="29"/>
      <c r="L51" s="29"/>
      <c r="M51" s="28">
        <v>1</v>
      </c>
      <c r="N51" s="28"/>
      <c r="O51" s="29"/>
      <c r="P51" s="28"/>
      <c r="Q51" s="27">
        <v>21</v>
      </c>
      <c r="R51" s="10">
        <f t="shared" si="8"/>
        <v>4</v>
      </c>
      <c r="S51" s="38">
        <f t="shared" si="9"/>
        <v>2</v>
      </c>
      <c r="T51" s="38">
        <f t="shared" si="10"/>
        <v>0</v>
      </c>
      <c r="U51" s="38">
        <f t="shared" si="11"/>
        <v>2</v>
      </c>
      <c r="V51" s="38">
        <f t="shared" si="12"/>
        <v>0</v>
      </c>
      <c r="W51" s="38">
        <f t="shared" si="13"/>
        <v>0</v>
      </c>
      <c r="X51" s="38">
        <v>2</v>
      </c>
      <c r="Y51" s="38">
        <f t="shared" si="14"/>
        <v>2</v>
      </c>
      <c r="Z51" s="45">
        <f t="shared" si="15"/>
        <v>0.5</v>
      </c>
    </row>
    <row r="52" spans="1:26" ht="18.75" x14ac:dyDescent="0.3">
      <c r="A52" s="12" t="s">
        <v>45</v>
      </c>
      <c r="B52" s="18">
        <v>21</v>
      </c>
      <c r="C52" s="30"/>
      <c r="D52" s="30"/>
      <c r="E52" s="30"/>
      <c r="F52" s="30">
        <v>1</v>
      </c>
      <c r="G52" s="30">
        <v>1</v>
      </c>
      <c r="H52" s="30"/>
      <c r="I52" s="30"/>
      <c r="J52" s="30"/>
      <c r="K52" s="30"/>
      <c r="L52" s="30">
        <v>1</v>
      </c>
      <c r="M52" s="30"/>
      <c r="N52" s="30"/>
      <c r="O52" s="30">
        <v>1</v>
      </c>
      <c r="P52" s="30"/>
      <c r="Q52" s="30"/>
      <c r="R52" s="10">
        <f t="shared" si="8"/>
        <v>5</v>
      </c>
      <c r="S52" s="38">
        <f t="shared" si="9"/>
        <v>4</v>
      </c>
      <c r="T52" s="38">
        <f t="shared" si="10"/>
        <v>0</v>
      </c>
      <c r="U52" s="38">
        <f t="shared" si="11"/>
        <v>1</v>
      </c>
      <c r="V52" s="38">
        <f t="shared" si="12"/>
        <v>0</v>
      </c>
      <c r="W52" s="38">
        <f t="shared" si="13"/>
        <v>0</v>
      </c>
      <c r="X52" s="38">
        <v>1</v>
      </c>
      <c r="Y52" s="38">
        <f t="shared" si="14"/>
        <v>4</v>
      </c>
      <c r="Z52" s="45">
        <f t="shared" si="15"/>
        <v>0.2</v>
      </c>
    </row>
    <row r="53" spans="1:26" ht="18.75" x14ac:dyDescent="0.3">
      <c r="A53" s="12" t="s">
        <v>46</v>
      </c>
      <c r="B53" s="30"/>
      <c r="C53" s="30"/>
      <c r="D53" s="18">
        <v>21</v>
      </c>
      <c r="E53" s="30"/>
      <c r="F53" s="30">
        <v>1</v>
      </c>
      <c r="G53" s="30"/>
      <c r="H53" s="30"/>
      <c r="I53" s="18">
        <v>21</v>
      </c>
      <c r="J53" s="18">
        <v>21</v>
      </c>
      <c r="K53" s="30"/>
      <c r="L53" s="30"/>
      <c r="M53" s="30"/>
      <c r="N53" s="18">
        <v>21</v>
      </c>
      <c r="O53" s="30"/>
      <c r="P53" s="18">
        <v>21</v>
      </c>
      <c r="Q53" s="30"/>
      <c r="R53" s="10">
        <f t="shared" si="8"/>
        <v>6</v>
      </c>
      <c r="S53" s="38">
        <f t="shared" si="9"/>
        <v>1</v>
      </c>
      <c r="T53" s="38">
        <f t="shared" si="10"/>
        <v>0</v>
      </c>
      <c r="U53" s="38">
        <f t="shared" si="11"/>
        <v>5</v>
      </c>
      <c r="V53" s="38">
        <f t="shared" si="12"/>
        <v>0</v>
      </c>
      <c r="W53" s="38">
        <f t="shared" si="13"/>
        <v>0</v>
      </c>
      <c r="X53" s="38"/>
      <c r="Y53" s="38">
        <f t="shared" si="14"/>
        <v>6</v>
      </c>
      <c r="Z53" s="45">
        <f t="shared" si="15"/>
        <v>0</v>
      </c>
    </row>
    <row r="54" spans="1:26" ht="18.75" x14ac:dyDescent="0.3">
      <c r="A54" s="12" t="s">
        <v>47</v>
      </c>
      <c r="B54" s="30"/>
      <c r="C54" s="30"/>
      <c r="D54" s="18">
        <v>21</v>
      </c>
      <c r="E54" s="30">
        <v>1</v>
      </c>
      <c r="F54" s="30"/>
      <c r="G54" s="30"/>
      <c r="H54" s="20">
        <v>41</v>
      </c>
      <c r="I54" s="30"/>
      <c r="J54" s="30"/>
      <c r="K54" s="18">
        <v>21</v>
      </c>
      <c r="L54" s="30"/>
      <c r="M54" s="30"/>
      <c r="N54" s="30"/>
      <c r="O54" s="30"/>
      <c r="P54" s="18">
        <v>21</v>
      </c>
      <c r="Q54" s="30"/>
      <c r="R54" s="10">
        <f t="shared" si="8"/>
        <v>5</v>
      </c>
      <c r="S54" s="38">
        <f t="shared" si="9"/>
        <v>1</v>
      </c>
      <c r="T54" s="38">
        <f t="shared" si="10"/>
        <v>0</v>
      </c>
      <c r="U54" s="38">
        <f t="shared" si="11"/>
        <v>3</v>
      </c>
      <c r="V54" s="38">
        <f t="shared" si="12"/>
        <v>0</v>
      </c>
      <c r="W54" s="38">
        <f t="shared" si="13"/>
        <v>1</v>
      </c>
      <c r="X54" s="38">
        <v>2</v>
      </c>
      <c r="Y54" s="38">
        <f t="shared" si="14"/>
        <v>3</v>
      </c>
      <c r="Z54" s="45">
        <f t="shared" si="15"/>
        <v>0.4</v>
      </c>
    </row>
    <row r="55" spans="1:26" ht="18.75" x14ac:dyDescent="0.3">
      <c r="A55" s="12" t="s">
        <v>48</v>
      </c>
      <c r="B55" s="18">
        <v>21</v>
      </c>
      <c r="C55" s="30"/>
      <c r="D55" s="30"/>
      <c r="E55" s="30"/>
      <c r="F55" s="30"/>
      <c r="G55" s="30"/>
      <c r="H55" s="30"/>
      <c r="I55" s="18">
        <v>21</v>
      </c>
      <c r="J55" s="18">
        <v>21</v>
      </c>
      <c r="K55" s="30"/>
      <c r="L55" s="31"/>
      <c r="M55" s="30"/>
      <c r="N55" s="18">
        <v>21</v>
      </c>
      <c r="O55" s="31"/>
      <c r="P55" s="31"/>
      <c r="Q55" s="31"/>
      <c r="R55" s="10">
        <f t="shared" si="8"/>
        <v>4</v>
      </c>
      <c r="S55" s="38">
        <f t="shared" si="9"/>
        <v>0</v>
      </c>
      <c r="T55" s="38">
        <f t="shared" si="10"/>
        <v>0</v>
      </c>
      <c r="U55" s="38">
        <f t="shared" si="11"/>
        <v>4</v>
      </c>
      <c r="V55" s="38">
        <f t="shared" si="12"/>
        <v>0</v>
      </c>
      <c r="W55" s="38">
        <f t="shared" si="13"/>
        <v>0</v>
      </c>
      <c r="X55" s="38"/>
      <c r="Y55" s="38">
        <f t="shared" si="14"/>
        <v>4</v>
      </c>
      <c r="Z55" s="45">
        <f t="shared" si="15"/>
        <v>0</v>
      </c>
    </row>
    <row r="56" spans="1:26" ht="18.75" x14ac:dyDescent="0.3">
      <c r="A56" s="12" t="s">
        <v>53</v>
      </c>
      <c r="B56" s="30"/>
      <c r="C56" s="18">
        <v>21</v>
      </c>
      <c r="D56" s="30"/>
      <c r="E56" s="30"/>
      <c r="F56" s="30">
        <v>1</v>
      </c>
      <c r="G56" s="30"/>
      <c r="H56" s="30"/>
      <c r="I56" s="18">
        <v>21</v>
      </c>
      <c r="J56" s="30"/>
      <c r="K56" s="30">
        <v>1</v>
      </c>
      <c r="L56" s="30"/>
      <c r="M56" s="30">
        <v>1</v>
      </c>
      <c r="N56" s="30"/>
      <c r="O56" s="30"/>
      <c r="P56" s="30"/>
      <c r="Q56" s="18">
        <v>21</v>
      </c>
      <c r="R56" s="10">
        <f t="shared" si="8"/>
        <v>6</v>
      </c>
      <c r="S56" s="38">
        <f t="shared" si="9"/>
        <v>3</v>
      </c>
      <c r="T56" s="38">
        <f t="shared" si="10"/>
        <v>0</v>
      </c>
      <c r="U56" s="38">
        <f t="shared" si="11"/>
        <v>3</v>
      </c>
      <c r="V56" s="38">
        <f t="shared" si="12"/>
        <v>0</v>
      </c>
      <c r="W56" s="38">
        <f t="shared" si="13"/>
        <v>0</v>
      </c>
      <c r="X56" s="38">
        <v>1</v>
      </c>
      <c r="Y56" s="38">
        <f t="shared" si="14"/>
        <v>5</v>
      </c>
      <c r="Z56" s="45">
        <f t="shared" si="15"/>
        <v>0.16666666666666666</v>
      </c>
    </row>
    <row r="57" spans="1:26" ht="19.5" thickBot="1" x14ac:dyDescent="0.35">
      <c r="A57" s="13" t="s">
        <v>43</v>
      </c>
      <c r="B57" s="32"/>
      <c r="C57" s="46">
        <v>21</v>
      </c>
      <c r="D57" s="32"/>
      <c r="E57" s="33">
        <v>41</v>
      </c>
      <c r="F57" s="32"/>
      <c r="G57" s="32"/>
      <c r="H57" s="32">
        <v>1</v>
      </c>
      <c r="I57" s="32"/>
      <c r="J57" s="32"/>
      <c r="K57" s="46">
        <v>21</v>
      </c>
      <c r="L57" s="46">
        <v>21</v>
      </c>
      <c r="M57" s="32"/>
      <c r="N57" s="32"/>
      <c r="O57" s="46">
        <v>21</v>
      </c>
      <c r="P57" s="32"/>
      <c r="Q57" s="32"/>
      <c r="R57" s="10">
        <f t="shared" si="8"/>
        <v>6</v>
      </c>
      <c r="S57" s="38">
        <f t="shared" si="9"/>
        <v>1</v>
      </c>
      <c r="T57" s="38">
        <f t="shared" si="10"/>
        <v>0</v>
      </c>
      <c r="U57" s="38">
        <f t="shared" si="11"/>
        <v>4</v>
      </c>
      <c r="V57" s="38">
        <f t="shared" si="12"/>
        <v>0</v>
      </c>
      <c r="W57" s="38">
        <f t="shared" si="13"/>
        <v>1</v>
      </c>
      <c r="X57" s="38">
        <v>2</v>
      </c>
      <c r="Y57" s="38">
        <f t="shared" si="14"/>
        <v>4</v>
      </c>
      <c r="Z57" s="45">
        <f t="shared" si="15"/>
        <v>0.33333333333333331</v>
      </c>
    </row>
    <row r="58" spans="1:26" ht="18.75" x14ac:dyDescent="0.3">
      <c r="A58" t="s">
        <v>51</v>
      </c>
      <c r="B58" s="10">
        <f>COUNTA(B5:B50)</f>
        <v>15</v>
      </c>
      <c r="C58" s="10">
        <f t="shared" ref="C58:Q58" si="23">COUNTA(C5:C50)</f>
        <v>15</v>
      </c>
      <c r="D58" s="10">
        <f t="shared" si="23"/>
        <v>15</v>
      </c>
      <c r="E58" s="10">
        <f t="shared" si="23"/>
        <v>15</v>
      </c>
      <c r="F58" s="10">
        <f t="shared" si="23"/>
        <v>15</v>
      </c>
      <c r="G58" s="10">
        <f t="shared" si="23"/>
        <v>14</v>
      </c>
      <c r="H58" s="10">
        <f t="shared" si="23"/>
        <v>15</v>
      </c>
      <c r="I58" s="10">
        <f t="shared" si="23"/>
        <v>14</v>
      </c>
      <c r="J58" s="10">
        <f t="shared" si="23"/>
        <v>14</v>
      </c>
      <c r="K58" s="10">
        <f t="shared" si="23"/>
        <v>14</v>
      </c>
      <c r="L58" s="10">
        <f t="shared" si="23"/>
        <v>15</v>
      </c>
      <c r="M58" s="10">
        <f t="shared" si="23"/>
        <v>15</v>
      </c>
      <c r="N58" s="10">
        <f t="shared" si="23"/>
        <v>15</v>
      </c>
      <c r="O58" s="10">
        <f t="shared" si="23"/>
        <v>15</v>
      </c>
      <c r="P58" s="10">
        <f t="shared" si="23"/>
        <v>14</v>
      </c>
      <c r="Q58" s="10">
        <f t="shared" si="23"/>
        <v>13</v>
      </c>
    </row>
    <row r="60" spans="1:26" x14ac:dyDescent="0.25">
      <c r="A60" s="2" t="s">
        <v>52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</row>
    <row r="61" spans="1:26" x14ac:dyDescent="0.25">
      <c r="A61" s="3" t="s">
        <v>82</v>
      </c>
      <c r="B61" s="48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26" x14ac:dyDescent="0.25">
      <c r="A62" s="4" t="s">
        <v>83</v>
      </c>
      <c r="B62" s="49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</row>
    <row r="63" spans="1:26" x14ac:dyDescent="0.25">
      <c r="A63" s="5" t="s">
        <v>84</v>
      </c>
      <c r="B63" s="50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</row>
    <row r="64" spans="1:26" x14ac:dyDescent="0.25">
      <c r="A64" s="6" t="s">
        <v>85</v>
      </c>
      <c r="B64" s="51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</row>
    <row r="1048576" spans="18:18" x14ac:dyDescent="0.25">
      <c r="R1048576" s="9">
        <f>SUM(R5:R1048575)</f>
        <v>269</v>
      </c>
    </row>
  </sheetData>
  <autoFilter ref="A4:Z58" xr:uid="{5F945CFD-1AF0-4E61-BE33-5C991024365F}"/>
  <pageMargins left="0.7" right="0.7" top="0.75" bottom="0.75" header="0.3" footer="0.3"/>
  <pageSetup paperSize="9" scale="43" fitToHeight="0" orientation="portrait" r:id="rId1"/>
  <legacyDrawing r:id="rId2"/>
</worksheet>
</file>

<file path=docMetadata/LabelInfo.xml><?xml version="1.0" encoding="utf-8"?>
<clbl:labelList xmlns:clbl="http://schemas.microsoft.com/office/2020/mipLabelMetadata">
  <clbl:label id="{d792d246-d363-40e2-82bc-6f0655128b68}" enabled="1" method="Standard" siteId="{372ee9e0-9ce0-4033-a64a-c07073a91ec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Blad2</vt:lpstr>
      <vt:lpstr>Blad2!Print_Area</vt:lpstr>
    </vt:vector>
  </TitlesOfParts>
  <Company>Polismyndigheten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Jonsson</dc:creator>
  <cp:lastModifiedBy>Peter Hofer</cp:lastModifiedBy>
  <cp:lastPrinted>2025-04-29T06:14:31Z</cp:lastPrinted>
  <dcterms:created xsi:type="dcterms:W3CDTF">2025-04-15T05:03:54Z</dcterms:created>
  <dcterms:modified xsi:type="dcterms:W3CDTF">2025-05-15T09:19:42Z</dcterms:modified>
</cp:coreProperties>
</file>