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Mastouren_2025\"/>
    </mc:Choice>
  </mc:AlternateContent>
  <xr:revisionPtr revIDLastSave="0" documentId="13_ncr:1_{9966D1C9-0FD3-4076-87B9-A9E128F4983C}" xr6:coauthVersionLast="47" xr6:coauthVersionMax="47" xr10:uidLastSave="{00000000-0000-0000-0000-000000000000}"/>
  <bookViews>
    <workbookView xWindow="-108" yWindow="-108" windowWidth="23256" windowHeight="14856" tabRatio="690" activeTab="6" xr2:uid="{00000000-000D-0000-FFFF-FFFF00000000}"/>
  </bookViews>
  <sheets>
    <sheet name="Slag_Placering" sheetId="10" r:id="rId1"/>
    <sheet name="Säter 28Jun" sheetId="5" r:id="rId2"/>
    <sheet name="Säter 13 Juli" sheetId="25" r:id="rId3"/>
    <sheet name="Hedemora 16 Aug" sheetId="21" r:id="rId4"/>
    <sheet name="Säter 31 Aug" sheetId="20" r:id="rId5"/>
    <sheet name="Avslutning Västerås 13 Sept" sheetId="26" r:id="rId6"/>
    <sheet name="Totalt" sheetId="24" r:id="rId7"/>
  </sheets>
  <definedNames>
    <definedName name="_xlnm._FilterDatabase" localSheetId="1" hidden="1">'Säter 28Jun'!#REF!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4" l="1"/>
  <c r="J4" i="24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3" i="10"/>
  <c r="F25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3" i="10"/>
  <c r="O16" i="10"/>
  <c r="O17" i="10"/>
  <c r="O18" i="10"/>
  <c r="O19" i="10"/>
  <c r="O20" i="10"/>
  <c r="O21" i="10"/>
  <c r="O22" i="10"/>
  <c r="O23" i="10"/>
  <c r="O24" i="10"/>
  <c r="O25" i="10"/>
  <c r="G24" i="24"/>
  <c r="G21" i="24"/>
  <c r="G23" i="24"/>
  <c r="G13" i="24"/>
  <c r="G19" i="24"/>
  <c r="G16" i="24"/>
  <c r="G4" i="24"/>
  <c r="G5" i="24"/>
  <c r="G7" i="24"/>
  <c r="G22" i="24"/>
  <c r="G3" i="24"/>
  <c r="G6" i="24"/>
  <c r="G11" i="24"/>
  <c r="G18" i="24"/>
  <c r="G17" i="24"/>
  <c r="G8" i="24"/>
  <c r="G12" i="24"/>
  <c r="G20" i="24"/>
  <c r="G14" i="24"/>
  <c r="G15" i="24"/>
  <c r="G9" i="24"/>
  <c r="G2" i="24"/>
  <c r="G10" i="24"/>
  <c r="F24" i="24"/>
  <c r="F21" i="24"/>
  <c r="F23" i="24"/>
  <c r="F13" i="24"/>
  <c r="F19" i="24"/>
  <c r="F16" i="24"/>
  <c r="F4" i="24"/>
  <c r="F5" i="24"/>
  <c r="F7" i="24"/>
  <c r="F22" i="24"/>
  <c r="F3" i="24"/>
  <c r="F6" i="24"/>
  <c r="J6" i="24" s="1"/>
  <c r="F11" i="24"/>
  <c r="F18" i="24"/>
  <c r="F17" i="24"/>
  <c r="F8" i="24"/>
  <c r="F12" i="24"/>
  <c r="F20" i="24"/>
  <c r="F14" i="24"/>
  <c r="F15" i="24"/>
  <c r="F9" i="24"/>
  <c r="J9" i="24" s="1"/>
  <c r="F2" i="24"/>
  <c r="F10" i="24"/>
  <c r="E24" i="24"/>
  <c r="E21" i="24"/>
  <c r="E23" i="24"/>
  <c r="E13" i="24"/>
  <c r="E19" i="24"/>
  <c r="E16" i="24"/>
  <c r="E4" i="24"/>
  <c r="E5" i="24"/>
  <c r="J5" i="24" s="1"/>
  <c r="E7" i="24"/>
  <c r="E22" i="24"/>
  <c r="J22" i="24" s="1"/>
  <c r="E3" i="24"/>
  <c r="J3" i="24" s="1"/>
  <c r="E6" i="24"/>
  <c r="E11" i="24"/>
  <c r="E18" i="24"/>
  <c r="J18" i="24" s="1"/>
  <c r="E17" i="24"/>
  <c r="J17" i="24" s="1"/>
  <c r="E8" i="24"/>
  <c r="E12" i="24"/>
  <c r="E20" i="24"/>
  <c r="E14" i="24"/>
  <c r="E15" i="24"/>
  <c r="E9" i="24"/>
  <c r="E2" i="24"/>
  <c r="E10" i="24"/>
  <c r="D24" i="24"/>
  <c r="J24" i="24" s="1"/>
  <c r="D21" i="24"/>
  <c r="J21" i="24" s="1"/>
  <c r="D23" i="24"/>
  <c r="J23" i="24" s="1"/>
  <c r="D13" i="24"/>
  <c r="J13" i="24" s="1"/>
  <c r="D19" i="24"/>
  <c r="J19" i="24" s="1"/>
  <c r="D16" i="24"/>
  <c r="J16" i="24" s="1"/>
  <c r="D4" i="24"/>
  <c r="D5" i="24"/>
  <c r="D7" i="24"/>
  <c r="J7" i="24" s="1"/>
  <c r="D22" i="24"/>
  <c r="D3" i="24"/>
  <c r="D6" i="24"/>
  <c r="D11" i="24"/>
  <c r="D18" i="24"/>
  <c r="D17" i="24"/>
  <c r="D8" i="24"/>
  <c r="J8" i="24" s="1"/>
  <c r="D12" i="24"/>
  <c r="J12" i="24" s="1"/>
  <c r="D20" i="24"/>
  <c r="J20" i="24" s="1"/>
  <c r="D14" i="24"/>
  <c r="J14" i="24" s="1"/>
  <c r="D15" i="24"/>
  <c r="J15" i="24" s="1"/>
  <c r="D9" i="24"/>
  <c r="D2" i="24"/>
  <c r="J2" i="24" s="1"/>
  <c r="D10" i="24"/>
  <c r="J10" i="24" s="1"/>
  <c r="G15" i="10"/>
  <c r="G16" i="10"/>
  <c r="G17" i="10"/>
  <c r="G18" i="10"/>
  <c r="G19" i="10"/>
  <c r="G20" i="10"/>
  <c r="G21" i="10"/>
  <c r="G22" i="10"/>
  <c r="G23" i="10"/>
  <c r="G24" i="10"/>
  <c r="G25" i="10"/>
  <c r="O4" i="10"/>
  <c r="O5" i="10"/>
  <c r="O6" i="10"/>
  <c r="O7" i="10"/>
  <c r="O8" i="10"/>
  <c r="O9" i="10"/>
  <c r="O10" i="10"/>
  <c r="O11" i="10"/>
  <c r="O12" i="10"/>
  <c r="O13" i="10"/>
  <c r="O14" i="10"/>
  <c r="O15" i="10"/>
  <c r="O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3" i="10"/>
  <c r="G3" i="10"/>
  <c r="G4" i="10"/>
  <c r="G6" i="10"/>
  <c r="G7" i="10"/>
  <c r="G8" i="10"/>
  <c r="G9" i="10"/>
  <c r="G10" i="10"/>
  <c r="G11" i="10"/>
  <c r="G12" i="10"/>
  <c r="G13" i="10"/>
  <c r="G14" i="10"/>
  <c r="I23" i="24" l="1"/>
  <c r="I7" i="24"/>
  <c r="I17" i="24"/>
  <c r="I18" i="24"/>
  <c r="I12" i="24"/>
  <c r="I4" i="24"/>
  <c r="I20" i="24"/>
  <c r="I9" i="24"/>
  <c r="I2" i="24"/>
  <c r="I24" i="24"/>
  <c r="I22" i="24"/>
  <c r="I13" i="24"/>
  <c r="I6" i="24"/>
  <c r="I11" i="24"/>
  <c r="I3" i="24"/>
  <c r="I14" i="24"/>
  <c r="I8" i="24"/>
  <c r="I5" i="24"/>
  <c r="I21" i="24"/>
  <c r="I10" i="24"/>
  <c r="I15" i="24"/>
  <c r="I19" i="24"/>
  <c r="I16" i="24"/>
  <c r="I22" i="10"/>
  <c r="Q12" i="10"/>
  <c r="Q3" i="10"/>
  <c r="P13" i="10"/>
  <c r="Q13" i="10"/>
  <c r="P12" i="10"/>
  <c r="H22" i="10"/>
  <c r="I13" i="10"/>
  <c r="J22" i="10"/>
  <c r="P18" i="10"/>
  <c r="P6" i="10"/>
  <c r="Q23" i="10"/>
  <c r="P5" i="10"/>
  <c r="P21" i="10"/>
  <c r="P8" i="10"/>
  <c r="P25" i="10"/>
  <c r="Q8" i="10"/>
  <c r="H25" i="10"/>
  <c r="J12" i="10"/>
  <c r="P15" i="10"/>
  <c r="P20" i="10"/>
  <c r="P10" i="10"/>
  <c r="P17" i="10"/>
  <c r="J15" i="10"/>
  <c r="I12" i="10"/>
  <c r="J17" i="10"/>
  <c r="I24" i="10"/>
  <c r="P24" i="10"/>
  <c r="I16" i="10"/>
  <c r="P7" i="10"/>
  <c r="P3" i="10"/>
  <c r="P4" i="10"/>
  <c r="P9" i="10"/>
  <c r="P19" i="10"/>
  <c r="P11" i="10"/>
  <c r="P16" i="10"/>
  <c r="Q14" i="10"/>
  <c r="P23" i="10"/>
  <c r="P14" i="10"/>
  <c r="Q21" i="10"/>
  <c r="J19" i="10"/>
  <c r="H7" i="10"/>
  <c r="Q24" i="10"/>
  <c r="J23" i="10"/>
  <c r="J6" i="10"/>
  <c r="Q17" i="10"/>
  <c r="I4" i="10"/>
  <c r="J9" i="10"/>
  <c r="Q18" i="10"/>
  <c r="I20" i="10"/>
  <c r="I8" i="10"/>
  <c r="I21" i="10"/>
  <c r="H14" i="10"/>
  <c r="J18" i="10"/>
  <c r="J10" i="10"/>
  <c r="H11" i="10"/>
  <c r="Q15" i="10"/>
  <c r="Q10" i="10"/>
  <c r="H23" i="10"/>
  <c r="I17" i="10"/>
  <c r="Q20" i="10"/>
  <c r="I18" i="10"/>
  <c r="J7" i="10"/>
  <c r="H21" i="10"/>
  <c r="I15" i="10"/>
  <c r="H17" i="10"/>
  <c r="I11" i="10"/>
  <c r="H18" i="10"/>
  <c r="H16" i="10"/>
  <c r="I10" i="10"/>
  <c r="H10" i="10"/>
  <c r="I7" i="10"/>
  <c r="Q11" i="10"/>
  <c r="H9" i="10"/>
  <c r="I6" i="10"/>
  <c r="I25" i="10"/>
  <c r="J21" i="10"/>
  <c r="I23" i="10"/>
  <c r="J16" i="10"/>
  <c r="J14" i="10"/>
  <c r="J20" i="10"/>
  <c r="H20" i="10"/>
  <c r="H12" i="10"/>
  <c r="Q25" i="10"/>
  <c r="H6" i="10"/>
  <c r="I9" i="10"/>
  <c r="H19" i="10"/>
  <c r="I19" i="10"/>
  <c r="J4" i="10"/>
  <c r="H4" i="10"/>
  <c r="J24" i="10"/>
  <c r="H24" i="10"/>
  <c r="H15" i="10"/>
  <c r="Q7" i="10"/>
  <c r="J11" i="10"/>
  <c r="H13" i="10"/>
  <c r="J13" i="10"/>
  <c r="H8" i="10"/>
  <c r="J8" i="10"/>
  <c r="I14" i="10"/>
  <c r="Q6" i="10"/>
  <c r="J25" i="10"/>
  <c r="Q5" i="10"/>
  <c r="Q4" i="10"/>
  <c r="Q9" i="10"/>
  <c r="Q16" i="10"/>
  <c r="Q19" i="10"/>
  <c r="I3" i="10" l="1"/>
  <c r="H3" i="10"/>
  <c r="J3" i="10"/>
  <c r="P22" i="10"/>
  <c r="G5" i="10"/>
  <c r="H5" i="10" l="1"/>
  <c r="J5" i="10"/>
  <c r="I5" i="10"/>
  <c r="Q22" i="10"/>
</calcChain>
</file>

<file path=xl/sharedStrings.xml><?xml version="1.0" encoding="utf-8"?>
<sst xmlns="http://schemas.openxmlformats.org/spreadsheetml/2006/main" count="651" uniqueCount="108">
  <si>
    <t>Namn</t>
  </si>
  <si>
    <t>Resultat</t>
  </si>
  <si>
    <t>Placering</t>
  </si>
  <si>
    <t>LD</t>
  </si>
  <si>
    <t>NH</t>
  </si>
  <si>
    <t>Golf-ID</t>
  </si>
  <si>
    <t>610528-022</t>
  </si>
  <si>
    <t>720812-027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</si>
  <si>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</si>
  <si>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</si>
  <si>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</si>
  <si>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</si>
  <si>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</si>
  <si>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</si>
  <si>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</si>
  <si>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440720-014</t>
  </si>
  <si>
    <t>Long Driving</t>
  </si>
  <si>
    <t>Närmast Hål</t>
  </si>
  <si>
    <t>610315-042</t>
  </si>
  <si>
    <t>601114-035</t>
  </si>
  <si>
    <t>Summa</t>
  </si>
  <si>
    <t>Bästa</t>
  </si>
  <si>
    <t>680711-048</t>
  </si>
  <si>
    <t>671126-049</t>
  </si>
  <si>
    <t>Poäng</t>
  </si>
  <si>
    <t>670622-062</t>
  </si>
  <si>
    <t>650912-022</t>
  </si>
  <si>
    <t>Totalt</t>
  </si>
  <si>
    <t>ID</t>
  </si>
  <si>
    <t>640129-046</t>
  </si>
  <si>
    <t>Lag 1</t>
  </si>
  <si>
    <t>Startlista</t>
  </si>
  <si>
    <t>Lag</t>
  </si>
  <si>
    <t>Snitt</t>
  </si>
  <si>
    <t>Per Vikström</t>
  </si>
  <si>
    <t xml:space="preserve">Bengt Westerberg </t>
  </si>
  <si>
    <t>Jan-Olov Morelius</t>
  </si>
  <si>
    <t>Kari Luokkala</t>
  </si>
  <si>
    <t>Lennart Lundgren</t>
  </si>
  <si>
    <t xml:space="preserve">Magnus Wallén </t>
  </si>
  <si>
    <t xml:space="preserve">Mikael Persson </t>
  </si>
  <si>
    <t xml:space="preserve">Nils Pers </t>
  </si>
  <si>
    <t xml:space="preserve">Olle Pers </t>
  </si>
  <si>
    <t>Ove Larsson</t>
  </si>
  <si>
    <t xml:space="preserve">Peter Persson </t>
  </si>
  <si>
    <t xml:space="preserve">Peter Sundlöf </t>
  </si>
  <si>
    <t>Sami Kurvinen</t>
  </si>
  <si>
    <t>Tommy Fernström</t>
  </si>
  <si>
    <t>660824-052</t>
  </si>
  <si>
    <t>720203-059</t>
  </si>
  <si>
    <t>RESULTAT LISTA</t>
  </si>
  <si>
    <t>Slag</t>
  </si>
  <si>
    <t>Bästa slag</t>
  </si>
  <si>
    <t>Henrik Furhoff</t>
  </si>
  <si>
    <t>Golf ID</t>
  </si>
  <si>
    <t>Bosse Rustas</t>
  </si>
  <si>
    <t>621105-050</t>
  </si>
  <si>
    <t>590321-055</t>
  </si>
  <si>
    <t>Total placering två bästa</t>
  </si>
  <si>
    <t>690501-022</t>
  </si>
  <si>
    <t>Stefan Persson</t>
  </si>
  <si>
    <t>700304-054</t>
  </si>
  <si>
    <t>Kopiera resultat tabellen och sortera efter placering</t>
  </si>
  <si>
    <t>Säter 2 Juli</t>
  </si>
  <si>
    <t>Hedemora 5 Aug</t>
  </si>
  <si>
    <t>Hofors 19 Aug</t>
  </si>
  <si>
    <t>X</t>
  </si>
  <si>
    <t xml:space="preserve"> </t>
  </si>
  <si>
    <t>DNS</t>
  </si>
  <si>
    <t>Sten Vickberg</t>
  </si>
  <si>
    <t>571016-031</t>
  </si>
  <si>
    <t>Christoffer Johansson</t>
  </si>
  <si>
    <t>921007-036</t>
  </si>
  <si>
    <t>Säter 30 juni</t>
  </si>
  <si>
    <t>hcp</t>
  </si>
  <si>
    <t>Lag 2</t>
  </si>
  <si>
    <t>10.00</t>
  </si>
  <si>
    <t>10.10</t>
  </si>
  <si>
    <t>10.20</t>
  </si>
  <si>
    <t>10.30</t>
  </si>
  <si>
    <t>10.40</t>
  </si>
  <si>
    <t>Tid</t>
  </si>
  <si>
    <t>André Gustafsson</t>
  </si>
  <si>
    <t>Staffan Gustafsson</t>
  </si>
  <si>
    <t>Erik Gustafsson</t>
  </si>
  <si>
    <t>Henrik Mases</t>
  </si>
  <si>
    <t>960208-019</t>
  </si>
  <si>
    <t>710901-039</t>
  </si>
  <si>
    <t>840714-033</t>
  </si>
  <si>
    <t>880318-043</t>
  </si>
  <si>
    <t>Säter 28/6</t>
  </si>
  <si>
    <t>Säter 13/7</t>
  </si>
  <si>
    <t>Hedemora 16/8</t>
  </si>
  <si>
    <t>Säter 31/8</t>
  </si>
  <si>
    <t>Avgift</t>
  </si>
  <si>
    <t>bet</t>
  </si>
  <si>
    <t>Staffan</t>
  </si>
  <si>
    <t>André G</t>
  </si>
  <si>
    <t>Plac Säter 28/6</t>
  </si>
  <si>
    <t>Plac Säter 13/7</t>
  </si>
  <si>
    <t>Plac Hedemora 16/8</t>
  </si>
  <si>
    <t>Plac Säter 31/8</t>
  </si>
  <si>
    <t>Ove L</t>
  </si>
  <si>
    <t>J-O M</t>
  </si>
  <si>
    <t>Erik G</t>
  </si>
  <si>
    <t>Mikael P</t>
  </si>
  <si>
    <t>3 bästa</t>
  </si>
  <si>
    <t>Staffan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</si>
</sst>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67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0" fillId="0" borderId="1" xfId="0" applyBorder="1"/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0" applyFont="1"/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0" fontId="4" fillId="7" borderId="1" xfId="2" applyFont="1" applyFill="1" applyBorder="1"/>
    <xf numFmtId="0" fontId="15" fillId="0" borderId="1" xfId="2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zoomScaleNormal="100" workbookViewId="0">
      <selection activeCell="H30" sqref="H30"/>
    </sheetView>
  </sheetViews>
  <sheetFormatPr defaultRowHeight="14.4" x14ac:dyDescent="0.3"/>
  <cols>
    <col min="1" max="1" width="12.109375" customWidth="1"/>
    <col min="2" max="2" width="17.109375" customWidth="1"/>
    <col min="3" max="3" width="14.33203125" customWidth="1"/>
    <col min="4" max="4" width="12.44140625" bestFit="1" customWidth="1"/>
    <col min="5" max="5" width="16.88671875" bestFit="1" customWidth="1"/>
    <col min="6" max="6" width="15.33203125" bestFit="1" customWidth="1"/>
    <col min="7" max="7" width="11.5546875" customWidth="1"/>
    <col min="8" max="8" width="16.88671875" bestFit="1" customWidth="1"/>
    <col min="9" max="9" width="10.33203125" bestFit="1" customWidth="1"/>
    <col min="10" max="10" width="5.33203125" bestFit="1" customWidth="1"/>
    <col min="11" max="11" width="17.5546875" bestFit="1" customWidth="1"/>
    <col min="12" max="12" width="9.6640625" customWidth="1"/>
    <col min="13" max="13" width="13.88671875" customWidth="1"/>
    <col min="14" max="14" width="15.33203125" customWidth="1"/>
    <col min="15" max="15" width="10.33203125" customWidth="1"/>
    <col min="16" max="16" width="7.88671875" customWidth="1"/>
    <col min="17" max="17" width="6.33203125" bestFit="1" customWidth="1"/>
    <col min="18" max="18" width="23.44140625" customWidth="1"/>
    <col min="19" max="19" width="8.5546875" style="13" customWidth="1"/>
    <col min="20" max="20" width="10" style="13" customWidth="1"/>
    <col min="21" max="21" width="9.33203125" customWidth="1"/>
    <col min="22" max="22" width="8.6640625" customWidth="1"/>
    <col min="23" max="23" width="9" customWidth="1"/>
    <col min="28" max="28" width="17.6640625" bestFit="1" customWidth="1"/>
    <col min="30" max="30" width="18.88671875" bestFit="1" customWidth="1"/>
    <col min="33" max="33" width="15.109375" customWidth="1"/>
  </cols>
  <sheetData>
    <row r="1" spans="1:20" x14ac:dyDescent="0.3">
      <c r="D1" s="59" t="s">
        <v>51</v>
      </c>
      <c r="E1" s="59"/>
      <c r="F1" s="59"/>
      <c r="G1" s="59"/>
      <c r="H1" s="59"/>
      <c r="I1" s="41"/>
      <c r="J1" s="41"/>
      <c r="L1" s="60" t="s">
        <v>2</v>
      </c>
      <c r="M1" s="60"/>
      <c r="N1" s="60"/>
      <c r="O1" s="60"/>
    </row>
    <row r="2" spans="1:20" ht="27" x14ac:dyDescent="0.3">
      <c r="A2" s="23" t="s">
        <v>94</v>
      </c>
      <c r="B2" s="15" t="s">
        <v>0</v>
      </c>
      <c r="C2" s="15" t="s">
        <v>54</v>
      </c>
      <c r="D2" s="17" t="s">
        <v>90</v>
      </c>
      <c r="E2" s="17" t="s">
        <v>91</v>
      </c>
      <c r="F2" s="37" t="s">
        <v>92</v>
      </c>
      <c r="G2" s="17" t="s">
        <v>93</v>
      </c>
      <c r="H2" s="17" t="s">
        <v>20</v>
      </c>
      <c r="I2" s="18" t="s">
        <v>52</v>
      </c>
      <c r="J2" s="17" t="s">
        <v>33</v>
      </c>
      <c r="L2" s="17" t="s">
        <v>90</v>
      </c>
      <c r="M2" s="17" t="s">
        <v>91</v>
      </c>
      <c r="N2" s="37" t="s">
        <v>92</v>
      </c>
      <c r="O2" s="17" t="s">
        <v>93</v>
      </c>
      <c r="P2" s="18" t="s">
        <v>20</v>
      </c>
      <c r="Q2" s="18" t="s">
        <v>21</v>
      </c>
      <c r="R2" s="26" t="s">
        <v>58</v>
      </c>
      <c r="S2"/>
      <c r="T2"/>
    </row>
    <row r="3" spans="1:20" x14ac:dyDescent="0.3">
      <c r="A3" s="20" t="s">
        <v>95</v>
      </c>
      <c r="B3" s="24" t="s">
        <v>82</v>
      </c>
      <c r="C3" s="43" t="s">
        <v>86</v>
      </c>
      <c r="D3" s="30">
        <f>SUM('Säter 28Jun'!D4)</f>
        <v>77</v>
      </c>
      <c r="E3" s="20">
        <f>SUM('Säter 13 Juli'!D4)</f>
        <v>88</v>
      </c>
      <c r="F3" s="20">
        <f>SUM('Hedemora 16 Aug'!D4)</f>
        <v>79</v>
      </c>
      <c r="G3" s="20">
        <f>SUM('Säter 31 Aug'!E5)</f>
        <v>23</v>
      </c>
      <c r="H3" s="30">
        <f t="shared" ref="H3:H25" si="0">SUM(D3:G3)</f>
        <v>267</v>
      </c>
      <c r="I3" s="33">
        <f t="shared" ref="I3:I25" si="1">SMALL(D3:G3,1)</f>
        <v>23</v>
      </c>
      <c r="J3" s="30">
        <f t="shared" ref="J3:J25" si="2">SUM(D3:G3)/4</f>
        <v>66.75</v>
      </c>
      <c r="K3" s="24" t="s">
        <v>82</v>
      </c>
      <c r="L3" s="30">
        <f>SUM('Säter 28Jun'!E4)</f>
        <v>3</v>
      </c>
      <c r="M3" s="14">
        <f>SUM('Säter 13 Juli'!E4)</f>
        <v>19</v>
      </c>
      <c r="N3" s="14">
        <f>SUM('Hedemora 16 Aug'!E4)</f>
        <v>9</v>
      </c>
      <c r="O3" s="14">
        <f>SUM('Säter 31 Aug'!D4)</f>
        <v>75</v>
      </c>
      <c r="P3" s="36">
        <f t="shared" ref="P3:P25" si="3">SUM(L3:O3)</f>
        <v>106</v>
      </c>
      <c r="Q3" s="19">
        <f>SMALL(L3:O3,1)</f>
        <v>3</v>
      </c>
      <c r="R3" s="36">
        <f>SUM(L3:N3)</f>
        <v>31</v>
      </c>
      <c r="S3"/>
      <c r="T3"/>
    </row>
    <row r="4" spans="1:20" x14ac:dyDescent="0.3">
      <c r="A4" s="20"/>
      <c r="B4" s="24" t="s">
        <v>35</v>
      </c>
      <c r="C4" s="25" t="s">
        <v>13</v>
      </c>
      <c r="D4" s="30">
        <f>SUM('Säter 28Jun'!D5)</f>
        <v>88</v>
      </c>
      <c r="E4" s="20">
        <f>SUM('Säter 13 Juli'!D5)</f>
        <v>95</v>
      </c>
      <c r="F4" s="20">
        <f>SUM('Hedemora 16 Aug'!D5)</f>
        <v>94</v>
      </c>
      <c r="G4" s="20">
        <f>SUM('Säter 31 Aug'!E6)</f>
        <v>14</v>
      </c>
      <c r="H4" s="30">
        <f t="shared" si="0"/>
        <v>291</v>
      </c>
      <c r="I4" s="33">
        <f t="shared" si="1"/>
        <v>14</v>
      </c>
      <c r="J4" s="30">
        <f t="shared" si="2"/>
        <v>72.75</v>
      </c>
      <c r="K4" s="24" t="s">
        <v>35</v>
      </c>
      <c r="L4" s="30">
        <f>SUM('Säter 28Jun'!E5)</f>
        <v>21</v>
      </c>
      <c r="M4" s="14">
        <f>SUM('Säter 13 Juli'!E5)</f>
        <v>20</v>
      </c>
      <c r="N4" s="14">
        <f>SUM('Hedemora 16 Aug'!E5)</f>
        <v>22</v>
      </c>
      <c r="O4" s="14">
        <f>SUM('Säter 31 Aug'!D5)</f>
        <v>0</v>
      </c>
      <c r="P4" s="36">
        <f t="shared" si="3"/>
        <v>63</v>
      </c>
      <c r="Q4" s="19">
        <f t="shared" ref="Q4:Q25" si="4">SMALL(L4:O4,1)</f>
        <v>0</v>
      </c>
      <c r="R4" s="36">
        <f t="shared" ref="R4:R25" si="5">SUM(L4:N4)</f>
        <v>63</v>
      </c>
      <c r="S4"/>
      <c r="T4"/>
    </row>
    <row r="5" spans="1:20" x14ac:dyDescent="0.3">
      <c r="A5" s="20" t="s">
        <v>95</v>
      </c>
      <c r="B5" s="24" t="s">
        <v>55</v>
      </c>
      <c r="C5" s="25" t="s">
        <v>56</v>
      </c>
      <c r="D5" s="30">
        <f>SUM('Säter 28Jun'!D6)</f>
        <v>88</v>
      </c>
      <c r="E5" s="20">
        <f>SUM('Säter 13 Juli'!D6)</f>
        <v>0</v>
      </c>
      <c r="F5" s="20">
        <f>SUM('Hedemora 16 Aug'!D6)</f>
        <v>83</v>
      </c>
      <c r="G5" s="20">
        <f>SUM('Säter 31 Aug'!E4)</f>
        <v>10</v>
      </c>
      <c r="H5" s="30">
        <f t="shared" si="0"/>
        <v>181</v>
      </c>
      <c r="I5" s="33">
        <f t="shared" si="1"/>
        <v>0</v>
      </c>
      <c r="J5" s="30">
        <f t="shared" si="2"/>
        <v>45.25</v>
      </c>
      <c r="K5" s="24" t="s">
        <v>55</v>
      </c>
      <c r="L5" s="30">
        <f>SUM('Säter 28Jun'!E6)</f>
        <v>20</v>
      </c>
      <c r="M5" s="14">
        <f>SUM('Säter 13 Juli'!E6)</f>
        <v>23</v>
      </c>
      <c r="N5" s="14">
        <f>SUM('Hedemora 16 Aug'!E6)</f>
        <v>15</v>
      </c>
      <c r="O5" s="14">
        <f>SUM('Säter 31 Aug'!D6)</f>
        <v>79</v>
      </c>
      <c r="P5" s="36">
        <f t="shared" si="3"/>
        <v>137</v>
      </c>
      <c r="Q5" s="19">
        <f t="shared" si="4"/>
        <v>15</v>
      </c>
      <c r="R5" s="36">
        <f t="shared" si="5"/>
        <v>58</v>
      </c>
      <c r="S5"/>
      <c r="T5"/>
    </row>
    <row r="6" spans="1:20" ht="15" customHeight="1" x14ac:dyDescent="0.3">
      <c r="A6" s="20" t="s">
        <v>95</v>
      </c>
      <c r="B6" s="24" t="s">
        <v>71</v>
      </c>
      <c r="C6" s="25" t="s">
        <v>72</v>
      </c>
      <c r="D6" s="30">
        <f>SUM('Säter 28Jun'!D7)</f>
        <v>85</v>
      </c>
      <c r="E6" s="20">
        <f>SUM('Säter 13 Juli'!D7)</f>
        <v>86</v>
      </c>
      <c r="F6" s="20">
        <f>SUM('Hedemora 16 Aug'!D7)</f>
        <v>89</v>
      </c>
      <c r="G6" s="20">
        <f>SUM('Säter 31 Aug'!E8)</f>
        <v>19</v>
      </c>
      <c r="H6" s="30">
        <f t="shared" si="0"/>
        <v>279</v>
      </c>
      <c r="I6" s="33">
        <f t="shared" si="1"/>
        <v>19</v>
      </c>
      <c r="J6" s="30">
        <f t="shared" si="2"/>
        <v>69.75</v>
      </c>
      <c r="K6" s="24" t="s">
        <v>71</v>
      </c>
      <c r="L6" s="30">
        <f>SUM('Säter 28Jun'!E7)</f>
        <v>17</v>
      </c>
      <c r="M6" s="14">
        <f>SUM('Säter 13 Juli'!E7)</f>
        <v>18</v>
      </c>
      <c r="N6" s="14">
        <f>SUM('Hedemora 16 Aug'!E7)</f>
        <v>20</v>
      </c>
      <c r="O6" s="14">
        <f>SUM('Säter 31 Aug'!D7)</f>
        <v>0</v>
      </c>
      <c r="P6" s="36">
        <f t="shared" si="3"/>
        <v>55</v>
      </c>
      <c r="Q6" s="19">
        <f t="shared" si="4"/>
        <v>0</v>
      </c>
      <c r="R6" s="36">
        <f t="shared" si="5"/>
        <v>55</v>
      </c>
      <c r="S6"/>
      <c r="T6"/>
    </row>
    <row r="7" spans="1:20" ht="15" customHeight="1" x14ac:dyDescent="0.3">
      <c r="A7" s="20" t="s">
        <v>95</v>
      </c>
      <c r="B7" s="24" t="s">
        <v>84</v>
      </c>
      <c r="C7" s="25" t="s">
        <v>88</v>
      </c>
      <c r="D7" s="30">
        <f>SUM('Säter 28Jun'!D8)</f>
        <v>82</v>
      </c>
      <c r="E7" s="20">
        <f>SUM('Säter 13 Juli'!D8)</f>
        <v>74</v>
      </c>
      <c r="F7" s="20">
        <f>SUM('Hedemora 16 Aug'!D8)</f>
        <v>73</v>
      </c>
      <c r="G7" s="20">
        <f>SUM('Säter 31 Aug'!E9)</f>
        <v>7</v>
      </c>
      <c r="H7" s="30">
        <f t="shared" si="0"/>
        <v>236</v>
      </c>
      <c r="I7" s="33">
        <f t="shared" si="1"/>
        <v>7</v>
      </c>
      <c r="J7" s="30">
        <f t="shared" si="2"/>
        <v>59</v>
      </c>
      <c r="K7" s="24" t="s">
        <v>84</v>
      </c>
      <c r="L7" s="30">
        <f>SUM('Säter 28Jun'!E8)</f>
        <v>14</v>
      </c>
      <c r="M7" s="14">
        <f>SUM('Säter 13 Juli'!E8)</f>
        <v>6</v>
      </c>
      <c r="N7" s="14">
        <f>SUM('Hedemora 16 Aug'!E8)</f>
        <v>3</v>
      </c>
      <c r="O7" s="14">
        <f>SUM('Säter 31 Aug'!D8)</f>
        <v>89</v>
      </c>
      <c r="P7" s="36">
        <f t="shared" si="3"/>
        <v>112</v>
      </c>
      <c r="Q7" s="19">
        <f t="shared" si="4"/>
        <v>3</v>
      </c>
      <c r="R7" s="36">
        <f t="shared" si="5"/>
        <v>23</v>
      </c>
      <c r="S7"/>
      <c r="T7"/>
    </row>
    <row r="8" spans="1:20" ht="15" customHeight="1" x14ac:dyDescent="0.3">
      <c r="A8" s="20" t="s">
        <v>95</v>
      </c>
      <c r="B8" s="24" t="s">
        <v>53</v>
      </c>
      <c r="C8" s="25" t="s">
        <v>22</v>
      </c>
      <c r="D8" s="30">
        <f>SUM('Säter 28Jun'!D9)</f>
        <v>0</v>
      </c>
      <c r="E8" s="20">
        <f>SUM('Säter 13 Juli'!D9)</f>
        <v>0</v>
      </c>
      <c r="F8" s="20">
        <f>SUM('Hedemora 16 Aug'!D9)</f>
        <v>86</v>
      </c>
      <c r="G8" s="20">
        <f>SUM('Säter 31 Aug'!E10)</f>
        <v>23</v>
      </c>
      <c r="H8" s="30">
        <f t="shared" si="0"/>
        <v>109</v>
      </c>
      <c r="I8" s="33">
        <f t="shared" si="1"/>
        <v>0</v>
      </c>
      <c r="J8" s="30">
        <f t="shared" si="2"/>
        <v>27.25</v>
      </c>
      <c r="K8" s="24" t="s">
        <v>53</v>
      </c>
      <c r="L8" s="30">
        <f>SUM('Säter 28Jun'!E9)</f>
        <v>23</v>
      </c>
      <c r="M8" s="14">
        <f>SUM('Säter 13 Juli'!E9)</f>
        <v>23</v>
      </c>
      <c r="N8" s="14">
        <f>SUM('Hedemora 16 Aug'!E9)</f>
        <v>18</v>
      </c>
      <c r="O8" s="14">
        <f>SUM('Säter 31 Aug'!D9)</f>
        <v>72</v>
      </c>
      <c r="P8" s="36">
        <f t="shared" si="3"/>
        <v>136</v>
      </c>
      <c r="Q8" s="19">
        <f t="shared" si="4"/>
        <v>18</v>
      </c>
      <c r="R8" s="36">
        <f t="shared" si="5"/>
        <v>64</v>
      </c>
      <c r="S8"/>
      <c r="T8"/>
    </row>
    <row r="9" spans="1:20" ht="15" customHeight="1" x14ac:dyDescent="0.3">
      <c r="A9" s="20" t="s">
        <v>95</v>
      </c>
      <c r="B9" s="24" t="s">
        <v>85</v>
      </c>
      <c r="C9" s="25" t="s">
        <v>89</v>
      </c>
      <c r="D9" s="30">
        <f>SUM('Säter 28Jun'!D10)</f>
        <v>83</v>
      </c>
      <c r="E9" s="20">
        <f>SUM('Säter 13 Juli'!D10)</f>
        <v>76</v>
      </c>
      <c r="F9" s="20">
        <f>SUM('Hedemora 16 Aug'!D10)</f>
        <v>87</v>
      </c>
      <c r="G9" s="20">
        <f>SUM('Säter 31 Aug'!E11)</f>
        <v>11</v>
      </c>
      <c r="H9" s="30">
        <f t="shared" si="0"/>
        <v>257</v>
      </c>
      <c r="I9" s="33">
        <f t="shared" si="1"/>
        <v>11</v>
      </c>
      <c r="J9" s="30">
        <f t="shared" si="2"/>
        <v>64.25</v>
      </c>
      <c r="K9" s="24" t="s">
        <v>85</v>
      </c>
      <c r="L9" s="30">
        <f>SUM('Säter 28Jun'!E10)</f>
        <v>16</v>
      </c>
      <c r="M9" s="14">
        <f>SUM('Säter 13 Juli'!E10)</f>
        <v>8</v>
      </c>
      <c r="N9" s="14">
        <f>SUM('Hedemora 16 Aug'!E10)</f>
        <v>19</v>
      </c>
      <c r="O9" s="14">
        <f>SUM('Säter 31 Aug'!D10)</f>
        <v>0</v>
      </c>
      <c r="P9" s="36">
        <f t="shared" si="3"/>
        <v>43</v>
      </c>
      <c r="Q9" s="19">
        <f t="shared" si="4"/>
        <v>0</v>
      </c>
      <c r="R9" s="36">
        <f t="shared" si="5"/>
        <v>43</v>
      </c>
      <c r="S9"/>
      <c r="T9"/>
    </row>
    <row r="10" spans="1:20" ht="15" customHeight="1" x14ac:dyDescent="0.3">
      <c r="A10" s="20" t="s">
        <v>95</v>
      </c>
      <c r="B10" s="24" t="s">
        <v>36</v>
      </c>
      <c r="C10" s="25" t="s">
        <v>14</v>
      </c>
      <c r="D10" s="30">
        <f>SUM('Säter 28Jun'!D11)</f>
        <v>77</v>
      </c>
      <c r="E10" s="20">
        <f>SUM('Säter 13 Juli'!D11)</f>
        <v>71</v>
      </c>
      <c r="F10" s="20">
        <f>SUM('Hedemora 16 Aug'!D11)</f>
        <v>78</v>
      </c>
      <c r="G10" s="20">
        <f>SUM('Säter 31 Aug'!E12)</f>
        <v>8</v>
      </c>
      <c r="H10" s="30">
        <f t="shared" si="0"/>
        <v>234</v>
      </c>
      <c r="I10" s="33">
        <f t="shared" si="1"/>
        <v>8</v>
      </c>
      <c r="J10" s="30">
        <f t="shared" si="2"/>
        <v>58.5</v>
      </c>
      <c r="K10" s="24" t="s">
        <v>36</v>
      </c>
      <c r="L10" s="30">
        <f>SUM('Säter 28Jun'!E11)</f>
        <v>4</v>
      </c>
      <c r="M10" s="14">
        <f>SUM('Säter 13 Juli'!E11)</f>
        <v>2</v>
      </c>
      <c r="N10" s="14">
        <f>SUM('Hedemora 16 Aug'!E11)</f>
        <v>7</v>
      </c>
      <c r="O10" s="14">
        <f>SUM('Säter 31 Aug'!D11)</f>
        <v>76</v>
      </c>
      <c r="P10" s="36">
        <f t="shared" si="3"/>
        <v>89</v>
      </c>
      <c r="Q10" s="19">
        <f t="shared" si="4"/>
        <v>2</v>
      </c>
      <c r="R10" s="36">
        <f t="shared" si="5"/>
        <v>13</v>
      </c>
      <c r="S10"/>
      <c r="T10"/>
    </row>
    <row r="11" spans="1:20" ht="15" customHeight="1" x14ac:dyDescent="0.3">
      <c r="A11" s="20" t="s">
        <v>95</v>
      </c>
      <c r="B11" s="24" t="s">
        <v>37</v>
      </c>
      <c r="C11" s="25" t="s">
        <v>48</v>
      </c>
      <c r="D11" s="30">
        <f>SUM('Säter 28Jun'!D12)</f>
        <v>82</v>
      </c>
      <c r="E11" s="20">
        <f>SUM('Säter 13 Juli'!D12)</f>
        <v>68</v>
      </c>
      <c r="F11" s="20">
        <f>SUM('Hedemora 16 Aug'!D12)</f>
        <v>77</v>
      </c>
      <c r="G11" s="20">
        <f>SUM('Säter 31 Aug'!E13)</f>
        <v>3</v>
      </c>
      <c r="H11" s="30">
        <f t="shared" si="0"/>
        <v>230</v>
      </c>
      <c r="I11" s="33">
        <f t="shared" si="1"/>
        <v>3</v>
      </c>
      <c r="J11" s="30">
        <f t="shared" si="2"/>
        <v>57.5</v>
      </c>
      <c r="K11" s="24" t="s">
        <v>37</v>
      </c>
      <c r="L11" s="30">
        <f>SUM('Säter 28Jun'!E12)</f>
        <v>13</v>
      </c>
      <c r="M11" s="14">
        <f>SUM('Säter 13 Juli'!E12)</f>
        <v>1</v>
      </c>
      <c r="N11" s="14">
        <f>SUM('Hedemora 16 Aug'!E12)</f>
        <v>5</v>
      </c>
      <c r="O11" s="14">
        <f>SUM('Säter 31 Aug'!D12)</f>
        <v>73</v>
      </c>
      <c r="P11" s="36">
        <f t="shared" si="3"/>
        <v>92</v>
      </c>
      <c r="Q11" s="19">
        <f t="shared" si="4"/>
        <v>1</v>
      </c>
      <c r="R11" s="36">
        <f t="shared" si="5"/>
        <v>19</v>
      </c>
      <c r="S11"/>
      <c r="T11"/>
    </row>
    <row r="12" spans="1:20" ht="15" customHeight="1" x14ac:dyDescent="0.3">
      <c r="A12" s="20" t="s">
        <v>95</v>
      </c>
      <c r="B12" s="24" t="s">
        <v>38</v>
      </c>
      <c r="C12" s="25" t="s">
        <v>18</v>
      </c>
      <c r="D12" s="30">
        <f>SUM('Säter 28Jun'!D13)</f>
        <v>77</v>
      </c>
      <c r="E12" s="20">
        <f>SUM('Säter 13 Juli'!D13)</f>
        <v>76</v>
      </c>
      <c r="F12" s="20">
        <f>SUM('Hedemora 16 Aug'!D13)</f>
        <v>81</v>
      </c>
      <c r="G12" s="20">
        <f>SUM('Säter 31 Aug'!E14)</f>
        <v>18</v>
      </c>
      <c r="H12" s="30">
        <f t="shared" si="0"/>
        <v>252</v>
      </c>
      <c r="I12" s="33">
        <f t="shared" si="1"/>
        <v>18</v>
      </c>
      <c r="J12" s="30">
        <f t="shared" si="2"/>
        <v>63</v>
      </c>
      <c r="K12" s="24" t="s">
        <v>38</v>
      </c>
      <c r="L12" s="30">
        <f>SUM('Säter 28Jun'!E13)</f>
        <v>6</v>
      </c>
      <c r="M12" s="14">
        <f>SUM('Säter 13 Juli'!E13)</f>
        <v>9</v>
      </c>
      <c r="N12" s="14">
        <f>SUM('Hedemora 16 Aug'!E13)</f>
        <v>13</v>
      </c>
      <c r="O12" s="14">
        <f>SUM('Säter 31 Aug'!D13)</f>
        <v>67</v>
      </c>
      <c r="P12" s="36">
        <f t="shared" ref="P12:P13" si="6">SUM(L12:O12)</f>
        <v>95</v>
      </c>
      <c r="Q12" s="19">
        <f t="shared" ref="Q12:Q13" si="7">SMALL(L12:O12,1)</f>
        <v>6</v>
      </c>
      <c r="R12" s="36">
        <f t="shared" si="5"/>
        <v>28</v>
      </c>
      <c r="S12"/>
      <c r="T12"/>
    </row>
    <row r="13" spans="1:20" ht="15" customHeight="1" x14ac:dyDescent="0.3">
      <c r="A13" s="20" t="s">
        <v>95</v>
      </c>
      <c r="B13" s="24" t="s">
        <v>39</v>
      </c>
      <c r="C13" s="25" t="s">
        <v>7</v>
      </c>
      <c r="D13" s="30">
        <f>SUM('Säter 28Jun'!D14)</f>
        <v>86</v>
      </c>
      <c r="E13" s="20">
        <f>SUM('Säter 13 Juli'!D14)</f>
        <v>80</v>
      </c>
      <c r="F13" s="20">
        <f>SUM('Hedemora 16 Aug'!D14)</f>
        <v>85</v>
      </c>
      <c r="G13" s="20">
        <f>SUM('Säter 31 Aug'!E15)</f>
        <v>2</v>
      </c>
      <c r="H13" s="30">
        <f t="shared" si="0"/>
        <v>253</v>
      </c>
      <c r="I13" s="33">
        <f t="shared" si="1"/>
        <v>2</v>
      </c>
      <c r="J13" s="30">
        <f t="shared" si="2"/>
        <v>63.25</v>
      </c>
      <c r="K13" s="24" t="s">
        <v>39</v>
      </c>
      <c r="L13" s="30">
        <f>SUM('Säter 28Jun'!E14)</f>
        <v>19</v>
      </c>
      <c r="M13" s="14">
        <f>SUM('Säter 13 Juli'!E14)</f>
        <v>14</v>
      </c>
      <c r="N13" s="14">
        <f>SUM('Hedemora 16 Aug'!E14)</f>
        <v>17</v>
      </c>
      <c r="O13" s="14">
        <f>SUM('Säter 31 Aug'!D14)</f>
        <v>88</v>
      </c>
      <c r="P13" s="36">
        <f t="shared" si="6"/>
        <v>138</v>
      </c>
      <c r="Q13" s="19">
        <f t="shared" si="7"/>
        <v>14</v>
      </c>
      <c r="R13" s="36">
        <f t="shared" si="5"/>
        <v>50</v>
      </c>
      <c r="S13"/>
      <c r="T13"/>
    </row>
    <row r="14" spans="1:20" ht="15" customHeight="1" x14ac:dyDescent="0.3">
      <c r="A14" s="20" t="s">
        <v>95</v>
      </c>
      <c r="B14" s="24" t="s">
        <v>40</v>
      </c>
      <c r="C14" s="25" t="s">
        <v>25</v>
      </c>
      <c r="D14" s="30">
        <f>SUM('Säter 28Jun'!D15)</f>
        <v>80</v>
      </c>
      <c r="E14" s="20">
        <f>SUM('Säter 13 Juli'!D15)</f>
        <v>73</v>
      </c>
      <c r="F14" s="20">
        <f>SUM('Hedemora 16 Aug'!D15)</f>
        <v>74</v>
      </c>
      <c r="G14" s="20">
        <f>SUM('Säter 31 Aug'!E16)</f>
        <v>9</v>
      </c>
      <c r="H14" s="30">
        <f t="shared" si="0"/>
        <v>236</v>
      </c>
      <c r="I14" s="33">
        <f t="shared" si="1"/>
        <v>9</v>
      </c>
      <c r="J14" s="30">
        <f t="shared" si="2"/>
        <v>59</v>
      </c>
      <c r="K14" s="24" t="s">
        <v>40</v>
      </c>
      <c r="L14" s="30">
        <f>SUM('Säter 28Jun'!E15)</f>
        <v>9</v>
      </c>
      <c r="M14" s="14">
        <f>SUM('Säter 13 Juli'!E15)</f>
        <v>5</v>
      </c>
      <c r="N14" s="14">
        <f>SUM('Hedemora 16 Aug'!E15)</f>
        <v>4</v>
      </c>
      <c r="O14" s="14">
        <f>SUM('Säter 31 Aug'!D15)</f>
        <v>66</v>
      </c>
      <c r="P14" s="36">
        <f t="shared" si="3"/>
        <v>84</v>
      </c>
      <c r="Q14" s="19">
        <f t="shared" si="4"/>
        <v>4</v>
      </c>
      <c r="R14" s="36">
        <f t="shared" si="5"/>
        <v>18</v>
      </c>
      <c r="S14"/>
      <c r="T14"/>
    </row>
    <row r="15" spans="1:20" ht="15" customHeight="1" x14ac:dyDescent="0.3">
      <c r="A15" s="20" t="s">
        <v>95</v>
      </c>
      <c r="B15" s="24" t="s">
        <v>41</v>
      </c>
      <c r="C15" s="25" t="s">
        <v>19</v>
      </c>
      <c r="D15" s="30">
        <f>SUM('Säter 28Jun'!D16)</f>
        <v>81</v>
      </c>
      <c r="E15" s="20">
        <f>SUM('Säter 13 Juli'!D16)</f>
        <v>71</v>
      </c>
      <c r="F15" s="20">
        <f>SUM('Hedemora 16 Aug'!D16)</f>
        <v>77</v>
      </c>
      <c r="G15" s="20">
        <f>SUM('Säter 31 Aug'!E17)</f>
        <v>13</v>
      </c>
      <c r="H15" s="30">
        <f t="shared" si="0"/>
        <v>242</v>
      </c>
      <c r="I15" s="33">
        <f t="shared" si="1"/>
        <v>13</v>
      </c>
      <c r="J15" s="30">
        <f t="shared" si="2"/>
        <v>60.5</v>
      </c>
      <c r="K15" s="24" t="s">
        <v>41</v>
      </c>
      <c r="L15" s="30">
        <f>SUM('Säter 28Jun'!E16)</f>
        <v>11</v>
      </c>
      <c r="M15" s="14">
        <f>SUM('Säter 13 Juli'!E16)</f>
        <v>3</v>
      </c>
      <c r="N15" s="14">
        <f>SUM('Hedemora 16 Aug'!E16)</f>
        <v>6</v>
      </c>
      <c r="O15" s="14">
        <f>SUM('Säter 31 Aug'!D16)</f>
        <v>73</v>
      </c>
      <c r="P15" s="36">
        <f t="shared" si="3"/>
        <v>93</v>
      </c>
      <c r="Q15" s="19">
        <f t="shared" si="4"/>
        <v>3</v>
      </c>
      <c r="R15" s="36">
        <f t="shared" si="5"/>
        <v>20</v>
      </c>
      <c r="S15"/>
      <c r="T15"/>
    </row>
    <row r="16" spans="1:20" ht="15" customHeight="1" x14ac:dyDescent="0.3">
      <c r="A16" s="20"/>
      <c r="B16" s="24" t="s">
        <v>42</v>
      </c>
      <c r="C16" s="25" t="s">
        <v>10</v>
      </c>
      <c r="D16" s="30">
        <f>SUM('Säter 28Jun'!D17)</f>
        <v>77</v>
      </c>
      <c r="E16" s="20">
        <f>SUM('Säter 13 Juli'!D17)</f>
        <v>73</v>
      </c>
      <c r="F16" s="20">
        <f>SUM('Hedemora 16 Aug'!D17)</f>
        <v>91</v>
      </c>
      <c r="G16" s="20">
        <f>SUM('Säter 31 Aug'!E18)</f>
        <v>16</v>
      </c>
      <c r="H16" s="30">
        <f t="shared" si="0"/>
        <v>257</v>
      </c>
      <c r="I16" s="33">
        <f t="shared" si="1"/>
        <v>16</v>
      </c>
      <c r="J16" s="30">
        <f t="shared" si="2"/>
        <v>64.25</v>
      </c>
      <c r="K16" s="24" t="s">
        <v>42</v>
      </c>
      <c r="L16" s="30">
        <f>SUM('Säter 28Jun'!E17)</f>
        <v>5</v>
      </c>
      <c r="M16" s="14">
        <f>SUM('Säter 13 Juli'!E17)</f>
        <v>4</v>
      </c>
      <c r="N16" s="14">
        <f>SUM('Hedemora 16 Aug'!E17)</f>
        <v>21</v>
      </c>
      <c r="O16" s="14">
        <f>SUM('Säter 31 Aug'!D17)</f>
        <v>79</v>
      </c>
      <c r="P16" s="36">
        <f t="shared" si="3"/>
        <v>109</v>
      </c>
      <c r="Q16" s="19">
        <f t="shared" si="4"/>
        <v>4</v>
      </c>
      <c r="R16" s="36">
        <f t="shared" si="5"/>
        <v>30</v>
      </c>
      <c r="S16"/>
      <c r="T16"/>
    </row>
    <row r="17" spans="1:20" ht="15" customHeight="1" x14ac:dyDescent="0.3">
      <c r="A17" s="20" t="s">
        <v>95</v>
      </c>
      <c r="B17" s="24" t="s">
        <v>43</v>
      </c>
      <c r="C17" s="25" t="s">
        <v>15</v>
      </c>
      <c r="D17" s="30">
        <f>SUM('Säter 28Jun'!D18)</f>
        <v>0</v>
      </c>
      <c r="E17" s="20">
        <f>SUM('Säter 13 Juli'!D18)</f>
        <v>81</v>
      </c>
      <c r="F17" s="20">
        <f>SUM('Hedemora 16 Aug'!D18)</f>
        <v>84</v>
      </c>
      <c r="G17" s="20">
        <f>SUM('Säter 31 Aug'!E19)</f>
        <v>17</v>
      </c>
      <c r="H17" s="30">
        <f t="shared" si="0"/>
        <v>182</v>
      </c>
      <c r="I17" s="33">
        <f t="shared" si="1"/>
        <v>0</v>
      </c>
      <c r="J17" s="30">
        <f t="shared" si="2"/>
        <v>45.5</v>
      </c>
      <c r="K17" s="24" t="s">
        <v>43</v>
      </c>
      <c r="L17" s="30">
        <f>SUM('Säter 28Jun'!E18)</f>
        <v>23</v>
      </c>
      <c r="M17" s="14">
        <f>SUM('Säter 13 Juli'!E18)</f>
        <v>15</v>
      </c>
      <c r="N17" s="14">
        <f>SUM('Hedemora 16 Aug'!E18)</f>
        <v>16</v>
      </c>
      <c r="O17" s="14">
        <f>SUM('Säter 31 Aug'!D18)</f>
        <v>81</v>
      </c>
      <c r="P17" s="36">
        <f t="shared" si="3"/>
        <v>135</v>
      </c>
      <c r="Q17" s="19">
        <f t="shared" si="4"/>
        <v>15</v>
      </c>
      <c r="R17" s="36">
        <f t="shared" si="5"/>
        <v>54</v>
      </c>
      <c r="S17"/>
      <c r="T17"/>
    </row>
    <row r="18" spans="1:20" ht="15" customHeight="1" x14ac:dyDescent="0.3">
      <c r="A18" s="20" t="s">
        <v>95</v>
      </c>
      <c r="B18" s="24" t="s">
        <v>34</v>
      </c>
      <c r="C18" s="25" t="s">
        <v>6</v>
      </c>
      <c r="D18" s="30">
        <f>SUM('Säter 28Jun'!D19)</f>
        <v>85</v>
      </c>
      <c r="E18" s="20">
        <f>SUM('Säter 13 Juli'!D19)</f>
        <v>79</v>
      </c>
      <c r="F18" s="20">
        <f>SUM('Hedemora 16 Aug'!D19)</f>
        <v>82</v>
      </c>
      <c r="G18" s="20">
        <f>SUM('Säter 31 Aug'!E20)</f>
        <v>12</v>
      </c>
      <c r="H18" s="30">
        <f t="shared" si="0"/>
        <v>258</v>
      </c>
      <c r="I18" s="33">
        <f t="shared" si="1"/>
        <v>12</v>
      </c>
      <c r="J18" s="30">
        <f t="shared" si="2"/>
        <v>64.5</v>
      </c>
      <c r="K18" s="24" t="s">
        <v>34</v>
      </c>
      <c r="L18" s="30">
        <f>SUM('Säter 28Jun'!E19)</f>
        <v>18</v>
      </c>
      <c r="M18" s="14">
        <f>SUM('Säter 13 Juli'!E19)</f>
        <v>13</v>
      </c>
      <c r="N18" s="14">
        <f>SUM('Hedemora 16 Aug'!E19)</f>
        <v>14</v>
      </c>
      <c r="O18" s="14">
        <f>SUM('Säter 31 Aug'!D19)</f>
        <v>88</v>
      </c>
      <c r="P18" s="36">
        <f t="shared" si="3"/>
        <v>133</v>
      </c>
      <c r="Q18" s="19">
        <f t="shared" si="4"/>
        <v>13</v>
      </c>
      <c r="R18" s="36">
        <f t="shared" si="5"/>
        <v>45</v>
      </c>
      <c r="S18"/>
      <c r="T18"/>
    </row>
    <row r="19" spans="1:20" ht="15" customHeight="1" x14ac:dyDescent="0.3">
      <c r="A19" s="20" t="s">
        <v>95</v>
      </c>
      <c r="B19" s="24" t="s">
        <v>44</v>
      </c>
      <c r="C19" s="25" t="s">
        <v>8</v>
      </c>
      <c r="D19" s="30">
        <f>SUM('Säter 28Jun'!D20)</f>
        <v>75</v>
      </c>
      <c r="E19" s="20">
        <f>SUM('Säter 13 Juli'!D20)</f>
        <v>75</v>
      </c>
      <c r="F19" s="20">
        <f>SUM('Hedemora 16 Aug'!D20)</f>
        <v>79</v>
      </c>
      <c r="G19" s="20">
        <f>SUM('Säter 31 Aug'!E21)</f>
        <v>15</v>
      </c>
      <c r="H19" s="30">
        <f t="shared" si="0"/>
        <v>244</v>
      </c>
      <c r="I19" s="33">
        <f t="shared" si="1"/>
        <v>15</v>
      </c>
      <c r="J19" s="30">
        <f t="shared" si="2"/>
        <v>61</v>
      </c>
      <c r="K19" s="24" t="s">
        <v>44</v>
      </c>
      <c r="L19" s="30">
        <f>SUM('Säter 28Jun'!E20)</f>
        <v>2</v>
      </c>
      <c r="M19" s="14">
        <f>SUM('Säter 13 Juli'!E20)</f>
        <v>7</v>
      </c>
      <c r="N19" s="14">
        <f>SUM('Hedemora 16 Aug'!E20)</f>
        <v>10</v>
      </c>
      <c r="O19" s="14">
        <f>SUM('Säter 31 Aug'!D20)</f>
        <v>79</v>
      </c>
      <c r="P19" s="36">
        <f t="shared" si="3"/>
        <v>98</v>
      </c>
      <c r="Q19" s="19">
        <f t="shared" si="4"/>
        <v>2</v>
      </c>
      <c r="R19" s="36">
        <f t="shared" si="5"/>
        <v>19</v>
      </c>
      <c r="S19"/>
      <c r="T19"/>
    </row>
    <row r="20" spans="1:20" ht="15" customHeight="1" x14ac:dyDescent="0.3">
      <c r="A20" s="20" t="s">
        <v>95</v>
      </c>
      <c r="B20" s="24" t="s">
        <v>45</v>
      </c>
      <c r="C20" s="25" t="s">
        <v>23</v>
      </c>
      <c r="D20" s="30">
        <f>SUM('Säter 28Jun'!D21)</f>
        <v>81</v>
      </c>
      <c r="E20" s="20">
        <f>SUM('Säter 13 Juli'!D21)</f>
        <v>77</v>
      </c>
      <c r="F20" s="20">
        <f>SUM('Hedemora 16 Aug'!D21)</f>
        <v>72</v>
      </c>
      <c r="G20" s="20">
        <f>SUM('Säter 31 Aug'!E22)</f>
        <v>23</v>
      </c>
      <c r="H20" s="30">
        <f t="shared" si="0"/>
        <v>253</v>
      </c>
      <c r="I20" s="33">
        <f t="shared" si="1"/>
        <v>23</v>
      </c>
      <c r="J20" s="30">
        <f t="shared" si="2"/>
        <v>63.25</v>
      </c>
      <c r="K20" s="24" t="s">
        <v>45</v>
      </c>
      <c r="L20" s="30">
        <f>SUM('Säter 28Jun'!E21)</f>
        <v>12</v>
      </c>
      <c r="M20" s="14">
        <f>SUM('Säter 13 Juli'!E21)</f>
        <v>10</v>
      </c>
      <c r="N20" s="14">
        <f>SUM('Hedemora 16 Aug'!E21)</f>
        <v>1</v>
      </c>
      <c r="O20" s="14">
        <f>SUM('Säter 31 Aug'!D21)</f>
        <v>80</v>
      </c>
      <c r="P20" s="36">
        <f t="shared" si="3"/>
        <v>103</v>
      </c>
      <c r="Q20" s="19">
        <f t="shared" si="4"/>
        <v>1</v>
      </c>
      <c r="R20" s="36">
        <f t="shared" si="5"/>
        <v>23</v>
      </c>
      <c r="S20"/>
      <c r="T20"/>
    </row>
    <row r="21" spans="1:20" x14ac:dyDescent="0.3">
      <c r="A21" s="20" t="s">
        <v>95</v>
      </c>
      <c r="B21" s="24" t="s">
        <v>46</v>
      </c>
      <c r="C21" s="25" t="s">
        <v>49</v>
      </c>
      <c r="D21" s="30">
        <f>SUM('Säter 28Jun'!D22)</f>
        <v>79</v>
      </c>
      <c r="E21" s="20">
        <f>SUM('Säter 13 Juli'!D22)</f>
        <v>83</v>
      </c>
      <c r="F21" s="20">
        <f>SUM('Hedemora 16 Aug'!D22)</f>
        <v>0</v>
      </c>
      <c r="G21" s="20">
        <f>SUM('Säter 31 Aug'!E23)</f>
        <v>6</v>
      </c>
      <c r="H21" s="30">
        <f t="shared" si="0"/>
        <v>168</v>
      </c>
      <c r="I21" s="33">
        <f t="shared" si="1"/>
        <v>0</v>
      </c>
      <c r="J21" s="30">
        <f t="shared" si="2"/>
        <v>42</v>
      </c>
      <c r="K21" s="24" t="s">
        <v>46</v>
      </c>
      <c r="L21" s="30">
        <f>SUM('Säter 28Jun'!E22)</f>
        <v>8</v>
      </c>
      <c r="M21" s="14">
        <f>SUM('Säter 13 Juli'!E22)</f>
        <v>17</v>
      </c>
      <c r="N21" s="14">
        <f>SUM('Hedemora 16 Aug'!E22)</f>
        <v>23</v>
      </c>
      <c r="O21" s="14">
        <f>SUM('Säter 31 Aug'!D22)</f>
        <v>0</v>
      </c>
      <c r="P21" s="36">
        <f t="shared" si="3"/>
        <v>48</v>
      </c>
      <c r="Q21" s="19">
        <f t="shared" si="4"/>
        <v>0</v>
      </c>
      <c r="R21" s="36">
        <f t="shared" si="5"/>
        <v>48</v>
      </c>
      <c r="S21"/>
      <c r="T21"/>
    </row>
    <row r="22" spans="1:20" x14ac:dyDescent="0.3">
      <c r="A22" s="20" t="s">
        <v>95</v>
      </c>
      <c r="B22" s="24" t="s">
        <v>83</v>
      </c>
      <c r="C22" s="25" t="s">
        <v>87</v>
      </c>
      <c r="D22" s="30">
        <f>SUM('Säter 28Jun'!D23)</f>
        <v>80</v>
      </c>
      <c r="E22" s="20">
        <f>SUM('Säter 13 Juli'!D23)</f>
        <v>0</v>
      </c>
      <c r="F22" s="20">
        <f>SUM('Hedemora 16 Aug'!D23)</f>
        <v>79</v>
      </c>
      <c r="G22" s="20">
        <f>SUM('Säter 31 Aug'!E24)</f>
        <v>1</v>
      </c>
      <c r="H22" s="30">
        <f t="shared" si="0"/>
        <v>160</v>
      </c>
      <c r="I22" s="33">
        <f t="shared" si="1"/>
        <v>0</v>
      </c>
      <c r="J22" s="30">
        <f t="shared" si="2"/>
        <v>40</v>
      </c>
      <c r="K22" s="24" t="s">
        <v>83</v>
      </c>
      <c r="L22" s="30">
        <f>SUM('Säter 28Jun'!E23)</f>
        <v>10</v>
      </c>
      <c r="M22" s="14">
        <f>SUM('Säter 13 Juli'!E23)</f>
        <v>23</v>
      </c>
      <c r="N22" s="14">
        <f>SUM('Hedemora 16 Aug'!E23)</f>
        <v>11</v>
      </c>
      <c r="O22" s="14">
        <f>SUM('Säter 31 Aug'!D23)</f>
        <v>72</v>
      </c>
      <c r="P22" s="36">
        <f t="shared" si="3"/>
        <v>116</v>
      </c>
      <c r="Q22" s="19">
        <f t="shared" si="4"/>
        <v>10</v>
      </c>
      <c r="R22" s="36">
        <f t="shared" si="5"/>
        <v>44</v>
      </c>
      <c r="S22"/>
      <c r="T22"/>
    </row>
    <row r="23" spans="1:20" x14ac:dyDescent="0.3">
      <c r="A23" s="20" t="s">
        <v>95</v>
      </c>
      <c r="B23" s="2" t="s">
        <v>60</v>
      </c>
      <c r="C23" s="25" t="s">
        <v>61</v>
      </c>
      <c r="D23" s="30">
        <f>SUM('Säter 28Jun'!D24)</f>
        <v>82</v>
      </c>
      <c r="E23" s="20">
        <f>SUM('Säter 13 Juli'!D24)</f>
        <v>81</v>
      </c>
      <c r="F23" s="20">
        <f>SUM('Hedemora 16 Aug'!D24)</f>
        <v>80</v>
      </c>
      <c r="G23" s="20">
        <f>SUM('Säter 31 Aug'!E25)</f>
        <v>4</v>
      </c>
      <c r="H23" s="30">
        <f t="shared" si="0"/>
        <v>247</v>
      </c>
      <c r="I23" s="33">
        <f t="shared" si="1"/>
        <v>4</v>
      </c>
      <c r="J23" s="30">
        <f t="shared" si="2"/>
        <v>61.75</v>
      </c>
      <c r="K23" s="2" t="s">
        <v>60</v>
      </c>
      <c r="L23" s="30">
        <f>SUM('Säter 28Jun'!E24)</f>
        <v>15</v>
      </c>
      <c r="M23" s="14">
        <f>SUM('Säter 13 Juli'!E24)</f>
        <v>16</v>
      </c>
      <c r="N23" s="14">
        <f>SUM('Hedemora 16 Aug'!E24)</f>
        <v>12</v>
      </c>
      <c r="O23" s="14">
        <f>SUM('Säter 31 Aug'!D24)</f>
        <v>65</v>
      </c>
      <c r="P23" s="36">
        <f t="shared" si="3"/>
        <v>108</v>
      </c>
      <c r="Q23" s="19">
        <f t="shared" si="4"/>
        <v>12</v>
      </c>
      <c r="R23" s="36">
        <f t="shared" si="5"/>
        <v>43</v>
      </c>
      <c r="T23"/>
    </row>
    <row r="24" spans="1:20" x14ac:dyDescent="0.3">
      <c r="A24" s="20" t="s">
        <v>95</v>
      </c>
      <c r="B24" s="57" t="s">
        <v>69</v>
      </c>
      <c r="C24" s="25" t="s">
        <v>70</v>
      </c>
      <c r="D24" s="30">
        <f>SUM('Säter 28Jun'!D25)</f>
        <v>77</v>
      </c>
      <c r="E24" s="20">
        <f>SUM('Säter 13 Juli'!D25)</f>
        <v>78</v>
      </c>
      <c r="F24" s="20">
        <f>SUM('Hedemora 16 Aug'!D25)</f>
        <v>78</v>
      </c>
      <c r="G24" s="20">
        <f>SUM('Säter 31 Aug'!E26)</f>
        <v>5</v>
      </c>
      <c r="H24" s="30">
        <f t="shared" si="0"/>
        <v>238</v>
      </c>
      <c r="I24" s="33">
        <f t="shared" si="1"/>
        <v>5</v>
      </c>
      <c r="J24" s="30">
        <f t="shared" si="2"/>
        <v>59.5</v>
      </c>
      <c r="K24" s="57" t="s">
        <v>69</v>
      </c>
      <c r="L24" s="30">
        <f>SUM('Säter 28Jun'!E25)</f>
        <v>7</v>
      </c>
      <c r="M24" s="14">
        <f>SUM('Säter 13 Juli'!E25)</f>
        <v>12</v>
      </c>
      <c r="N24" s="14">
        <f>SUM('Hedemora 16 Aug'!E25)</f>
        <v>8</v>
      </c>
      <c r="O24" s="14">
        <f>SUM('Säter 31 Aug'!D25)</f>
        <v>70</v>
      </c>
      <c r="P24" s="36">
        <f t="shared" si="3"/>
        <v>97</v>
      </c>
      <c r="Q24" s="19">
        <f t="shared" si="4"/>
        <v>7</v>
      </c>
      <c r="R24" s="36">
        <f t="shared" si="5"/>
        <v>27</v>
      </c>
      <c r="T24"/>
    </row>
    <row r="25" spans="1:20" x14ac:dyDescent="0.3">
      <c r="A25" s="20" t="s">
        <v>95</v>
      </c>
      <c r="B25" s="2" t="s">
        <v>47</v>
      </c>
      <c r="C25" s="25" t="s">
        <v>29</v>
      </c>
      <c r="D25" s="30">
        <f>SUM('Säter 28Jun'!D26)</f>
        <v>71</v>
      </c>
      <c r="E25" s="20">
        <f>SUM('Säter 13 Juli'!D26)</f>
        <v>77</v>
      </c>
      <c r="F25" s="20">
        <f>SUM('Hedemora 16 Aug'!D26)</f>
        <v>72</v>
      </c>
      <c r="G25" s="20">
        <f>SUM('Säter 31 Aug'!E27)</f>
        <v>0</v>
      </c>
      <c r="H25" s="30">
        <f t="shared" si="0"/>
        <v>220</v>
      </c>
      <c r="I25" s="33">
        <f t="shared" si="1"/>
        <v>0</v>
      </c>
      <c r="J25" s="30">
        <f t="shared" si="2"/>
        <v>55</v>
      </c>
      <c r="K25" s="2" t="s">
        <v>47</v>
      </c>
      <c r="L25" s="30">
        <f>SUM('Säter 28Jun'!E26)</f>
        <v>1</v>
      </c>
      <c r="M25" s="14">
        <f>SUM('Säter 13 Juli'!E26)</f>
        <v>11</v>
      </c>
      <c r="N25" s="14">
        <f>SUM('Hedemora 16 Aug'!E26)</f>
        <v>2</v>
      </c>
      <c r="O25" s="14">
        <f>SUM('Säter 31 Aug'!D26)</f>
        <v>70</v>
      </c>
      <c r="P25" s="36">
        <f t="shared" si="3"/>
        <v>84</v>
      </c>
      <c r="Q25" s="19">
        <f t="shared" si="4"/>
        <v>1</v>
      </c>
      <c r="R25" s="36">
        <f t="shared" si="5"/>
        <v>14</v>
      </c>
      <c r="T25"/>
    </row>
    <row r="26" spans="1:20" x14ac:dyDescent="0.3">
      <c r="A26" s="18" t="s">
        <v>16</v>
      </c>
      <c r="B26" s="27"/>
      <c r="C26" s="27"/>
      <c r="D26" s="25" t="s">
        <v>97</v>
      </c>
      <c r="E26" s="28" t="s">
        <v>102</v>
      </c>
      <c r="F26" s="28" t="s">
        <v>104</v>
      </c>
      <c r="G26" s="28" t="s">
        <v>107</v>
      </c>
      <c r="H26" s="28"/>
      <c r="I26" s="48"/>
      <c r="J26" s="48"/>
      <c r="P26" s="56"/>
      <c r="R26" s="13"/>
      <c r="T26"/>
    </row>
    <row r="27" spans="1:20" x14ac:dyDescent="0.3">
      <c r="A27" s="18" t="s">
        <v>17</v>
      </c>
      <c r="B27" s="27"/>
      <c r="C27" s="27"/>
      <c r="D27" s="14" t="s">
        <v>96</v>
      </c>
      <c r="E27" s="28" t="s">
        <v>103</v>
      </c>
      <c r="F27" s="28" t="s">
        <v>105</v>
      </c>
      <c r="G27" s="28" t="s">
        <v>103</v>
      </c>
      <c r="H27" s="28"/>
      <c r="I27" s="48"/>
      <c r="J27" s="48"/>
    </row>
    <row r="28" spans="1:20" x14ac:dyDescent="0.3">
      <c r="A28" s="20"/>
      <c r="B28" s="18"/>
      <c r="C28" s="18"/>
      <c r="D28" s="20"/>
      <c r="E28" s="20"/>
      <c r="F28" s="20"/>
      <c r="G28" s="20"/>
      <c r="H28" s="20"/>
      <c r="I28" s="47"/>
      <c r="J28" s="47"/>
    </row>
    <row r="44" spans="11:11" x14ac:dyDescent="0.3">
      <c r="K44" s="21"/>
    </row>
  </sheetData>
  <sortState xmlns:xlrd2="http://schemas.microsoft.com/office/spreadsheetml/2017/richdata2" ref="B3:C25">
    <sortCondition ref="B2:B25"/>
  </sortState>
  <mergeCells count="2">
    <mergeCell ref="D1:H1"/>
    <mergeCell ref="L1:O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&amp;C&amp;1#&amp;"Arial"&amp;8&amp;K737373Classified by Alfa Laval as: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opLeftCell="A3" zoomScale="97" workbookViewId="0">
      <selection activeCell="G36" sqref="G36"/>
    </sheetView>
  </sheetViews>
  <sheetFormatPr defaultColWidth="9.109375" defaultRowHeight="13.2" x14ac:dyDescent="0.25"/>
  <cols>
    <col min="1" max="1" width="5.109375" style="1" customWidth="1"/>
    <col min="2" max="2" width="17.5546875" style="1" bestFit="1" customWidth="1"/>
    <col min="3" max="3" width="10.5546875" style="1" bestFit="1" customWidth="1"/>
    <col min="4" max="4" width="9.88671875" style="1" bestFit="1" customWidth="1"/>
    <col min="5" max="5" width="9.6640625" style="1" bestFit="1" customWidth="1"/>
    <col min="6" max="6" width="3.44140625" style="1" bestFit="1" customWidth="1"/>
    <col min="7" max="7" width="3.5546875" style="1" bestFit="1" customWidth="1"/>
    <col min="8" max="9" width="9.109375" style="1"/>
    <col min="10" max="10" width="17.6640625" style="11" bestFit="1" customWidth="1"/>
    <col min="11" max="11" width="10.6640625" style="1" bestFit="1" customWidth="1"/>
    <col min="12" max="12" width="10.5546875" style="11" bestFit="1" customWidth="1"/>
    <col min="13" max="13" width="9.6640625" style="11" bestFit="1" customWidth="1"/>
    <col min="14" max="14" width="12.6640625" style="1" bestFit="1" customWidth="1"/>
    <col min="15" max="15" width="9.109375" style="1"/>
    <col min="16" max="16" width="9.6640625" style="1" bestFit="1" customWidth="1"/>
    <col min="17" max="17" width="17.5546875" style="1" bestFit="1" customWidth="1"/>
    <col min="18" max="18" width="10.5546875" style="1" bestFit="1" customWidth="1"/>
    <col min="19" max="19" width="4.88671875" style="1" bestFit="1" customWidth="1"/>
    <col min="20" max="20" width="8.33203125" style="1" bestFit="1" customWidth="1"/>
    <col min="21" max="16384" width="9.109375" style="1"/>
  </cols>
  <sheetData>
    <row r="1" spans="1:13" ht="15.6" x14ac:dyDescent="0.3">
      <c r="A1" s="4" t="s">
        <v>73</v>
      </c>
      <c r="J1" s="51" t="s">
        <v>50</v>
      </c>
    </row>
    <row r="2" spans="1:13" ht="14.4" x14ac:dyDescent="0.3">
      <c r="J2" s="61" t="s">
        <v>62</v>
      </c>
      <c r="K2" s="62"/>
      <c r="L2" s="62"/>
      <c r="M2" s="62"/>
    </row>
    <row r="3" spans="1:13" x14ac:dyDescent="0.25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16" t="s">
        <v>0</v>
      </c>
      <c r="K3" s="16" t="s">
        <v>5</v>
      </c>
      <c r="L3" s="16" t="s">
        <v>1</v>
      </c>
      <c r="M3" s="16" t="s">
        <v>2</v>
      </c>
    </row>
    <row r="4" spans="1:13" ht="14.4" x14ac:dyDescent="0.3">
      <c r="A4" s="3"/>
      <c r="B4" s="24" t="s">
        <v>82</v>
      </c>
      <c r="C4" s="43" t="s">
        <v>13</v>
      </c>
      <c r="D4" s="30">
        <v>77</v>
      </c>
      <c r="E4" s="31">
        <v>3</v>
      </c>
      <c r="F4" s="6"/>
      <c r="G4" s="6"/>
      <c r="H4" s="2"/>
      <c r="J4" s="2" t="s">
        <v>47</v>
      </c>
      <c r="K4" s="43" t="s">
        <v>12</v>
      </c>
      <c r="L4" s="31">
        <v>71</v>
      </c>
      <c r="M4" s="31">
        <v>1</v>
      </c>
    </row>
    <row r="5" spans="1:13" s="7" customFormat="1" ht="14.4" x14ac:dyDescent="0.3">
      <c r="A5" s="6"/>
      <c r="B5" s="24" t="s">
        <v>35</v>
      </c>
      <c r="C5" s="25" t="s">
        <v>56</v>
      </c>
      <c r="D5" s="6">
        <v>88</v>
      </c>
      <c r="E5" s="31">
        <v>21</v>
      </c>
      <c r="F5" s="2"/>
      <c r="G5" s="2"/>
      <c r="H5" s="2"/>
      <c r="J5" s="24" t="s">
        <v>44</v>
      </c>
      <c r="K5" s="25" t="s">
        <v>23</v>
      </c>
      <c r="L5" s="30">
        <v>75</v>
      </c>
      <c r="M5" s="31">
        <v>2</v>
      </c>
    </row>
    <row r="6" spans="1:13" ht="14.4" x14ac:dyDescent="0.3">
      <c r="A6" s="6"/>
      <c r="B6" s="24" t="s">
        <v>55</v>
      </c>
      <c r="C6" s="25" t="s">
        <v>72</v>
      </c>
      <c r="D6" s="32">
        <v>88</v>
      </c>
      <c r="E6" s="31">
        <v>20</v>
      </c>
      <c r="F6" s="40"/>
      <c r="G6" s="6"/>
      <c r="H6" s="2"/>
      <c r="J6" s="24" t="s">
        <v>82</v>
      </c>
      <c r="K6" s="25" t="s">
        <v>13</v>
      </c>
      <c r="L6" s="30">
        <v>77</v>
      </c>
      <c r="M6" s="31">
        <v>3</v>
      </c>
    </row>
    <row r="7" spans="1:13" s="7" customFormat="1" ht="14.4" x14ac:dyDescent="0.3">
      <c r="A7" s="3"/>
      <c r="B7" s="24" t="s">
        <v>71</v>
      </c>
      <c r="C7" s="25" t="s">
        <v>57</v>
      </c>
      <c r="D7" s="32">
        <v>85</v>
      </c>
      <c r="E7" s="31">
        <v>17</v>
      </c>
      <c r="F7" s="6"/>
      <c r="G7" s="6"/>
      <c r="H7" s="2"/>
      <c r="J7" s="24" t="s">
        <v>36</v>
      </c>
      <c r="K7" s="25" t="s">
        <v>18</v>
      </c>
      <c r="L7" s="30">
        <v>77</v>
      </c>
      <c r="M7" s="31">
        <v>4</v>
      </c>
    </row>
    <row r="8" spans="1:13" s="7" customFormat="1" ht="14.4" x14ac:dyDescent="0.3">
      <c r="A8" s="6"/>
      <c r="B8" s="24" t="s">
        <v>84</v>
      </c>
      <c r="C8" s="25" t="s">
        <v>22</v>
      </c>
      <c r="D8" s="33">
        <v>82</v>
      </c>
      <c r="E8" s="31">
        <v>14</v>
      </c>
      <c r="F8" s="6" t="s">
        <v>66</v>
      </c>
      <c r="G8" s="5"/>
      <c r="H8" s="2"/>
      <c r="J8" s="24" t="s">
        <v>42</v>
      </c>
      <c r="K8" s="25" t="s">
        <v>6</v>
      </c>
      <c r="L8" s="30">
        <v>77</v>
      </c>
      <c r="M8" s="31">
        <v>5</v>
      </c>
    </row>
    <row r="9" spans="1:13" ht="14.4" x14ac:dyDescent="0.3">
      <c r="A9" s="6"/>
      <c r="B9" s="24" t="s">
        <v>53</v>
      </c>
      <c r="C9" s="25" t="s">
        <v>14</v>
      </c>
      <c r="D9" s="30" t="s">
        <v>68</v>
      </c>
      <c r="E9" s="31">
        <v>23</v>
      </c>
      <c r="F9" s="6"/>
      <c r="G9" s="6"/>
      <c r="H9" s="2"/>
      <c r="J9" s="24" t="s">
        <v>38</v>
      </c>
      <c r="K9" s="25" t="s">
        <v>25</v>
      </c>
      <c r="L9" s="30">
        <v>77</v>
      </c>
      <c r="M9" s="31">
        <v>6</v>
      </c>
    </row>
    <row r="10" spans="1:13" ht="14.4" x14ac:dyDescent="0.3">
      <c r="A10" s="6"/>
      <c r="B10" s="24" t="s">
        <v>85</v>
      </c>
      <c r="C10" s="25" t="s">
        <v>48</v>
      </c>
      <c r="D10" s="32">
        <v>83</v>
      </c>
      <c r="E10" s="31">
        <v>16</v>
      </c>
      <c r="F10" s="5"/>
      <c r="G10" s="22"/>
      <c r="H10" s="2"/>
      <c r="J10" s="57" t="s">
        <v>69</v>
      </c>
      <c r="K10" s="25" t="s">
        <v>29</v>
      </c>
      <c r="L10" s="31">
        <v>77</v>
      </c>
      <c r="M10" s="31">
        <v>7</v>
      </c>
    </row>
    <row r="11" spans="1:13" ht="14.4" x14ac:dyDescent="0.3">
      <c r="A11" s="6"/>
      <c r="B11" s="24" t="s">
        <v>36</v>
      </c>
      <c r="C11" s="25" t="s">
        <v>18</v>
      </c>
      <c r="D11" s="30">
        <v>77</v>
      </c>
      <c r="E11" s="31">
        <v>4</v>
      </c>
      <c r="F11" s="6"/>
      <c r="G11" s="40"/>
      <c r="H11" s="2"/>
      <c r="J11" s="24" t="s">
        <v>46</v>
      </c>
      <c r="K11" s="25" t="s">
        <v>61</v>
      </c>
      <c r="L11" s="30">
        <v>79</v>
      </c>
      <c r="M11" s="31">
        <v>8</v>
      </c>
    </row>
    <row r="12" spans="1:13" ht="14.4" x14ac:dyDescent="0.3">
      <c r="A12" s="6"/>
      <c r="B12" s="24" t="s">
        <v>37</v>
      </c>
      <c r="C12" s="25" t="s">
        <v>7</v>
      </c>
      <c r="D12" s="30">
        <v>82</v>
      </c>
      <c r="E12" s="31">
        <v>13</v>
      </c>
      <c r="F12" s="6"/>
      <c r="G12" s="6"/>
      <c r="H12" s="2"/>
      <c r="J12" s="24" t="s">
        <v>40</v>
      </c>
      <c r="K12" s="25" t="s">
        <v>10</v>
      </c>
      <c r="L12" s="30">
        <v>80</v>
      </c>
      <c r="M12" s="31">
        <v>9</v>
      </c>
    </row>
    <row r="13" spans="1:13" ht="14.4" x14ac:dyDescent="0.3">
      <c r="A13" s="6"/>
      <c r="B13" s="24" t="s">
        <v>38</v>
      </c>
      <c r="C13" s="25" t="s">
        <v>25</v>
      </c>
      <c r="D13" s="30">
        <v>77</v>
      </c>
      <c r="E13" s="31">
        <v>6</v>
      </c>
      <c r="F13" s="5"/>
      <c r="G13" s="6"/>
      <c r="H13" s="2"/>
      <c r="J13" s="24" t="s">
        <v>83</v>
      </c>
      <c r="K13" s="25" t="s">
        <v>70</v>
      </c>
      <c r="L13" s="31">
        <v>80</v>
      </c>
      <c r="M13" s="31">
        <v>10</v>
      </c>
    </row>
    <row r="14" spans="1:13" ht="14.4" x14ac:dyDescent="0.3">
      <c r="A14" s="6"/>
      <c r="B14" s="24" t="s">
        <v>39</v>
      </c>
      <c r="C14" s="25" t="s">
        <v>19</v>
      </c>
      <c r="D14" s="30">
        <v>86</v>
      </c>
      <c r="E14" s="31">
        <v>19</v>
      </c>
      <c r="F14" s="6"/>
      <c r="G14" s="6"/>
      <c r="H14" s="2"/>
      <c r="J14" s="24" t="s">
        <v>41</v>
      </c>
      <c r="K14" s="25" t="s">
        <v>15</v>
      </c>
      <c r="L14" s="33">
        <v>81</v>
      </c>
      <c r="M14" s="31">
        <v>11</v>
      </c>
    </row>
    <row r="15" spans="1:13" ht="14.4" x14ac:dyDescent="0.3">
      <c r="A15" s="3"/>
      <c r="B15" s="24" t="s">
        <v>40</v>
      </c>
      <c r="C15" s="25" t="s">
        <v>10</v>
      </c>
      <c r="D15" s="30">
        <v>80</v>
      </c>
      <c r="E15" s="31">
        <v>9</v>
      </c>
      <c r="F15" s="22"/>
      <c r="G15" s="22"/>
      <c r="H15" s="2"/>
      <c r="J15" s="24" t="s">
        <v>45</v>
      </c>
      <c r="K15" s="25" t="s">
        <v>49</v>
      </c>
      <c r="L15" s="30">
        <v>81</v>
      </c>
      <c r="M15" s="31">
        <v>12</v>
      </c>
    </row>
    <row r="16" spans="1:13" ht="14.4" x14ac:dyDescent="0.3">
      <c r="A16" s="6"/>
      <c r="B16" s="24" t="s">
        <v>41</v>
      </c>
      <c r="C16" s="25" t="s">
        <v>15</v>
      </c>
      <c r="D16" s="33">
        <v>81</v>
      </c>
      <c r="E16" s="31">
        <v>11</v>
      </c>
      <c r="F16" s="6"/>
      <c r="G16" s="6"/>
      <c r="H16" s="2"/>
      <c r="J16" s="24" t="s">
        <v>37</v>
      </c>
      <c r="K16" s="25" t="s">
        <v>7</v>
      </c>
      <c r="L16" s="30">
        <v>82</v>
      </c>
      <c r="M16" s="31">
        <v>13</v>
      </c>
    </row>
    <row r="17" spans="1:13" ht="14.4" x14ac:dyDescent="0.3">
      <c r="A17" s="6"/>
      <c r="B17" s="24" t="s">
        <v>42</v>
      </c>
      <c r="C17" s="25" t="s">
        <v>6</v>
      </c>
      <c r="D17" s="30">
        <v>77</v>
      </c>
      <c r="E17" s="31">
        <v>5</v>
      </c>
      <c r="F17" s="6"/>
      <c r="G17" s="6"/>
      <c r="H17" s="2"/>
      <c r="J17" s="24" t="s">
        <v>84</v>
      </c>
      <c r="K17" s="25" t="s">
        <v>22</v>
      </c>
      <c r="L17" s="33">
        <v>82</v>
      </c>
      <c r="M17" s="31">
        <v>14</v>
      </c>
    </row>
    <row r="18" spans="1:13" ht="14.4" x14ac:dyDescent="0.3">
      <c r="A18" s="6"/>
      <c r="B18" s="24" t="s">
        <v>43</v>
      </c>
      <c r="C18" s="25" t="s">
        <v>26</v>
      </c>
      <c r="D18" s="30" t="s">
        <v>68</v>
      </c>
      <c r="E18" s="31">
        <v>23</v>
      </c>
      <c r="F18" s="5"/>
      <c r="G18" s="6"/>
      <c r="H18" s="2"/>
      <c r="J18" s="2" t="s">
        <v>60</v>
      </c>
      <c r="K18" s="25" t="s">
        <v>9</v>
      </c>
      <c r="L18" s="6">
        <v>82</v>
      </c>
      <c r="M18" s="31">
        <v>15</v>
      </c>
    </row>
    <row r="19" spans="1:13" ht="14.4" x14ac:dyDescent="0.3">
      <c r="A19" s="6"/>
      <c r="B19" s="24" t="s">
        <v>34</v>
      </c>
      <c r="C19" s="25" t="s">
        <v>8</v>
      </c>
      <c r="D19" s="30">
        <v>85</v>
      </c>
      <c r="E19" s="31">
        <v>18</v>
      </c>
      <c r="F19" s="6"/>
      <c r="G19" s="6"/>
      <c r="H19" s="2"/>
      <c r="J19" s="24" t="s">
        <v>85</v>
      </c>
      <c r="K19" s="25" t="s">
        <v>48</v>
      </c>
      <c r="L19" s="32">
        <v>83</v>
      </c>
      <c r="M19" s="31">
        <v>16</v>
      </c>
    </row>
    <row r="20" spans="1:13" ht="14.4" x14ac:dyDescent="0.3">
      <c r="A20" s="6"/>
      <c r="B20" s="24" t="s">
        <v>44</v>
      </c>
      <c r="C20" s="25" t="s">
        <v>23</v>
      </c>
      <c r="D20" s="30">
        <v>75</v>
      </c>
      <c r="E20" s="31">
        <v>2</v>
      </c>
      <c r="F20" s="49"/>
      <c r="G20" s="6"/>
      <c r="H20" s="2"/>
      <c r="J20" s="24" t="s">
        <v>71</v>
      </c>
      <c r="K20" s="25" t="s">
        <v>57</v>
      </c>
      <c r="L20" s="32">
        <v>85</v>
      </c>
      <c r="M20" s="31">
        <v>17</v>
      </c>
    </row>
    <row r="21" spans="1:13" ht="14.4" x14ac:dyDescent="0.3">
      <c r="A21" s="6"/>
      <c r="B21" s="24" t="s">
        <v>45</v>
      </c>
      <c r="C21" s="25" t="s">
        <v>49</v>
      </c>
      <c r="D21" s="30">
        <v>81</v>
      </c>
      <c r="E21" s="31">
        <v>12</v>
      </c>
      <c r="G21" s="22"/>
      <c r="H21" s="2"/>
      <c r="J21" s="24" t="s">
        <v>34</v>
      </c>
      <c r="K21" s="25" t="s">
        <v>8</v>
      </c>
      <c r="L21" s="30">
        <v>85</v>
      </c>
      <c r="M21" s="31">
        <v>18</v>
      </c>
    </row>
    <row r="22" spans="1:13" ht="14.4" x14ac:dyDescent="0.3">
      <c r="A22" s="2"/>
      <c r="B22" s="24" t="s">
        <v>46</v>
      </c>
      <c r="C22" s="25" t="s">
        <v>61</v>
      </c>
      <c r="D22" s="30">
        <v>79</v>
      </c>
      <c r="E22" s="31">
        <v>8</v>
      </c>
      <c r="F22" s="6"/>
      <c r="G22" s="6"/>
      <c r="H22" s="2"/>
      <c r="J22" s="24" t="s">
        <v>39</v>
      </c>
      <c r="K22" s="25" t="s">
        <v>19</v>
      </c>
      <c r="L22" s="30">
        <v>86</v>
      </c>
      <c r="M22" s="31">
        <v>19</v>
      </c>
    </row>
    <row r="23" spans="1:13" ht="14.4" x14ac:dyDescent="0.3">
      <c r="A23" s="2"/>
      <c r="B23" s="24" t="s">
        <v>83</v>
      </c>
      <c r="C23" s="25" t="s">
        <v>70</v>
      </c>
      <c r="D23" s="31">
        <v>80</v>
      </c>
      <c r="E23" s="31">
        <v>10</v>
      </c>
      <c r="F23" s="5"/>
      <c r="G23" s="6" t="s">
        <v>66</v>
      </c>
      <c r="H23" s="2"/>
      <c r="J23" s="24" t="s">
        <v>55</v>
      </c>
      <c r="K23" s="25" t="s">
        <v>72</v>
      </c>
      <c r="L23" s="32">
        <v>88</v>
      </c>
      <c r="M23" s="31">
        <v>20</v>
      </c>
    </row>
    <row r="24" spans="1:13" ht="14.4" x14ac:dyDescent="0.25">
      <c r="A24" s="2"/>
      <c r="B24" s="2" t="s">
        <v>60</v>
      </c>
      <c r="C24" s="25" t="s">
        <v>9</v>
      </c>
      <c r="D24" s="6">
        <v>82</v>
      </c>
      <c r="E24" s="31">
        <v>15</v>
      </c>
      <c r="F24" s="2"/>
      <c r="G24" s="16"/>
      <c r="H24" s="2"/>
      <c r="J24" s="24" t="s">
        <v>35</v>
      </c>
      <c r="K24" s="25" t="s">
        <v>56</v>
      </c>
      <c r="L24" s="6">
        <v>88</v>
      </c>
      <c r="M24" s="31">
        <v>21</v>
      </c>
    </row>
    <row r="25" spans="1:13" ht="14.4" x14ac:dyDescent="0.3">
      <c r="A25" s="2"/>
      <c r="B25" s="57" t="s">
        <v>69</v>
      </c>
      <c r="C25" s="25" t="s">
        <v>29</v>
      </c>
      <c r="D25" s="31">
        <v>77</v>
      </c>
      <c r="E25" s="31">
        <v>7</v>
      </c>
      <c r="F25" s="6"/>
      <c r="G25" s="2"/>
      <c r="H25" s="2"/>
      <c r="J25" s="24" t="s">
        <v>53</v>
      </c>
      <c r="K25" s="25" t="s">
        <v>14</v>
      </c>
      <c r="L25" s="30" t="s">
        <v>68</v>
      </c>
      <c r="M25" s="31">
        <v>23</v>
      </c>
    </row>
    <row r="26" spans="1:13" ht="14.4" x14ac:dyDescent="0.3">
      <c r="B26" s="2" t="s">
        <v>47</v>
      </c>
      <c r="C26" s="25" t="s">
        <v>12</v>
      </c>
      <c r="D26" s="31">
        <v>71</v>
      </c>
      <c r="E26" s="31">
        <v>1</v>
      </c>
      <c r="F26" s="6"/>
      <c r="G26" s="2"/>
      <c r="H26" s="2"/>
      <c r="J26" s="24" t="s">
        <v>43</v>
      </c>
      <c r="K26" s="25" t="s">
        <v>26</v>
      </c>
      <c r="L26" s="30" t="s">
        <v>68</v>
      </c>
      <c r="M26" s="31">
        <v>23</v>
      </c>
    </row>
    <row r="29" spans="1:13" x14ac:dyDescent="0.25">
      <c r="M29" s="12"/>
    </row>
    <row r="30" spans="1:13" x14ac:dyDescent="0.25">
      <c r="J30" s="11" t="s">
        <v>67</v>
      </c>
      <c r="M30" s="12"/>
    </row>
    <row r="31" spans="1:13" x14ac:dyDescent="0.25">
      <c r="M31" s="12"/>
    </row>
    <row r="32" spans="1:13" x14ac:dyDescent="0.25">
      <c r="M32" s="12"/>
    </row>
    <row r="33" spans="11:13" x14ac:dyDescent="0.25">
      <c r="K33" s="8"/>
      <c r="L33" s="9"/>
      <c r="M33" s="10"/>
    </row>
    <row r="34" spans="11:13" x14ac:dyDescent="0.25">
      <c r="K34" s="8"/>
      <c r="L34" s="9"/>
      <c r="M34" s="10"/>
    </row>
    <row r="35" spans="11:13" x14ac:dyDescent="0.25">
      <c r="K35" s="8"/>
      <c r="L35" s="9"/>
      <c r="M35" s="10"/>
    </row>
    <row r="36" spans="11:13" x14ac:dyDescent="0.25">
      <c r="K36" s="8"/>
      <c r="L36" s="9"/>
      <c r="M36" s="10"/>
    </row>
    <row r="37" spans="11:13" x14ac:dyDescent="0.25">
      <c r="K37" s="8"/>
      <c r="L37" s="9"/>
      <c r="M37" s="10"/>
    </row>
    <row r="38" spans="11:13" x14ac:dyDescent="0.25">
      <c r="K38" s="8"/>
      <c r="L38" s="9"/>
      <c r="M38" s="10"/>
    </row>
    <row r="39" spans="11:13" x14ac:dyDescent="0.25">
      <c r="K39" s="8"/>
      <c r="L39" s="9"/>
      <c r="M39" s="10"/>
    </row>
    <row r="40" spans="11:13" x14ac:dyDescent="0.25">
      <c r="M40" s="12"/>
    </row>
    <row r="41" spans="11:13" x14ac:dyDescent="0.25">
      <c r="K41" s="8"/>
      <c r="L41" s="9"/>
      <c r="M41" s="10"/>
    </row>
    <row r="42" spans="11:13" x14ac:dyDescent="0.25">
      <c r="K42" s="8"/>
      <c r="L42" s="9"/>
      <c r="M42" s="10"/>
    </row>
    <row r="43" spans="11:13" x14ac:dyDescent="0.25">
      <c r="K43" s="8"/>
      <c r="L43" s="9"/>
      <c r="M43" s="10"/>
    </row>
    <row r="44" spans="11:13" x14ac:dyDescent="0.25">
      <c r="K44" s="8"/>
      <c r="L44" s="9"/>
      <c r="M44" s="10"/>
    </row>
    <row r="45" spans="11:13" x14ac:dyDescent="0.25">
      <c r="K45" s="8"/>
      <c r="L45" s="9"/>
      <c r="M45" s="10"/>
    </row>
    <row r="46" spans="11:13" x14ac:dyDescent="0.25">
      <c r="K46" s="8"/>
      <c r="L46" s="9"/>
      <c r="M46" s="10"/>
    </row>
    <row r="47" spans="11:13" x14ac:dyDescent="0.25">
      <c r="K47" s="8"/>
      <c r="L47" s="9"/>
      <c r="M47" s="10"/>
    </row>
    <row r="48" spans="11:13" x14ac:dyDescent="0.25">
      <c r="K48" s="8"/>
      <c r="L48" s="9"/>
      <c r="M48" s="10"/>
    </row>
    <row r="49" spans="11:13" x14ac:dyDescent="0.25">
      <c r="K49" s="8"/>
      <c r="L49" s="9"/>
      <c r="M49" s="10"/>
    </row>
    <row r="50" spans="11:13" x14ac:dyDescent="0.25">
      <c r="K50" s="8"/>
      <c r="L50" s="9"/>
      <c r="M50" s="10"/>
    </row>
  </sheetData>
  <sortState xmlns:xlrd2="http://schemas.microsoft.com/office/spreadsheetml/2017/richdata2" ref="J4:M26">
    <sortCondition ref="M4:M26"/>
  </sortState>
  <mergeCells count="1">
    <mergeCell ref="J2:M2"/>
  </mergeCells>
  <phoneticPr fontId="16" type="noConversion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&amp;C&amp;1#&amp;"Arial"&amp;8&amp;K737373Classified by Alfa Laval as: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M26"/>
  <sheetViews>
    <sheetView zoomScale="95" workbookViewId="0">
      <selection activeCell="P24" sqref="P24"/>
    </sheetView>
  </sheetViews>
  <sheetFormatPr defaultRowHeight="14.4" x14ac:dyDescent="0.3"/>
  <cols>
    <col min="2" max="2" width="17.5546875" bestFit="1" customWidth="1"/>
    <col min="3" max="3" width="10.6640625" bestFit="1" customWidth="1"/>
    <col min="10" max="10" width="17" bestFit="1" customWidth="1"/>
    <col min="11" max="11" width="11" customWidth="1"/>
  </cols>
  <sheetData>
    <row r="1" spans="1:13" ht="15.6" x14ac:dyDescent="0.3">
      <c r="A1" s="4" t="s">
        <v>64</v>
      </c>
    </row>
    <row r="2" spans="1:13" x14ac:dyDescent="0.3">
      <c r="J2" s="61" t="s">
        <v>62</v>
      </c>
      <c r="K2" s="62"/>
      <c r="L2" s="62"/>
      <c r="M2" s="62"/>
    </row>
    <row r="3" spans="1:13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74</v>
      </c>
      <c r="J3" s="16" t="s">
        <v>0</v>
      </c>
      <c r="K3" s="16" t="s">
        <v>5</v>
      </c>
      <c r="L3" s="16" t="s">
        <v>1</v>
      </c>
      <c r="M3" s="16" t="s">
        <v>2</v>
      </c>
    </row>
    <row r="4" spans="1:13" x14ac:dyDescent="0.3">
      <c r="A4" s="3"/>
      <c r="B4" s="24" t="s">
        <v>82</v>
      </c>
      <c r="C4" s="43" t="s">
        <v>13</v>
      </c>
      <c r="D4" s="20">
        <v>88</v>
      </c>
      <c r="E4" s="6">
        <v>19</v>
      </c>
      <c r="F4" s="6"/>
      <c r="G4" s="6"/>
      <c r="H4" s="2"/>
      <c r="J4" s="24" t="s">
        <v>37</v>
      </c>
      <c r="K4" s="43" t="s">
        <v>7</v>
      </c>
      <c r="L4" s="20">
        <v>68</v>
      </c>
      <c r="M4" s="6">
        <v>1</v>
      </c>
    </row>
    <row r="5" spans="1:13" x14ac:dyDescent="0.3">
      <c r="A5" s="6"/>
      <c r="B5" s="24" t="s">
        <v>35</v>
      </c>
      <c r="C5" s="25" t="s">
        <v>56</v>
      </c>
      <c r="D5" s="20">
        <v>95</v>
      </c>
      <c r="E5" s="6">
        <v>20</v>
      </c>
      <c r="F5" s="5"/>
      <c r="G5" s="6"/>
      <c r="H5" s="2"/>
      <c r="J5" s="24" t="s">
        <v>36</v>
      </c>
      <c r="K5" s="25" t="s">
        <v>18</v>
      </c>
      <c r="L5" s="20">
        <v>71</v>
      </c>
      <c r="M5" s="6">
        <v>2</v>
      </c>
    </row>
    <row r="6" spans="1:13" x14ac:dyDescent="0.3">
      <c r="A6" s="6"/>
      <c r="B6" s="24" t="s">
        <v>55</v>
      </c>
      <c r="C6" s="25" t="s">
        <v>72</v>
      </c>
      <c r="D6" s="20" t="s">
        <v>68</v>
      </c>
      <c r="E6" s="6">
        <v>23</v>
      </c>
      <c r="F6" s="25"/>
      <c r="G6" s="25"/>
      <c r="H6" s="2"/>
      <c r="J6" s="24" t="s">
        <v>41</v>
      </c>
      <c r="K6" s="25" t="s">
        <v>15</v>
      </c>
      <c r="L6" s="25">
        <v>71</v>
      </c>
      <c r="M6" s="6">
        <v>3</v>
      </c>
    </row>
    <row r="7" spans="1:13" x14ac:dyDescent="0.3">
      <c r="A7" s="3"/>
      <c r="B7" s="24" t="s">
        <v>71</v>
      </c>
      <c r="C7" s="25" t="s">
        <v>57</v>
      </c>
      <c r="D7" s="20">
        <v>86</v>
      </c>
      <c r="E7" s="6">
        <v>18</v>
      </c>
      <c r="F7" s="6"/>
      <c r="G7" s="6"/>
      <c r="H7" s="2"/>
      <c r="J7" s="24" t="s">
        <v>42</v>
      </c>
      <c r="K7" s="25" t="s">
        <v>6</v>
      </c>
      <c r="L7" s="20">
        <v>73</v>
      </c>
      <c r="M7" s="6">
        <v>4</v>
      </c>
    </row>
    <row r="8" spans="1:13" x14ac:dyDescent="0.3">
      <c r="A8" s="6"/>
      <c r="B8" s="24" t="s">
        <v>84</v>
      </c>
      <c r="C8" s="25" t="s">
        <v>22</v>
      </c>
      <c r="D8" s="20">
        <v>74</v>
      </c>
      <c r="E8" s="6">
        <v>6</v>
      </c>
      <c r="F8" s="22"/>
      <c r="G8" s="22"/>
      <c r="H8" s="2"/>
      <c r="J8" s="24" t="s">
        <v>40</v>
      </c>
      <c r="K8" s="25" t="s">
        <v>10</v>
      </c>
      <c r="L8" s="20">
        <v>73</v>
      </c>
      <c r="M8" s="6">
        <v>5</v>
      </c>
    </row>
    <row r="9" spans="1:13" x14ac:dyDescent="0.3">
      <c r="A9" s="6"/>
      <c r="B9" s="24" t="s">
        <v>53</v>
      </c>
      <c r="C9" s="25" t="s">
        <v>14</v>
      </c>
      <c r="D9" s="20" t="s">
        <v>68</v>
      </c>
      <c r="E9" s="6">
        <v>23</v>
      </c>
      <c r="F9" s="6"/>
      <c r="G9" s="6"/>
      <c r="H9" s="2"/>
      <c r="J9" s="24" t="s">
        <v>84</v>
      </c>
      <c r="K9" s="25" t="s">
        <v>22</v>
      </c>
      <c r="L9" s="20">
        <v>74</v>
      </c>
      <c r="M9" s="6">
        <v>6</v>
      </c>
    </row>
    <row r="10" spans="1:13" x14ac:dyDescent="0.3">
      <c r="A10" s="6"/>
      <c r="B10" s="24" t="s">
        <v>85</v>
      </c>
      <c r="C10" s="25" t="s">
        <v>48</v>
      </c>
      <c r="D10" s="20">
        <v>76</v>
      </c>
      <c r="E10" s="6">
        <v>8</v>
      </c>
      <c r="F10" s="6"/>
      <c r="G10" s="5"/>
      <c r="H10" s="2"/>
      <c r="J10" s="24" t="s">
        <v>44</v>
      </c>
      <c r="K10" s="25" t="s">
        <v>23</v>
      </c>
      <c r="L10" s="20">
        <v>75</v>
      </c>
      <c r="M10" s="6">
        <v>7</v>
      </c>
    </row>
    <row r="11" spans="1:13" x14ac:dyDescent="0.3">
      <c r="A11" s="6"/>
      <c r="B11" s="24" t="s">
        <v>36</v>
      </c>
      <c r="C11" s="25" t="s">
        <v>18</v>
      </c>
      <c r="D11" s="20">
        <v>71</v>
      </c>
      <c r="E11" s="6">
        <v>2</v>
      </c>
      <c r="F11" s="5"/>
      <c r="G11" s="53" t="s">
        <v>66</v>
      </c>
      <c r="H11" s="2"/>
      <c r="J11" s="24" t="s">
        <v>85</v>
      </c>
      <c r="K11" s="25" t="s">
        <v>48</v>
      </c>
      <c r="L11" s="20">
        <v>76</v>
      </c>
      <c r="M11" s="6">
        <v>8</v>
      </c>
    </row>
    <row r="12" spans="1:13" x14ac:dyDescent="0.3">
      <c r="A12" s="6"/>
      <c r="B12" s="24" t="s">
        <v>37</v>
      </c>
      <c r="C12" s="25" t="s">
        <v>7</v>
      </c>
      <c r="D12" s="20">
        <v>68</v>
      </c>
      <c r="E12" s="6">
        <v>1</v>
      </c>
      <c r="F12" s="6"/>
      <c r="G12" s="6"/>
      <c r="H12" s="2"/>
      <c r="J12" s="24" t="s">
        <v>38</v>
      </c>
      <c r="K12" s="25" t="s">
        <v>25</v>
      </c>
      <c r="L12" s="20">
        <v>76</v>
      </c>
      <c r="M12" s="6">
        <v>9</v>
      </c>
    </row>
    <row r="13" spans="1:13" x14ac:dyDescent="0.3">
      <c r="A13" s="6"/>
      <c r="B13" s="24" t="s">
        <v>38</v>
      </c>
      <c r="C13" s="25" t="s">
        <v>25</v>
      </c>
      <c r="D13" s="20">
        <v>76</v>
      </c>
      <c r="E13" s="6">
        <v>9</v>
      </c>
      <c r="F13" s="6"/>
      <c r="G13" s="6"/>
      <c r="H13" s="2"/>
      <c r="J13" s="24" t="s">
        <v>45</v>
      </c>
      <c r="K13" s="25" t="s">
        <v>49</v>
      </c>
      <c r="L13" s="20">
        <v>77</v>
      </c>
      <c r="M13" s="6">
        <v>10</v>
      </c>
    </row>
    <row r="14" spans="1:13" x14ac:dyDescent="0.3">
      <c r="A14" s="6"/>
      <c r="B14" s="24" t="s">
        <v>39</v>
      </c>
      <c r="C14" s="25" t="s">
        <v>19</v>
      </c>
      <c r="D14" s="20">
        <v>80</v>
      </c>
      <c r="E14" s="6">
        <v>14</v>
      </c>
      <c r="F14" s="6"/>
      <c r="G14" s="6"/>
      <c r="H14" s="2"/>
      <c r="J14" s="2" t="s">
        <v>47</v>
      </c>
      <c r="K14" s="25" t="s">
        <v>12</v>
      </c>
      <c r="L14" s="20">
        <v>77</v>
      </c>
      <c r="M14" s="6">
        <v>11</v>
      </c>
    </row>
    <row r="15" spans="1:13" x14ac:dyDescent="0.3">
      <c r="A15" s="6"/>
      <c r="B15" s="24" t="s">
        <v>40</v>
      </c>
      <c r="C15" s="25" t="s">
        <v>10</v>
      </c>
      <c r="D15" s="20">
        <v>73</v>
      </c>
      <c r="E15" s="6">
        <v>5</v>
      </c>
      <c r="F15" s="6"/>
      <c r="G15" s="6"/>
      <c r="H15" s="2"/>
      <c r="J15" s="57" t="s">
        <v>69</v>
      </c>
      <c r="K15" s="25" t="s">
        <v>29</v>
      </c>
      <c r="L15" s="20">
        <v>78</v>
      </c>
      <c r="M15" s="6">
        <v>12</v>
      </c>
    </row>
    <row r="16" spans="1:13" x14ac:dyDescent="0.3">
      <c r="A16" s="6"/>
      <c r="B16" s="24" t="s">
        <v>41</v>
      </c>
      <c r="C16" s="25" t="s">
        <v>15</v>
      </c>
      <c r="D16" s="25">
        <v>71</v>
      </c>
      <c r="E16" s="6">
        <v>3</v>
      </c>
      <c r="F16" s="6"/>
      <c r="G16" s="6"/>
      <c r="H16" s="2"/>
      <c r="J16" s="24" t="s">
        <v>34</v>
      </c>
      <c r="K16" s="25" t="s">
        <v>8</v>
      </c>
      <c r="L16" s="20">
        <v>79</v>
      </c>
      <c r="M16" s="6">
        <v>13</v>
      </c>
    </row>
    <row r="17" spans="1:13" x14ac:dyDescent="0.3">
      <c r="A17" s="3"/>
      <c r="B17" s="24" t="s">
        <v>42</v>
      </c>
      <c r="C17" s="25" t="s">
        <v>6</v>
      </c>
      <c r="D17" s="20">
        <v>73</v>
      </c>
      <c r="E17" s="6">
        <v>4</v>
      </c>
      <c r="F17" s="6"/>
      <c r="G17" s="6"/>
      <c r="H17" s="2"/>
      <c r="J17" s="24" t="s">
        <v>39</v>
      </c>
      <c r="K17" s="25" t="s">
        <v>19</v>
      </c>
      <c r="L17" s="20">
        <v>80</v>
      </c>
      <c r="M17" s="6">
        <v>14</v>
      </c>
    </row>
    <row r="18" spans="1:13" x14ac:dyDescent="0.3">
      <c r="A18" s="6"/>
      <c r="B18" s="24" t="s">
        <v>43</v>
      </c>
      <c r="C18" s="25" t="s">
        <v>26</v>
      </c>
      <c r="D18" s="20">
        <v>81</v>
      </c>
      <c r="E18" s="6">
        <v>15</v>
      </c>
      <c r="F18" s="6" t="s">
        <v>66</v>
      </c>
      <c r="G18" s="6"/>
      <c r="H18" s="2"/>
      <c r="J18" s="24" t="s">
        <v>43</v>
      </c>
      <c r="K18" s="25" t="s">
        <v>26</v>
      </c>
      <c r="L18" s="20">
        <v>81</v>
      </c>
      <c r="M18" s="6">
        <v>15</v>
      </c>
    </row>
    <row r="19" spans="1:13" x14ac:dyDescent="0.3">
      <c r="A19" s="6"/>
      <c r="B19" s="24" t="s">
        <v>34</v>
      </c>
      <c r="C19" s="25" t="s">
        <v>8</v>
      </c>
      <c r="D19" s="20">
        <v>79</v>
      </c>
      <c r="E19" s="6">
        <v>13</v>
      </c>
      <c r="F19" s="6"/>
      <c r="G19" s="6"/>
      <c r="H19" s="2"/>
      <c r="J19" s="2" t="s">
        <v>60</v>
      </c>
      <c r="K19" s="25" t="s">
        <v>9</v>
      </c>
      <c r="L19" s="20">
        <v>81</v>
      </c>
      <c r="M19" s="6">
        <v>16</v>
      </c>
    </row>
    <row r="20" spans="1:13" x14ac:dyDescent="0.3">
      <c r="A20" s="6"/>
      <c r="B20" s="24" t="s">
        <v>44</v>
      </c>
      <c r="C20" s="25" t="s">
        <v>23</v>
      </c>
      <c r="D20" s="20">
        <v>75</v>
      </c>
      <c r="E20" s="6">
        <v>7</v>
      </c>
      <c r="F20" s="22"/>
      <c r="G20" s="22"/>
      <c r="H20" s="2"/>
      <c r="J20" s="24" t="s">
        <v>46</v>
      </c>
      <c r="K20" s="25" t="s">
        <v>61</v>
      </c>
      <c r="L20" s="20">
        <v>83</v>
      </c>
      <c r="M20" s="6">
        <v>17</v>
      </c>
    </row>
    <row r="21" spans="1:13" x14ac:dyDescent="0.3">
      <c r="A21" s="6"/>
      <c r="B21" s="24" t="s">
        <v>45</v>
      </c>
      <c r="C21" s="25" t="s">
        <v>49</v>
      </c>
      <c r="D21" s="20">
        <v>77</v>
      </c>
      <c r="E21" s="6">
        <v>10</v>
      </c>
      <c r="F21" s="6"/>
      <c r="G21" s="5"/>
      <c r="H21" s="2"/>
      <c r="J21" s="24" t="s">
        <v>71</v>
      </c>
      <c r="K21" s="25" t="s">
        <v>57</v>
      </c>
      <c r="L21" s="20">
        <v>86</v>
      </c>
      <c r="M21" s="6">
        <v>18</v>
      </c>
    </row>
    <row r="22" spans="1:13" x14ac:dyDescent="0.3">
      <c r="A22" s="6"/>
      <c r="B22" s="24" t="s">
        <v>46</v>
      </c>
      <c r="C22" s="25" t="s">
        <v>61</v>
      </c>
      <c r="D22" s="20">
        <v>83</v>
      </c>
      <c r="E22" s="6">
        <v>17</v>
      </c>
      <c r="F22" s="6"/>
      <c r="G22" s="5"/>
      <c r="H22" s="2"/>
      <c r="J22" s="24" t="s">
        <v>82</v>
      </c>
      <c r="K22" s="25" t="s">
        <v>13</v>
      </c>
      <c r="L22" s="20">
        <v>88</v>
      </c>
      <c r="M22" s="6">
        <v>19</v>
      </c>
    </row>
    <row r="23" spans="1:13" x14ac:dyDescent="0.3">
      <c r="A23" s="6"/>
      <c r="B23" s="24" t="s">
        <v>83</v>
      </c>
      <c r="C23" s="25" t="s">
        <v>70</v>
      </c>
      <c r="D23" s="20" t="s">
        <v>68</v>
      </c>
      <c r="E23" s="6">
        <v>23</v>
      </c>
      <c r="F23" s="6"/>
      <c r="G23" s="6"/>
      <c r="H23" s="2"/>
      <c r="J23" s="24" t="s">
        <v>35</v>
      </c>
      <c r="K23" s="25" t="s">
        <v>56</v>
      </c>
      <c r="L23" s="20">
        <v>95</v>
      </c>
      <c r="M23" s="6">
        <v>20</v>
      </c>
    </row>
    <row r="24" spans="1:13" x14ac:dyDescent="0.3">
      <c r="A24" s="6"/>
      <c r="B24" s="2" t="s">
        <v>60</v>
      </c>
      <c r="C24" s="25" t="s">
        <v>9</v>
      </c>
      <c r="D24" s="20">
        <v>81</v>
      </c>
      <c r="E24" s="6">
        <v>16</v>
      </c>
      <c r="F24" s="6"/>
      <c r="G24" s="6"/>
      <c r="H24" s="2"/>
      <c r="J24" s="24" t="s">
        <v>55</v>
      </c>
      <c r="K24" s="25" t="s">
        <v>72</v>
      </c>
      <c r="L24" s="20" t="s">
        <v>68</v>
      </c>
      <c r="M24" s="6">
        <v>23</v>
      </c>
    </row>
    <row r="25" spans="1:13" x14ac:dyDescent="0.3">
      <c r="A25" s="6"/>
      <c r="B25" s="57" t="s">
        <v>69</v>
      </c>
      <c r="C25" s="25" t="s">
        <v>29</v>
      </c>
      <c r="D25" s="20">
        <v>78</v>
      </c>
      <c r="E25" s="6">
        <v>12</v>
      </c>
      <c r="F25" s="5"/>
      <c r="G25" s="6"/>
      <c r="H25" s="2"/>
      <c r="J25" s="24" t="s">
        <v>53</v>
      </c>
      <c r="K25" s="25" t="s">
        <v>14</v>
      </c>
      <c r="L25" s="20" t="s">
        <v>68</v>
      </c>
      <c r="M25" s="6">
        <v>23</v>
      </c>
    </row>
    <row r="26" spans="1:13" x14ac:dyDescent="0.3">
      <c r="B26" s="2" t="s">
        <v>47</v>
      </c>
      <c r="C26" s="25" t="s">
        <v>12</v>
      </c>
      <c r="D26" s="20">
        <v>77</v>
      </c>
      <c r="E26" s="6">
        <v>11</v>
      </c>
      <c r="F26" s="40"/>
      <c r="G26" s="40"/>
      <c r="H26" s="2"/>
      <c r="J26" s="24" t="s">
        <v>83</v>
      </c>
      <c r="K26" s="25" t="s">
        <v>70</v>
      </c>
      <c r="L26" s="20" t="s">
        <v>68</v>
      </c>
      <c r="M26" s="6">
        <v>23</v>
      </c>
    </row>
  </sheetData>
  <sortState xmlns:xlrd2="http://schemas.microsoft.com/office/spreadsheetml/2017/richdata2" ref="J4:M26">
    <sortCondition ref="M4:M26"/>
  </sortState>
  <mergeCells count="1">
    <mergeCell ref="J2:M2"/>
  </mergeCells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workbookViewId="0">
      <selection activeCell="E36" sqref="E36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8" max="8" width="6.88671875" bestFit="1" customWidth="1"/>
    <col min="10" max="10" width="17.6640625" bestFit="1" customWidth="1"/>
    <col min="11" max="11" width="10.6640625" bestFit="1" customWidth="1"/>
  </cols>
  <sheetData>
    <row r="1" spans="1:13" ht="15.6" x14ac:dyDescent="0.3">
      <c r="A1" s="4" t="s">
        <v>63</v>
      </c>
      <c r="B1" s="1"/>
      <c r="C1" s="1"/>
      <c r="D1" s="1"/>
      <c r="E1" s="1"/>
      <c r="F1" s="1"/>
      <c r="G1" s="1"/>
      <c r="J1" t="s">
        <v>50</v>
      </c>
    </row>
    <row r="2" spans="1:13" x14ac:dyDescent="0.3">
      <c r="A2" s="1"/>
      <c r="B2" s="1"/>
      <c r="C2" s="1"/>
      <c r="D2" s="1"/>
      <c r="E2" s="1"/>
      <c r="F2" s="1"/>
      <c r="G2" s="1"/>
      <c r="J2" s="61" t="s">
        <v>62</v>
      </c>
      <c r="K2" s="62"/>
      <c r="L2" s="62"/>
      <c r="M2" s="62"/>
    </row>
    <row r="3" spans="1:13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52" t="s">
        <v>0</v>
      </c>
      <c r="K3" s="52" t="s">
        <v>5</v>
      </c>
      <c r="L3" s="52" t="s">
        <v>1</v>
      </c>
      <c r="M3" s="52" t="s">
        <v>2</v>
      </c>
    </row>
    <row r="4" spans="1:13" x14ac:dyDescent="0.3">
      <c r="A4" s="3"/>
      <c r="B4" s="24" t="s">
        <v>82</v>
      </c>
      <c r="C4" s="25" t="s">
        <v>11</v>
      </c>
      <c r="D4" s="20">
        <v>79</v>
      </c>
      <c r="E4" s="6">
        <v>9</v>
      </c>
      <c r="F4" s="6"/>
      <c r="G4" s="5"/>
      <c r="H4" s="2"/>
      <c r="J4" s="24" t="s">
        <v>45</v>
      </c>
      <c r="K4" s="25" t="s">
        <v>56</v>
      </c>
      <c r="L4" s="20">
        <v>72</v>
      </c>
      <c r="M4" s="6">
        <v>1</v>
      </c>
    </row>
    <row r="5" spans="1:13" x14ac:dyDescent="0.3">
      <c r="A5" s="6"/>
      <c r="B5" s="24" t="s">
        <v>35</v>
      </c>
      <c r="C5" s="25" t="s">
        <v>13</v>
      </c>
      <c r="D5" s="20">
        <v>94</v>
      </c>
      <c r="E5" s="6">
        <v>22</v>
      </c>
      <c r="F5" s="6"/>
      <c r="G5" s="6"/>
      <c r="H5" s="2"/>
      <c r="J5" s="2" t="s">
        <v>47</v>
      </c>
      <c r="K5" s="25" t="s">
        <v>9</v>
      </c>
      <c r="L5" s="20">
        <v>72</v>
      </c>
      <c r="M5" s="6">
        <v>2</v>
      </c>
    </row>
    <row r="6" spans="1:13" x14ac:dyDescent="0.3">
      <c r="A6" s="6"/>
      <c r="B6" s="24" t="s">
        <v>55</v>
      </c>
      <c r="C6" s="25" t="s">
        <v>56</v>
      </c>
      <c r="D6" s="20">
        <v>83</v>
      </c>
      <c r="E6" s="6">
        <v>15</v>
      </c>
      <c r="F6" s="6"/>
      <c r="G6" s="6"/>
      <c r="H6" s="2"/>
      <c r="J6" s="24" t="s">
        <v>84</v>
      </c>
      <c r="K6" s="25" t="s">
        <v>7</v>
      </c>
      <c r="L6" s="20">
        <v>73</v>
      </c>
      <c r="M6" s="6">
        <v>3</v>
      </c>
    </row>
    <row r="7" spans="1:13" x14ac:dyDescent="0.3">
      <c r="A7" s="3"/>
      <c r="B7" s="24" t="s">
        <v>71</v>
      </c>
      <c r="C7" s="25" t="s">
        <v>57</v>
      </c>
      <c r="D7" s="20">
        <v>89</v>
      </c>
      <c r="E7" s="6">
        <v>20</v>
      </c>
      <c r="F7" s="6"/>
      <c r="G7" s="6"/>
      <c r="H7" s="2"/>
      <c r="J7" s="24" t="s">
        <v>40</v>
      </c>
      <c r="K7" s="25" t="s">
        <v>49</v>
      </c>
      <c r="L7" s="20">
        <v>74</v>
      </c>
      <c r="M7" s="6">
        <v>4</v>
      </c>
    </row>
    <row r="8" spans="1:13" x14ac:dyDescent="0.3">
      <c r="A8" s="6"/>
      <c r="B8" s="24" t="s">
        <v>84</v>
      </c>
      <c r="C8" s="25" t="s">
        <v>22</v>
      </c>
      <c r="D8" s="20">
        <v>73</v>
      </c>
      <c r="E8" s="6">
        <v>3</v>
      </c>
      <c r="F8" s="6" t="s">
        <v>66</v>
      </c>
      <c r="G8" s="40"/>
      <c r="H8" s="2"/>
      <c r="J8" s="24" t="s">
        <v>37</v>
      </c>
      <c r="K8" s="25" t="s">
        <v>6</v>
      </c>
      <c r="L8" s="20">
        <v>77</v>
      </c>
      <c r="M8" s="6">
        <v>5</v>
      </c>
    </row>
    <row r="9" spans="1:13" x14ac:dyDescent="0.3">
      <c r="A9" s="6"/>
      <c r="B9" s="24" t="s">
        <v>53</v>
      </c>
      <c r="C9" s="25" t="s">
        <v>14</v>
      </c>
      <c r="D9" s="20">
        <v>86</v>
      </c>
      <c r="E9" s="6">
        <v>18</v>
      </c>
      <c r="F9" s="6"/>
      <c r="G9" s="5"/>
      <c r="H9" s="2"/>
      <c r="J9" s="24" t="s">
        <v>41</v>
      </c>
      <c r="K9" s="25" t="s">
        <v>48</v>
      </c>
      <c r="L9" s="20">
        <v>77</v>
      </c>
      <c r="M9" s="6">
        <v>6</v>
      </c>
    </row>
    <row r="10" spans="1:13" x14ac:dyDescent="0.3">
      <c r="A10" s="6"/>
      <c r="B10" s="24" t="s">
        <v>85</v>
      </c>
      <c r="C10" s="25" t="s">
        <v>48</v>
      </c>
      <c r="D10" s="20">
        <v>87</v>
      </c>
      <c r="E10" s="6">
        <v>19</v>
      </c>
      <c r="F10" s="6"/>
      <c r="G10" s="6"/>
      <c r="H10" s="2"/>
      <c r="J10" s="24" t="s">
        <v>36</v>
      </c>
      <c r="K10" s="25" t="s">
        <v>13</v>
      </c>
      <c r="L10" s="20">
        <v>78</v>
      </c>
      <c r="M10" s="6">
        <v>7</v>
      </c>
    </row>
    <row r="11" spans="1:13" x14ac:dyDescent="0.3">
      <c r="A11" s="6"/>
      <c r="B11" s="24" t="s">
        <v>36</v>
      </c>
      <c r="C11" s="25" t="s">
        <v>18</v>
      </c>
      <c r="D11" s="20">
        <v>78</v>
      </c>
      <c r="E11" s="6">
        <v>7</v>
      </c>
      <c r="F11" s="6"/>
      <c r="G11" s="6"/>
      <c r="H11" s="2"/>
      <c r="J11" s="57" t="s">
        <v>69</v>
      </c>
      <c r="K11" s="25" t="s">
        <v>10</v>
      </c>
      <c r="L11" s="20">
        <v>78</v>
      </c>
      <c r="M11" s="6">
        <v>8</v>
      </c>
    </row>
    <row r="12" spans="1:13" x14ac:dyDescent="0.3">
      <c r="A12" s="6"/>
      <c r="B12" s="24" t="s">
        <v>37</v>
      </c>
      <c r="C12" s="25" t="s">
        <v>7</v>
      </c>
      <c r="D12" s="20">
        <v>77</v>
      </c>
      <c r="E12" s="6">
        <v>5</v>
      </c>
      <c r="F12" s="6"/>
      <c r="G12" s="6"/>
      <c r="H12" s="2"/>
      <c r="J12" s="24" t="s">
        <v>82</v>
      </c>
      <c r="K12" s="25" t="s">
        <v>8</v>
      </c>
      <c r="L12" s="20">
        <v>79</v>
      </c>
      <c r="M12" s="6">
        <v>9</v>
      </c>
    </row>
    <row r="13" spans="1:13" x14ac:dyDescent="0.3">
      <c r="A13" s="6"/>
      <c r="B13" s="24" t="s">
        <v>38</v>
      </c>
      <c r="C13" s="25" t="s">
        <v>59</v>
      </c>
      <c r="D13" s="20">
        <v>81</v>
      </c>
      <c r="E13" s="6">
        <v>13</v>
      </c>
      <c r="F13" s="5"/>
      <c r="G13" s="6"/>
      <c r="H13" s="2"/>
      <c r="J13" s="24" t="s">
        <v>44</v>
      </c>
      <c r="K13" s="25" t="s">
        <v>26</v>
      </c>
      <c r="L13" s="20">
        <v>79</v>
      </c>
      <c r="M13" s="6">
        <v>10</v>
      </c>
    </row>
    <row r="14" spans="1:13" x14ac:dyDescent="0.3">
      <c r="A14" s="6"/>
      <c r="B14" s="24" t="s">
        <v>39</v>
      </c>
      <c r="C14" s="25" t="s">
        <v>25</v>
      </c>
      <c r="D14" s="20">
        <v>85</v>
      </c>
      <c r="E14" s="6">
        <v>17</v>
      </c>
      <c r="F14" s="6"/>
      <c r="G14" s="6"/>
      <c r="H14" s="2"/>
      <c r="J14" s="24" t="s">
        <v>83</v>
      </c>
      <c r="K14" s="25" t="s">
        <v>22</v>
      </c>
      <c r="L14" s="20">
        <v>79</v>
      </c>
      <c r="M14" s="6">
        <v>11</v>
      </c>
    </row>
    <row r="15" spans="1:13" x14ac:dyDescent="0.3">
      <c r="A15" s="6"/>
      <c r="B15" s="24" t="s">
        <v>40</v>
      </c>
      <c r="C15" s="25" t="s">
        <v>19</v>
      </c>
      <c r="D15" s="20">
        <v>74</v>
      </c>
      <c r="E15" s="6">
        <v>4</v>
      </c>
      <c r="F15" s="6"/>
      <c r="G15" s="6" t="s">
        <v>66</v>
      </c>
      <c r="H15" s="2"/>
      <c r="J15" s="2" t="s">
        <v>60</v>
      </c>
      <c r="K15" s="25" t="s">
        <v>59</v>
      </c>
      <c r="L15" s="20">
        <v>80</v>
      </c>
      <c r="M15" s="6">
        <v>12</v>
      </c>
    </row>
    <row r="16" spans="1:13" x14ac:dyDescent="0.3">
      <c r="A16" s="6"/>
      <c r="B16" s="24" t="s">
        <v>41</v>
      </c>
      <c r="C16" s="25" t="s">
        <v>10</v>
      </c>
      <c r="D16" s="20">
        <v>77</v>
      </c>
      <c r="E16" s="6">
        <v>6</v>
      </c>
      <c r="F16" s="6"/>
      <c r="G16" s="6"/>
      <c r="H16" s="2"/>
      <c r="J16" s="24" t="s">
        <v>38</v>
      </c>
      <c r="K16" s="25" t="s">
        <v>23</v>
      </c>
      <c r="L16" s="20">
        <v>81</v>
      </c>
      <c r="M16" s="6">
        <v>13</v>
      </c>
    </row>
    <row r="17" spans="1:13" x14ac:dyDescent="0.3">
      <c r="A17" s="3"/>
      <c r="B17" s="24" t="s">
        <v>42</v>
      </c>
      <c r="C17" s="25" t="s">
        <v>15</v>
      </c>
      <c r="D17" s="20">
        <v>91</v>
      </c>
      <c r="E17" s="6">
        <v>21</v>
      </c>
      <c r="F17" s="25"/>
      <c r="G17" s="24"/>
      <c r="H17" s="25"/>
      <c r="J17" s="24" t="s">
        <v>34</v>
      </c>
      <c r="K17" s="25" t="s">
        <v>12</v>
      </c>
      <c r="L17" s="20">
        <v>82</v>
      </c>
      <c r="M17" s="6">
        <v>14</v>
      </c>
    </row>
    <row r="18" spans="1:13" x14ac:dyDescent="0.3">
      <c r="A18" s="6"/>
      <c r="B18" s="24" t="s">
        <v>43</v>
      </c>
      <c r="C18" s="25" t="s">
        <v>6</v>
      </c>
      <c r="D18" s="20">
        <v>84</v>
      </c>
      <c r="E18" s="6">
        <v>16</v>
      </c>
      <c r="F18" s="6"/>
      <c r="G18" s="6"/>
      <c r="H18" s="2"/>
      <c r="J18" s="24" t="s">
        <v>55</v>
      </c>
      <c r="K18" s="25" t="s">
        <v>19</v>
      </c>
      <c r="L18" s="20">
        <v>83</v>
      </c>
      <c r="M18" s="6">
        <v>15</v>
      </c>
    </row>
    <row r="19" spans="1:13" x14ac:dyDescent="0.3">
      <c r="A19" s="6"/>
      <c r="B19" s="24" t="s">
        <v>34</v>
      </c>
      <c r="C19" s="25" t="s">
        <v>26</v>
      </c>
      <c r="D19" s="20">
        <v>82</v>
      </c>
      <c r="E19" s="6">
        <v>14</v>
      </c>
      <c r="F19" s="5"/>
      <c r="G19" s="22"/>
      <c r="H19" s="2"/>
      <c r="J19" s="24" t="s">
        <v>43</v>
      </c>
      <c r="K19" s="25" t="s">
        <v>61</v>
      </c>
      <c r="L19" s="20">
        <v>84</v>
      </c>
      <c r="M19" s="6">
        <v>16</v>
      </c>
    </row>
    <row r="20" spans="1:13" x14ac:dyDescent="0.3">
      <c r="A20" s="6"/>
      <c r="B20" s="24" t="s">
        <v>44</v>
      </c>
      <c r="C20" s="25" t="s">
        <v>8</v>
      </c>
      <c r="D20" s="20">
        <v>79</v>
      </c>
      <c r="E20" s="6">
        <v>10</v>
      </c>
      <c r="F20" s="6"/>
      <c r="G20" s="6"/>
      <c r="H20" s="2"/>
      <c r="J20" s="24" t="s">
        <v>39</v>
      </c>
      <c r="K20" s="25" t="s">
        <v>11</v>
      </c>
      <c r="L20" s="20">
        <v>85</v>
      </c>
      <c r="M20" s="6">
        <v>17</v>
      </c>
    </row>
    <row r="21" spans="1:13" x14ac:dyDescent="0.3">
      <c r="A21" s="6"/>
      <c r="B21" s="24" t="s">
        <v>45</v>
      </c>
      <c r="C21" s="25" t="s">
        <v>23</v>
      </c>
      <c r="D21" s="20">
        <v>72</v>
      </c>
      <c r="E21" s="6">
        <v>1</v>
      </c>
      <c r="F21" s="6"/>
      <c r="G21" s="6"/>
      <c r="H21" s="2"/>
      <c r="J21" s="24" t="s">
        <v>53</v>
      </c>
      <c r="K21" s="25" t="s">
        <v>14</v>
      </c>
      <c r="L21" s="20">
        <v>86</v>
      </c>
      <c r="M21" s="6">
        <v>18</v>
      </c>
    </row>
    <row r="22" spans="1:13" x14ac:dyDescent="0.3">
      <c r="A22" s="6"/>
      <c r="B22" s="24" t="s">
        <v>46</v>
      </c>
      <c r="C22" s="25" t="s">
        <v>49</v>
      </c>
      <c r="D22" s="20" t="s">
        <v>68</v>
      </c>
      <c r="E22" s="6">
        <v>23</v>
      </c>
      <c r="F22" s="5"/>
      <c r="G22" s="6"/>
      <c r="H22" s="2"/>
      <c r="J22" s="24" t="s">
        <v>85</v>
      </c>
      <c r="K22" s="25" t="s">
        <v>57</v>
      </c>
      <c r="L22" s="20">
        <v>87</v>
      </c>
      <c r="M22" s="6">
        <v>19</v>
      </c>
    </row>
    <row r="23" spans="1:13" x14ac:dyDescent="0.3">
      <c r="A23" s="6"/>
      <c r="B23" s="24" t="s">
        <v>83</v>
      </c>
      <c r="C23" s="25" t="s">
        <v>61</v>
      </c>
      <c r="D23" s="20">
        <v>79</v>
      </c>
      <c r="E23" s="6">
        <v>11</v>
      </c>
      <c r="F23" s="40"/>
      <c r="G23" s="22"/>
      <c r="H23" s="2"/>
      <c r="J23" s="24" t="s">
        <v>71</v>
      </c>
      <c r="K23" s="25" t="s">
        <v>25</v>
      </c>
      <c r="L23" s="20">
        <v>89</v>
      </c>
      <c r="M23" s="6">
        <v>20</v>
      </c>
    </row>
    <row r="24" spans="1:13" x14ac:dyDescent="0.3">
      <c r="A24" s="6"/>
      <c r="B24" s="2" t="s">
        <v>60</v>
      </c>
      <c r="C24" s="25" t="s">
        <v>9</v>
      </c>
      <c r="D24" s="20">
        <v>80</v>
      </c>
      <c r="E24" s="6">
        <v>12</v>
      </c>
      <c r="F24" s="22"/>
      <c r="G24" s="22"/>
      <c r="H24" s="2"/>
      <c r="J24" s="24" t="s">
        <v>42</v>
      </c>
      <c r="K24" s="25" t="s">
        <v>18</v>
      </c>
      <c r="L24" s="20">
        <v>91</v>
      </c>
      <c r="M24" s="6">
        <v>21</v>
      </c>
    </row>
    <row r="25" spans="1:13" x14ac:dyDescent="0.3">
      <c r="A25" s="6"/>
      <c r="B25" s="57" t="s">
        <v>69</v>
      </c>
      <c r="C25" s="25" t="s">
        <v>29</v>
      </c>
      <c r="D25" s="20">
        <v>78</v>
      </c>
      <c r="E25" s="6">
        <v>8</v>
      </c>
      <c r="F25" s="6"/>
      <c r="G25" s="5"/>
      <c r="H25" s="2"/>
      <c r="J25" s="24" t="s">
        <v>35</v>
      </c>
      <c r="K25" s="25" t="s">
        <v>29</v>
      </c>
      <c r="L25" s="20">
        <v>94</v>
      </c>
      <c r="M25" s="6">
        <v>22</v>
      </c>
    </row>
    <row r="26" spans="1:13" x14ac:dyDescent="0.3">
      <c r="B26" s="2" t="s">
        <v>47</v>
      </c>
      <c r="C26" s="25" t="s">
        <v>12</v>
      </c>
      <c r="D26" s="20">
        <v>72</v>
      </c>
      <c r="E26" s="6">
        <v>2</v>
      </c>
      <c r="F26" s="6"/>
      <c r="G26" s="5"/>
      <c r="H26" s="2"/>
      <c r="J26" s="24" t="s">
        <v>46</v>
      </c>
      <c r="K26" s="25" t="s">
        <v>15</v>
      </c>
      <c r="L26" s="20" t="s">
        <v>68</v>
      </c>
      <c r="M26" s="6">
        <v>23</v>
      </c>
    </row>
  </sheetData>
  <sortState xmlns:xlrd2="http://schemas.microsoft.com/office/spreadsheetml/2017/richdata2" ref="J4:M26">
    <sortCondition ref="M4:M26"/>
  </sortState>
  <mergeCells count="1">
    <mergeCell ref="J2:M2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zoomScaleNormal="100" workbookViewId="0">
      <selection activeCell="I30" sqref="I30"/>
    </sheetView>
  </sheetViews>
  <sheetFormatPr defaultRowHeight="14.4" x14ac:dyDescent="0.3"/>
  <cols>
    <col min="2" max="2" width="17.6640625" bestFit="1" customWidth="1"/>
    <col min="3" max="3" width="10.6640625" bestFit="1" customWidth="1"/>
    <col min="6" max="6" width="3.44140625" bestFit="1" customWidth="1"/>
    <col min="7" max="7" width="3.5546875" bestFit="1" customWidth="1"/>
    <col min="11" max="11" width="17.6640625" bestFit="1" customWidth="1"/>
    <col min="12" max="12" width="11" bestFit="1" customWidth="1"/>
  </cols>
  <sheetData>
    <row r="1" spans="1:14" ht="15.6" x14ac:dyDescent="0.3">
      <c r="A1" s="4" t="s">
        <v>65</v>
      </c>
      <c r="B1" s="1"/>
      <c r="C1" s="1"/>
      <c r="D1" s="1"/>
      <c r="E1" s="1"/>
      <c r="F1" s="1"/>
      <c r="G1" s="1"/>
    </row>
    <row r="2" spans="1:14" x14ac:dyDescent="0.3">
      <c r="A2" s="1"/>
      <c r="B2" s="1"/>
      <c r="C2" s="1"/>
      <c r="D2" s="1"/>
      <c r="E2" s="1"/>
      <c r="F2" s="1"/>
      <c r="G2" s="1"/>
      <c r="K2" s="61" t="s">
        <v>62</v>
      </c>
      <c r="L2" s="62"/>
      <c r="M2" s="62"/>
      <c r="N2" s="62"/>
    </row>
    <row r="3" spans="1:14" x14ac:dyDescent="0.3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K3" s="52" t="s">
        <v>0</v>
      </c>
      <c r="L3" s="52" t="s">
        <v>5</v>
      </c>
      <c r="M3" s="52" t="s">
        <v>1</v>
      </c>
      <c r="N3" s="52" t="s">
        <v>2</v>
      </c>
    </row>
    <row r="4" spans="1:14" x14ac:dyDescent="0.3">
      <c r="A4" s="3"/>
      <c r="B4" s="24" t="s">
        <v>82</v>
      </c>
      <c r="C4" s="25" t="s">
        <v>11</v>
      </c>
      <c r="D4" s="39">
        <v>75</v>
      </c>
      <c r="E4" s="38">
        <v>10</v>
      </c>
      <c r="F4" s="6"/>
      <c r="G4" s="6"/>
      <c r="H4" s="2"/>
      <c r="K4" s="2" t="s">
        <v>60</v>
      </c>
      <c r="L4" s="66" t="s">
        <v>61</v>
      </c>
      <c r="M4" s="38">
        <v>65</v>
      </c>
      <c r="N4" s="38">
        <v>1</v>
      </c>
    </row>
    <row r="5" spans="1:14" x14ac:dyDescent="0.3">
      <c r="A5" s="6"/>
      <c r="B5" s="24" t="s">
        <v>35</v>
      </c>
      <c r="C5" s="25" t="s">
        <v>13</v>
      </c>
      <c r="D5" s="25" t="s">
        <v>68</v>
      </c>
      <c r="E5" s="38">
        <v>23</v>
      </c>
      <c r="F5" s="6"/>
      <c r="G5" s="6"/>
      <c r="H5" s="2"/>
      <c r="K5" s="24" t="s">
        <v>40</v>
      </c>
      <c r="L5" s="25" t="s">
        <v>25</v>
      </c>
      <c r="M5" s="39">
        <v>66</v>
      </c>
      <c r="N5" s="25">
        <v>2</v>
      </c>
    </row>
    <row r="6" spans="1:14" x14ac:dyDescent="0.3">
      <c r="A6" s="6"/>
      <c r="B6" s="24" t="s">
        <v>55</v>
      </c>
      <c r="C6" s="25" t="s">
        <v>56</v>
      </c>
      <c r="D6" s="39">
        <v>79</v>
      </c>
      <c r="E6" s="38">
        <v>14</v>
      </c>
      <c r="F6" s="6"/>
      <c r="G6" s="6"/>
      <c r="H6" s="2"/>
      <c r="K6" s="24" t="s">
        <v>38</v>
      </c>
      <c r="L6" s="25" t="s">
        <v>18</v>
      </c>
      <c r="M6" s="39">
        <v>67</v>
      </c>
      <c r="N6" s="50">
        <v>3</v>
      </c>
    </row>
    <row r="7" spans="1:14" x14ac:dyDescent="0.3">
      <c r="A7" s="3"/>
      <c r="B7" s="24" t="s">
        <v>71</v>
      </c>
      <c r="C7" s="25" t="s">
        <v>57</v>
      </c>
      <c r="D7" s="39" t="s">
        <v>68</v>
      </c>
      <c r="E7" s="39">
        <v>23</v>
      </c>
      <c r="F7" s="6"/>
      <c r="G7" s="5"/>
      <c r="H7" s="2"/>
      <c r="K7" s="57" t="s">
        <v>69</v>
      </c>
      <c r="L7" s="25" t="s">
        <v>70</v>
      </c>
      <c r="M7" s="39">
        <v>70</v>
      </c>
      <c r="N7" s="38">
        <v>4</v>
      </c>
    </row>
    <row r="8" spans="1:14" x14ac:dyDescent="0.3">
      <c r="A8" s="6"/>
      <c r="B8" s="24" t="s">
        <v>84</v>
      </c>
      <c r="C8" s="25" t="s">
        <v>22</v>
      </c>
      <c r="D8" s="39">
        <v>89</v>
      </c>
      <c r="E8" s="38">
        <v>19</v>
      </c>
      <c r="F8" s="6"/>
      <c r="G8" s="6"/>
      <c r="H8" s="2"/>
      <c r="K8" s="2" t="s">
        <v>47</v>
      </c>
      <c r="L8" s="25" t="s">
        <v>29</v>
      </c>
      <c r="M8" s="39">
        <v>70</v>
      </c>
      <c r="N8" s="38">
        <v>5</v>
      </c>
    </row>
    <row r="9" spans="1:14" x14ac:dyDescent="0.3">
      <c r="A9" s="6"/>
      <c r="B9" s="24" t="s">
        <v>53</v>
      </c>
      <c r="C9" s="25" t="s">
        <v>14</v>
      </c>
      <c r="D9" s="39">
        <v>72</v>
      </c>
      <c r="E9" s="38">
        <v>7</v>
      </c>
      <c r="F9" s="5"/>
      <c r="G9" s="6"/>
      <c r="H9" s="2"/>
      <c r="K9" s="24" t="s">
        <v>53</v>
      </c>
      <c r="L9" s="25" t="s">
        <v>22</v>
      </c>
      <c r="M9" s="39">
        <v>72</v>
      </c>
      <c r="N9" s="38">
        <v>7</v>
      </c>
    </row>
    <row r="10" spans="1:14" x14ac:dyDescent="0.3">
      <c r="A10" s="6"/>
      <c r="B10" s="24" t="s">
        <v>85</v>
      </c>
      <c r="C10" s="25" t="s">
        <v>48</v>
      </c>
      <c r="D10" s="39" t="s">
        <v>68</v>
      </c>
      <c r="E10" s="38">
        <v>23</v>
      </c>
      <c r="F10" s="5"/>
      <c r="G10" s="22"/>
      <c r="H10" s="2"/>
      <c r="K10" s="24" t="s">
        <v>83</v>
      </c>
      <c r="L10" s="25" t="s">
        <v>87</v>
      </c>
      <c r="M10" s="39">
        <v>72</v>
      </c>
      <c r="N10" s="38">
        <v>6</v>
      </c>
    </row>
    <row r="11" spans="1:14" x14ac:dyDescent="0.3">
      <c r="A11" s="6"/>
      <c r="B11" s="24" t="s">
        <v>36</v>
      </c>
      <c r="C11" s="25" t="s">
        <v>18</v>
      </c>
      <c r="D11" s="39">
        <v>76</v>
      </c>
      <c r="E11" s="38">
        <v>11</v>
      </c>
      <c r="F11" s="6"/>
      <c r="G11" s="6" t="s">
        <v>66</v>
      </c>
      <c r="H11" s="2"/>
      <c r="K11" s="24" t="s">
        <v>37</v>
      </c>
      <c r="L11" s="25" t="s">
        <v>48</v>
      </c>
      <c r="M11" s="25">
        <v>73</v>
      </c>
      <c r="N11" s="38">
        <v>8</v>
      </c>
    </row>
    <row r="12" spans="1:14" x14ac:dyDescent="0.3">
      <c r="A12" s="6"/>
      <c r="B12" s="24" t="s">
        <v>37</v>
      </c>
      <c r="C12" s="25" t="s">
        <v>7</v>
      </c>
      <c r="D12" s="25">
        <v>73</v>
      </c>
      <c r="E12" s="38">
        <v>8</v>
      </c>
      <c r="F12" s="6"/>
      <c r="G12" s="6"/>
      <c r="H12" s="2"/>
      <c r="K12" s="24" t="s">
        <v>41</v>
      </c>
      <c r="L12" s="25" t="s">
        <v>19</v>
      </c>
      <c r="M12" s="39">
        <v>73</v>
      </c>
      <c r="N12" s="25">
        <v>9</v>
      </c>
    </row>
    <row r="13" spans="1:14" x14ac:dyDescent="0.3">
      <c r="A13" s="6"/>
      <c r="B13" s="24" t="s">
        <v>38</v>
      </c>
      <c r="C13" s="25" t="s">
        <v>59</v>
      </c>
      <c r="D13" s="39">
        <v>67</v>
      </c>
      <c r="E13" s="50">
        <v>3</v>
      </c>
      <c r="F13" s="6"/>
      <c r="G13" s="6"/>
      <c r="H13" s="2"/>
      <c r="K13" s="24" t="s">
        <v>82</v>
      </c>
      <c r="L13" s="25" t="s">
        <v>86</v>
      </c>
      <c r="M13" s="39">
        <v>75</v>
      </c>
      <c r="N13" s="38">
        <v>10</v>
      </c>
    </row>
    <row r="14" spans="1:14" x14ac:dyDescent="0.3">
      <c r="A14" s="6"/>
      <c r="B14" s="24" t="s">
        <v>39</v>
      </c>
      <c r="C14" s="25" t="s">
        <v>25</v>
      </c>
      <c r="D14" s="39">
        <v>88</v>
      </c>
      <c r="E14" s="38">
        <v>18</v>
      </c>
      <c r="F14" s="21"/>
      <c r="G14" s="21"/>
      <c r="H14" s="2"/>
      <c r="K14" s="24" t="s">
        <v>36</v>
      </c>
      <c r="L14" s="25" t="s">
        <v>14</v>
      </c>
      <c r="M14" s="39">
        <v>76</v>
      </c>
      <c r="N14" s="38">
        <v>11</v>
      </c>
    </row>
    <row r="15" spans="1:14" x14ac:dyDescent="0.3">
      <c r="B15" s="24" t="s">
        <v>40</v>
      </c>
      <c r="C15" s="25" t="s">
        <v>19</v>
      </c>
      <c r="D15" s="39">
        <v>66</v>
      </c>
      <c r="E15" s="25">
        <v>2</v>
      </c>
      <c r="F15" s="21"/>
      <c r="G15" s="21"/>
      <c r="H15" s="2"/>
      <c r="K15" s="24" t="s">
        <v>55</v>
      </c>
      <c r="L15" s="25" t="s">
        <v>56</v>
      </c>
      <c r="M15" s="39">
        <v>79</v>
      </c>
      <c r="N15" s="38">
        <v>14</v>
      </c>
    </row>
    <row r="16" spans="1:14" x14ac:dyDescent="0.3">
      <c r="A16" s="6"/>
      <c r="B16" s="24" t="s">
        <v>41</v>
      </c>
      <c r="C16" s="25" t="s">
        <v>10</v>
      </c>
      <c r="D16" s="39">
        <v>73</v>
      </c>
      <c r="E16" s="25">
        <v>9</v>
      </c>
      <c r="F16" s="58"/>
      <c r="G16" s="24"/>
      <c r="H16" s="25"/>
      <c r="K16" s="24" t="s">
        <v>42</v>
      </c>
      <c r="L16" s="25" t="s">
        <v>10</v>
      </c>
      <c r="M16" s="39">
        <v>79</v>
      </c>
      <c r="N16" s="38">
        <v>13</v>
      </c>
    </row>
    <row r="17" spans="1:14" x14ac:dyDescent="0.3">
      <c r="A17" s="6"/>
      <c r="B17" s="24" t="s">
        <v>42</v>
      </c>
      <c r="C17" s="25" t="s">
        <v>15</v>
      </c>
      <c r="D17" s="39">
        <v>79</v>
      </c>
      <c r="E17" s="38">
        <v>13</v>
      </c>
      <c r="F17" s="22"/>
      <c r="G17" s="22"/>
      <c r="H17" s="2"/>
      <c r="K17" s="24" t="s">
        <v>44</v>
      </c>
      <c r="L17" s="25" t="s">
        <v>8</v>
      </c>
      <c r="M17" s="39">
        <v>79</v>
      </c>
      <c r="N17" s="25">
        <v>12</v>
      </c>
    </row>
    <row r="18" spans="1:14" x14ac:dyDescent="0.3">
      <c r="A18" s="6"/>
      <c r="B18" s="24" t="s">
        <v>43</v>
      </c>
      <c r="C18" s="25" t="s">
        <v>26</v>
      </c>
      <c r="D18" s="39">
        <v>81</v>
      </c>
      <c r="E18" s="38">
        <v>16</v>
      </c>
      <c r="F18" s="6"/>
      <c r="G18" s="6"/>
      <c r="H18" s="2"/>
      <c r="K18" s="24" t="s">
        <v>45</v>
      </c>
      <c r="L18" s="25" t="s">
        <v>23</v>
      </c>
      <c r="M18" s="39">
        <v>80</v>
      </c>
      <c r="N18" s="38">
        <v>15</v>
      </c>
    </row>
    <row r="19" spans="1:14" x14ac:dyDescent="0.3">
      <c r="A19" s="3"/>
      <c r="B19" s="24" t="s">
        <v>34</v>
      </c>
      <c r="C19" s="25" t="s">
        <v>8</v>
      </c>
      <c r="D19" s="39">
        <v>88</v>
      </c>
      <c r="E19" s="38">
        <v>17</v>
      </c>
      <c r="F19" s="6"/>
      <c r="G19" s="6"/>
      <c r="H19" s="2"/>
      <c r="K19" s="24" t="s">
        <v>43</v>
      </c>
      <c r="L19" s="25" t="s">
        <v>15</v>
      </c>
      <c r="M19" s="39">
        <v>81</v>
      </c>
      <c r="N19" s="38">
        <v>16</v>
      </c>
    </row>
    <row r="20" spans="1:14" x14ac:dyDescent="0.3">
      <c r="A20" s="6"/>
      <c r="B20" s="24" t="s">
        <v>44</v>
      </c>
      <c r="C20" s="25" t="s">
        <v>23</v>
      </c>
      <c r="D20" s="39">
        <v>79</v>
      </c>
      <c r="E20" s="25">
        <v>12</v>
      </c>
      <c r="F20" s="6"/>
      <c r="G20" s="5"/>
      <c r="H20" s="2"/>
      <c r="K20" s="24" t="s">
        <v>39</v>
      </c>
      <c r="L20" s="25" t="s">
        <v>7</v>
      </c>
      <c r="M20" s="39">
        <v>88</v>
      </c>
      <c r="N20" s="38">
        <v>18</v>
      </c>
    </row>
    <row r="21" spans="1:14" x14ac:dyDescent="0.3">
      <c r="A21" s="6"/>
      <c r="B21" s="24" t="s">
        <v>45</v>
      </c>
      <c r="C21" s="25" t="s">
        <v>49</v>
      </c>
      <c r="D21" s="39">
        <v>80</v>
      </c>
      <c r="E21" s="38">
        <v>15</v>
      </c>
      <c r="F21" s="6"/>
      <c r="G21" s="6"/>
      <c r="H21" s="2"/>
      <c r="K21" s="24" t="s">
        <v>34</v>
      </c>
      <c r="L21" s="25" t="s">
        <v>6</v>
      </c>
      <c r="M21" s="39">
        <v>88</v>
      </c>
      <c r="N21" s="38">
        <v>17</v>
      </c>
    </row>
    <row r="22" spans="1:14" x14ac:dyDescent="0.3">
      <c r="A22" s="6"/>
      <c r="B22" s="24" t="s">
        <v>46</v>
      </c>
      <c r="C22" s="25" t="s">
        <v>61</v>
      </c>
      <c r="D22" s="39" t="s">
        <v>68</v>
      </c>
      <c r="E22" s="38">
        <v>23</v>
      </c>
      <c r="F22" s="22"/>
      <c r="G22" s="22"/>
      <c r="H22" s="2"/>
      <c r="K22" s="24" t="s">
        <v>84</v>
      </c>
      <c r="L22" s="25" t="s">
        <v>88</v>
      </c>
      <c r="M22" s="39">
        <v>89</v>
      </c>
      <c r="N22" s="38">
        <v>19</v>
      </c>
    </row>
    <row r="23" spans="1:14" x14ac:dyDescent="0.3">
      <c r="A23" s="6"/>
      <c r="B23" s="24" t="s">
        <v>83</v>
      </c>
      <c r="C23" s="25" t="s">
        <v>9</v>
      </c>
      <c r="D23" s="39">
        <v>72</v>
      </c>
      <c r="E23" s="38">
        <v>6</v>
      </c>
      <c r="F23" s="6" t="s">
        <v>66</v>
      </c>
      <c r="G23" s="6"/>
      <c r="H23" s="2"/>
      <c r="K23" s="24" t="s">
        <v>35</v>
      </c>
      <c r="L23" s="25" t="s">
        <v>13</v>
      </c>
      <c r="M23" s="25" t="s">
        <v>68</v>
      </c>
      <c r="N23" s="38">
        <v>23</v>
      </c>
    </row>
    <row r="24" spans="1:14" x14ac:dyDescent="0.3">
      <c r="A24" s="6"/>
      <c r="B24" s="2" t="s">
        <v>60</v>
      </c>
      <c r="C24" s="25" t="s">
        <v>29</v>
      </c>
      <c r="D24" s="38">
        <v>65</v>
      </c>
      <c r="E24" s="38">
        <v>1</v>
      </c>
      <c r="G24" s="6"/>
      <c r="H24" s="2"/>
      <c r="K24" s="24" t="s">
        <v>71</v>
      </c>
      <c r="L24" s="25" t="s">
        <v>72</v>
      </c>
      <c r="M24" s="39" t="s">
        <v>68</v>
      </c>
      <c r="N24" s="39">
        <v>23</v>
      </c>
    </row>
    <row r="25" spans="1:14" x14ac:dyDescent="0.3">
      <c r="A25" s="6"/>
      <c r="B25" s="57" t="s">
        <v>69</v>
      </c>
      <c r="C25" s="25" t="s">
        <v>12</v>
      </c>
      <c r="D25" s="39">
        <v>70</v>
      </c>
      <c r="E25" s="38">
        <v>4</v>
      </c>
      <c r="F25" s="6"/>
      <c r="G25" s="6"/>
      <c r="H25" s="2"/>
      <c r="K25" s="24" t="s">
        <v>85</v>
      </c>
      <c r="L25" s="25" t="s">
        <v>89</v>
      </c>
      <c r="M25" s="39" t="s">
        <v>68</v>
      </c>
      <c r="N25" s="38">
        <v>23</v>
      </c>
    </row>
    <row r="26" spans="1:14" x14ac:dyDescent="0.3">
      <c r="B26" s="2" t="s">
        <v>47</v>
      </c>
      <c r="C26" s="21"/>
      <c r="D26" s="39">
        <v>70</v>
      </c>
      <c r="E26" s="38">
        <v>5</v>
      </c>
      <c r="F26" s="21"/>
      <c r="G26" s="21"/>
      <c r="H26" s="21"/>
      <c r="K26" s="24" t="s">
        <v>46</v>
      </c>
      <c r="L26" s="25" t="s">
        <v>49</v>
      </c>
      <c r="M26" s="39" t="s">
        <v>68</v>
      </c>
      <c r="N26" s="38">
        <v>23</v>
      </c>
    </row>
  </sheetData>
  <sortState xmlns:xlrd2="http://schemas.microsoft.com/office/spreadsheetml/2017/richdata2" ref="K4:N26">
    <sortCondition ref="M4:M26"/>
  </sortState>
  <mergeCells count="1">
    <mergeCell ref="K2:N2"/>
  </mergeCells>
  <phoneticPr fontId="16" type="noConversion"/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J14" sqref="J14"/>
    </sheetView>
  </sheetViews>
  <sheetFormatPr defaultRowHeight="14.4" x14ac:dyDescent="0.3"/>
  <cols>
    <col min="2" max="2" width="17.5546875" bestFit="1" customWidth="1"/>
    <col min="3" max="3" width="10.6640625" bestFit="1" customWidth="1"/>
    <col min="6" max="6" width="18.88671875" bestFit="1" customWidth="1"/>
    <col min="7" max="7" width="11" bestFit="1" customWidth="1"/>
    <col min="9" max="9" width="16.44140625" bestFit="1" customWidth="1"/>
    <col min="10" max="10" width="11" bestFit="1" customWidth="1"/>
    <col min="11" max="11" width="10.6640625" bestFit="1" customWidth="1"/>
    <col min="13" max="13" width="16.44140625" bestFit="1" customWidth="1"/>
    <col min="14" max="14" width="10.6640625" bestFit="1" customWidth="1"/>
  </cols>
  <sheetData>
    <row r="2" spans="1:8" x14ac:dyDescent="0.3">
      <c r="A2" s="64" t="s">
        <v>31</v>
      </c>
      <c r="B2" s="65"/>
      <c r="C2" s="65"/>
    </row>
    <row r="3" spans="1:8" x14ac:dyDescent="0.3">
      <c r="A3" s="16" t="s">
        <v>81</v>
      </c>
      <c r="B3" s="16" t="s">
        <v>0</v>
      </c>
      <c r="C3" s="16" t="s">
        <v>5</v>
      </c>
      <c r="D3" s="42" t="s">
        <v>32</v>
      </c>
      <c r="E3" s="45"/>
      <c r="F3" s="63" t="s">
        <v>30</v>
      </c>
      <c r="G3" s="63"/>
    </row>
    <row r="4" spans="1:8" x14ac:dyDescent="0.3">
      <c r="A4" s="44" t="s">
        <v>76</v>
      </c>
      <c r="B4" s="2"/>
      <c r="C4" s="25"/>
      <c r="D4" s="21"/>
      <c r="E4" s="46"/>
      <c r="F4" s="2"/>
      <c r="G4" s="25"/>
    </row>
    <row r="5" spans="1:8" x14ac:dyDescent="0.3">
      <c r="A5" s="44" t="s">
        <v>76</v>
      </c>
      <c r="B5" s="24"/>
      <c r="C5" s="25"/>
      <c r="D5" s="21"/>
      <c r="E5" s="46"/>
      <c r="F5" s="24"/>
      <c r="G5" s="25"/>
    </row>
    <row r="6" spans="1:8" x14ac:dyDescent="0.3">
      <c r="A6" s="44" t="s">
        <v>76</v>
      </c>
      <c r="B6" s="24"/>
      <c r="C6" s="25"/>
      <c r="D6" s="21"/>
      <c r="E6" s="46"/>
      <c r="F6" s="24"/>
      <c r="G6" s="25"/>
    </row>
    <row r="7" spans="1:8" x14ac:dyDescent="0.3">
      <c r="A7" s="44" t="s">
        <v>76</v>
      </c>
      <c r="B7" s="24"/>
      <c r="C7" s="25"/>
      <c r="D7" s="21"/>
      <c r="E7" s="46"/>
      <c r="F7" s="24"/>
      <c r="G7" s="25"/>
    </row>
    <row r="8" spans="1:8" x14ac:dyDescent="0.3">
      <c r="E8" s="46"/>
      <c r="F8" s="24"/>
      <c r="G8" s="25"/>
    </row>
    <row r="9" spans="1:8" x14ac:dyDescent="0.3">
      <c r="A9" s="44" t="s">
        <v>77</v>
      </c>
      <c r="B9" s="24"/>
      <c r="C9" s="25"/>
      <c r="D9" s="21"/>
      <c r="E9" s="46"/>
      <c r="F9" s="24"/>
      <c r="G9" s="25"/>
    </row>
    <row r="10" spans="1:8" x14ac:dyDescent="0.3">
      <c r="A10" s="44" t="s">
        <v>77</v>
      </c>
      <c r="B10" s="24"/>
      <c r="C10" s="25"/>
      <c r="D10" s="21"/>
      <c r="E10" s="46"/>
      <c r="F10" s="24"/>
      <c r="G10" s="25"/>
    </row>
    <row r="11" spans="1:8" x14ac:dyDescent="0.3">
      <c r="A11" s="44" t="s">
        <v>77</v>
      </c>
      <c r="B11" s="24"/>
      <c r="C11" s="25"/>
      <c r="D11" s="21"/>
      <c r="E11" s="46"/>
      <c r="F11" s="24"/>
      <c r="G11" s="25"/>
    </row>
    <row r="12" spans="1:8" x14ac:dyDescent="0.3">
      <c r="A12" s="44" t="s">
        <v>77</v>
      </c>
      <c r="B12" s="24"/>
      <c r="C12" s="25"/>
      <c r="D12" s="21"/>
      <c r="E12" s="46"/>
      <c r="F12" s="24"/>
      <c r="G12" s="25"/>
      <c r="H12" s="1"/>
    </row>
    <row r="13" spans="1:8" x14ac:dyDescent="0.3">
      <c r="E13" s="46"/>
      <c r="F13" s="24"/>
      <c r="G13" s="25"/>
      <c r="H13" s="1"/>
    </row>
    <row r="14" spans="1:8" x14ac:dyDescent="0.3">
      <c r="A14" s="44" t="s">
        <v>78</v>
      </c>
      <c r="B14" s="24"/>
      <c r="C14" s="25"/>
      <c r="D14" s="21"/>
      <c r="E14" s="46"/>
      <c r="H14" s="1"/>
    </row>
    <row r="15" spans="1:8" x14ac:dyDescent="0.3">
      <c r="A15" s="44" t="s">
        <v>78</v>
      </c>
      <c r="B15" s="24"/>
      <c r="C15" s="25"/>
      <c r="D15" s="21"/>
      <c r="E15" s="46"/>
      <c r="F15" s="63" t="s">
        <v>75</v>
      </c>
      <c r="G15" s="63"/>
      <c r="H15" s="1"/>
    </row>
    <row r="16" spans="1:8" x14ac:dyDescent="0.3">
      <c r="A16" s="44" t="s">
        <v>78</v>
      </c>
      <c r="B16" s="24"/>
      <c r="C16" s="25"/>
      <c r="D16" s="21"/>
      <c r="E16" s="46"/>
      <c r="F16" s="24"/>
      <c r="G16" s="25"/>
      <c r="H16" s="43"/>
    </row>
    <row r="17" spans="1:8" x14ac:dyDescent="0.3">
      <c r="A17" s="44" t="s">
        <v>78</v>
      </c>
      <c r="B17" s="24"/>
      <c r="C17" s="25"/>
      <c r="D17" s="21"/>
      <c r="E17" s="46"/>
      <c r="F17" s="24"/>
      <c r="G17" s="25"/>
      <c r="H17" s="1"/>
    </row>
    <row r="18" spans="1:8" x14ac:dyDescent="0.3">
      <c r="E18" s="46"/>
      <c r="F18" s="24"/>
      <c r="G18" s="25"/>
      <c r="H18" s="1"/>
    </row>
    <row r="19" spans="1:8" x14ac:dyDescent="0.3">
      <c r="A19" s="44" t="s">
        <v>79</v>
      </c>
      <c r="B19" s="24"/>
      <c r="C19" s="25"/>
      <c r="D19" s="21"/>
      <c r="E19" s="46"/>
      <c r="F19" s="24"/>
      <c r="G19" s="25"/>
      <c r="H19" s="1"/>
    </row>
    <row r="20" spans="1:8" x14ac:dyDescent="0.3">
      <c r="A20" s="44" t="s">
        <v>79</v>
      </c>
      <c r="B20" s="24"/>
      <c r="C20" s="25"/>
      <c r="D20" s="21"/>
      <c r="E20" s="46"/>
      <c r="F20" s="24"/>
      <c r="G20" s="25"/>
      <c r="H20" s="1"/>
    </row>
    <row r="21" spans="1:8" x14ac:dyDescent="0.3">
      <c r="A21" s="44" t="s">
        <v>79</v>
      </c>
      <c r="B21" s="24"/>
      <c r="C21" s="25"/>
      <c r="D21" s="21"/>
      <c r="E21" s="46"/>
      <c r="F21" s="24"/>
      <c r="G21" s="25"/>
      <c r="H21" s="1"/>
    </row>
    <row r="22" spans="1:8" x14ac:dyDescent="0.3">
      <c r="A22" s="44" t="s">
        <v>79</v>
      </c>
      <c r="B22" s="24"/>
      <c r="C22" s="25"/>
      <c r="D22" s="21"/>
      <c r="E22" s="46"/>
      <c r="F22" s="24"/>
      <c r="G22" s="25"/>
      <c r="H22" s="1"/>
    </row>
    <row r="23" spans="1:8" x14ac:dyDescent="0.3">
      <c r="E23" s="11"/>
      <c r="F23" s="24"/>
      <c r="G23" s="25"/>
      <c r="H23" s="1"/>
    </row>
    <row r="24" spans="1:8" x14ac:dyDescent="0.3">
      <c r="A24" t="s">
        <v>80</v>
      </c>
      <c r="B24" s="24"/>
      <c r="C24" s="25"/>
      <c r="D24" s="21"/>
      <c r="E24" s="11"/>
      <c r="F24" s="24"/>
      <c r="G24" s="25"/>
      <c r="H24" s="1"/>
    </row>
    <row r="25" spans="1:8" x14ac:dyDescent="0.3">
      <c r="A25" t="s">
        <v>80</v>
      </c>
      <c r="B25" s="24"/>
      <c r="C25" s="25"/>
      <c r="D25" s="21"/>
      <c r="E25" s="11"/>
      <c r="F25" s="2"/>
      <c r="G25" s="25"/>
      <c r="H25" s="1"/>
    </row>
    <row r="26" spans="1:8" x14ac:dyDescent="0.3">
      <c r="A26" t="s">
        <v>80</v>
      </c>
      <c r="B26" s="24"/>
      <c r="C26" s="25"/>
      <c r="D26" s="21"/>
      <c r="E26" s="11"/>
      <c r="F26" s="11"/>
      <c r="G26" s="11"/>
      <c r="H26" s="1"/>
    </row>
    <row r="27" spans="1:8" x14ac:dyDescent="0.3">
      <c r="A27" t="s">
        <v>80</v>
      </c>
      <c r="B27" s="2"/>
      <c r="C27" s="25"/>
      <c r="D27" s="21"/>
      <c r="E27" s="11"/>
      <c r="F27" s="11"/>
      <c r="G27" s="11"/>
      <c r="H27" s="1"/>
    </row>
    <row r="28" spans="1:8" x14ac:dyDescent="0.3">
      <c r="A28" s="11"/>
      <c r="B28" s="44"/>
      <c r="C28" s="43"/>
      <c r="D28" s="47"/>
      <c r="E28" s="11"/>
      <c r="F28" s="11"/>
      <c r="G28" s="11"/>
      <c r="H28" s="1"/>
    </row>
    <row r="29" spans="1:8" x14ac:dyDescent="0.3">
      <c r="A29" s="11"/>
      <c r="D29" s="47"/>
      <c r="E29" s="11"/>
      <c r="F29" s="11"/>
      <c r="G29" s="11"/>
      <c r="H29" s="1"/>
    </row>
  </sheetData>
  <mergeCells count="3">
    <mergeCell ref="F3:G3"/>
    <mergeCell ref="A2:C2"/>
    <mergeCell ref="F15:G15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tabSelected="1" zoomScaleNormal="100" workbookViewId="0"/>
  </sheetViews>
  <sheetFormatPr defaultRowHeight="14.4" x14ac:dyDescent="0.3"/>
  <cols>
    <col min="1" max="2" width="17.6640625" bestFit="1" customWidth="1"/>
    <col min="3" max="3" width="10.6640625" bestFit="1" customWidth="1"/>
    <col min="4" max="4" width="15" bestFit="1" customWidth="1"/>
    <col min="5" max="5" width="18" bestFit="1" customWidth="1"/>
    <col min="6" max="6" width="16" customWidth="1"/>
    <col min="7" max="7" width="12.88671875" bestFit="1" customWidth="1"/>
    <col min="8" max="8" width="14" bestFit="1" customWidth="1"/>
  </cols>
  <sheetData>
    <row r="1" spans="1:11" x14ac:dyDescent="0.3">
      <c r="A1" t="s">
        <v>2</v>
      </c>
      <c r="B1" t="s">
        <v>0</v>
      </c>
      <c r="C1" t="s">
        <v>28</v>
      </c>
      <c r="D1" t="s">
        <v>98</v>
      </c>
      <c r="E1" t="s">
        <v>99</v>
      </c>
      <c r="F1" t="s">
        <v>100</v>
      </c>
      <c r="G1" t="s">
        <v>101</v>
      </c>
      <c r="I1" t="s">
        <v>27</v>
      </c>
      <c r="J1" s="54" t="s">
        <v>106</v>
      </c>
    </row>
    <row r="2" spans="1:11" x14ac:dyDescent="0.3">
      <c r="A2" s="13">
        <v>1</v>
      </c>
      <c r="B2" s="2" t="s">
        <v>47</v>
      </c>
      <c r="C2" s="43" t="s">
        <v>29</v>
      </c>
      <c r="D2" s="34">
        <f>'Säter 28Jun'!E26</f>
        <v>1</v>
      </c>
      <c r="E2" s="29">
        <f>'Säter 13 Juli'!E26</f>
        <v>11</v>
      </c>
      <c r="F2" s="34">
        <f>'Hedemora 16 Aug'!E26</f>
        <v>2</v>
      </c>
      <c r="G2" s="29">
        <f>'Säter 31 Aug'!E26</f>
        <v>5</v>
      </c>
      <c r="H2" s="29"/>
      <c r="I2" s="35">
        <f t="shared" ref="I2:I24" si="0">SUM(D2:G2)</f>
        <v>19</v>
      </c>
      <c r="J2" s="55">
        <f>SUM(D2,F2,G2)</f>
        <v>8</v>
      </c>
      <c r="K2" s="35"/>
    </row>
    <row r="3" spans="1:11" x14ac:dyDescent="0.3">
      <c r="A3" s="13">
        <v>2</v>
      </c>
      <c r="B3" s="24" t="s">
        <v>40</v>
      </c>
      <c r="C3" s="25" t="s">
        <v>25</v>
      </c>
      <c r="D3" s="34">
        <f>'Säter 28Jun'!E15</f>
        <v>9</v>
      </c>
      <c r="E3" s="29">
        <f>'Säter 13 Juli'!E15</f>
        <v>5</v>
      </c>
      <c r="F3" s="34">
        <f>'Hedemora 16 Aug'!E15</f>
        <v>4</v>
      </c>
      <c r="G3" s="29">
        <f>'Säter 31 Aug'!E15</f>
        <v>2</v>
      </c>
      <c r="H3" s="29"/>
      <c r="I3" s="35">
        <f t="shared" si="0"/>
        <v>20</v>
      </c>
      <c r="J3" s="55">
        <f>SUM(E3,F3:G3)</f>
        <v>11</v>
      </c>
      <c r="K3" s="35"/>
    </row>
    <row r="4" spans="1:11" x14ac:dyDescent="0.3">
      <c r="A4" s="13">
        <v>3</v>
      </c>
      <c r="B4" s="24" t="s">
        <v>36</v>
      </c>
      <c r="C4" s="25" t="s">
        <v>14</v>
      </c>
      <c r="D4" s="34">
        <f>'Säter 28Jun'!E11</f>
        <v>4</v>
      </c>
      <c r="E4" s="29">
        <f>'Säter 13 Juli'!E11</f>
        <v>2</v>
      </c>
      <c r="F4" s="34">
        <f>'Hedemora 16 Aug'!E11</f>
        <v>7</v>
      </c>
      <c r="G4" s="29">
        <f>'Säter 31 Aug'!E11</f>
        <v>11</v>
      </c>
      <c r="H4" s="29"/>
      <c r="I4" s="35">
        <f t="shared" si="0"/>
        <v>24</v>
      </c>
      <c r="J4" s="55">
        <f>SUM(D4:F4)</f>
        <v>13</v>
      </c>
      <c r="K4" s="35"/>
    </row>
    <row r="5" spans="1:11" x14ac:dyDescent="0.3">
      <c r="A5" s="13">
        <v>4</v>
      </c>
      <c r="B5" s="24" t="s">
        <v>37</v>
      </c>
      <c r="C5" s="25" t="s">
        <v>48</v>
      </c>
      <c r="D5" s="34">
        <f>'Säter 28Jun'!E12</f>
        <v>13</v>
      </c>
      <c r="E5" s="29">
        <f>'Säter 13 Juli'!E12</f>
        <v>1</v>
      </c>
      <c r="F5" s="34">
        <f>'Hedemora 16 Aug'!E12</f>
        <v>5</v>
      </c>
      <c r="G5" s="29">
        <f>'Säter 31 Aug'!E12</f>
        <v>8</v>
      </c>
      <c r="H5" s="29"/>
      <c r="I5" s="35">
        <f t="shared" si="0"/>
        <v>27</v>
      </c>
      <c r="J5" s="55">
        <f>SUM(E5,F5:G5)</f>
        <v>14</v>
      </c>
      <c r="K5" s="35"/>
    </row>
    <row r="6" spans="1:11" x14ac:dyDescent="0.3">
      <c r="A6" s="13">
        <v>5</v>
      </c>
      <c r="B6" s="24" t="s">
        <v>41</v>
      </c>
      <c r="C6" s="25" t="s">
        <v>19</v>
      </c>
      <c r="D6" s="34">
        <f>'Säter 28Jun'!E16</f>
        <v>11</v>
      </c>
      <c r="E6" s="29">
        <f>'Säter 13 Juli'!E16</f>
        <v>3</v>
      </c>
      <c r="F6" s="34">
        <f>'Hedemora 16 Aug'!E16</f>
        <v>6</v>
      </c>
      <c r="G6" s="29">
        <f>'Säter 31 Aug'!E16</f>
        <v>9</v>
      </c>
      <c r="H6" s="29"/>
      <c r="I6" s="35">
        <f t="shared" si="0"/>
        <v>29</v>
      </c>
      <c r="J6" s="55">
        <f>SUM(E6,F6:G6)</f>
        <v>18</v>
      </c>
      <c r="K6" s="35"/>
    </row>
    <row r="7" spans="1:11" x14ac:dyDescent="0.3">
      <c r="A7" s="13">
        <v>6</v>
      </c>
      <c r="B7" s="24" t="s">
        <v>38</v>
      </c>
      <c r="C7" s="25" t="s">
        <v>18</v>
      </c>
      <c r="D7" s="34">
        <f>'Säter 28Jun'!E13</f>
        <v>6</v>
      </c>
      <c r="E7" s="29">
        <f>'Säter 13 Juli'!E13</f>
        <v>9</v>
      </c>
      <c r="F7" s="34">
        <f>'Hedemora 16 Aug'!E13</f>
        <v>13</v>
      </c>
      <c r="G7" s="29">
        <f>'Säter 31 Aug'!E13</f>
        <v>3</v>
      </c>
      <c r="H7" s="29"/>
      <c r="I7" s="35">
        <f t="shared" si="0"/>
        <v>31</v>
      </c>
      <c r="J7" s="55">
        <f>SUM(D7,E7,G7)</f>
        <v>18</v>
      </c>
      <c r="K7" s="35"/>
    </row>
    <row r="8" spans="1:11" x14ac:dyDescent="0.3">
      <c r="A8" s="13">
        <v>7</v>
      </c>
      <c r="B8" s="24" t="s">
        <v>44</v>
      </c>
      <c r="C8" s="25" t="s">
        <v>8</v>
      </c>
      <c r="D8" s="34">
        <f>'Säter 28Jun'!E20</f>
        <v>2</v>
      </c>
      <c r="E8" s="29">
        <f>'Säter 13 Juli'!E20</f>
        <v>7</v>
      </c>
      <c r="F8" s="34">
        <f>'Hedemora 16 Aug'!E20</f>
        <v>10</v>
      </c>
      <c r="G8" s="29">
        <f>'Säter 31 Aug'!E20</f>
        <v>12</v>
      </c>
      <c r="H8" s="29"/>
      <c r="I8" s="35">
        <f t="shared" si="0"/>
        <v>31</v>
      </c>
      <c r="J8" s="55">
        <f>SUM(D8,E8:F8)</f>
        <v>19</v>
      </c>
      <c r="K8" s="35"/>
    </row>
    <row r="9" spans="1:11" x14ac:dyDescent="0.3">
      <c r="A9" s="13">
        <v>8</v>
      </c>
      <c r="B9" s="57" t="s">
        <v>69</v>
      </c>
      <c r="C9" s="25" t="s">
        <v>70</v>
      </c>
      <c r="D9" s="34">
        <f>'Säter 28Jun'!E25</f>
        <v>7</v>
      </c>
      <c r="E9" s="29">
        <f>'Säter 13 Juli'!E25</f>
        <v>12</v>
      </c>
      <c r="F9" s="34">
        <f>'Hedemora 16 Aug'!E25</f>
        <v>8</v>
      </c>
      <c r="G9" s="29">
        <f>'Säter 31 Aug'!E25</f>
        <v>4</v>
      </c>
      <c r="H9" s="29"/>
      <c r="I9" s="35">
        <f t="shared" si="0"/>
        <v>31</v>
      </c>
      <c r="J9" s="55">
        <f>SUM(D9,F9,G9)</f>
        <v>19</v>
      </c>
      <c r="K9" s="35"/>
    </row>
    <row r="10" spans="1:11" x14ac:dyDescent="0.3">
      <c r="A10" s="13">
        <v>9</v>
      </c>
      <c r="B10" s="24" t="s">
        <v>82</v>
      </c>
      <c r="C10" s="25" t="s">
        <v>86</v>
      </c>
      <c r="D10" s="34">
        <f>'Säter 28Jun'!E4</f>
        <v>3</v>
      </c>
      <c r="E10" s="29">
        <f>'Säter 13 Juli'!E4</f>
        <v>19</v>
      </c>
      <c r="F10" s="34">
        <f>'Hedemora 16 Aug'!E4</f>
        <v>9</v>
      </c>
      <c r="G10" s="29">
        <f>'Säter 31 Aug'!E4</f>
        <v>10</v>
      </c>
      <c r="H10" s="29"/>
      <c r="I10" s="35">
        <f>SUM(D10:G10)</f>
        <v>41</v>
      </c>
      <c r="J10" s="55">
        <f>SUM(D10,F10,G10)</f>
        <v>22</v>
      </c>
      <c r="K10" s="35"/>
    </row>
    <row r="11" spans="1:11" x14ac:dyDescent="0.3">
      <c r="A11" s="13">
        <v>10</v>
      </c>
      <c r="B11" s="24" t="s">
        <v>42</v>
      </c>
      <c r="C11" s="25" t="s">
        <v>10</v>
      </c>
      <c r="D11" s="34">
        <f>'Säter 28Jun'!E17</f>
        <v>5</v>
      </c>
      <c r="E11" s="29">
        <f>'Säter 13 Juli'!E17</f>
        <v>4</v>
      </c>
      <c r="F11" s="34">
        <f>'Hedemora 16 Aug'!E17</f>
        <v>21</v>
      </c>
      <c r="G11" s="29">
        <f>'Säter 31 Aug'!E17</f>
        <v>13</v>
      </c>
      <c r="H11" s="29"/>
      <c r="I11" s="35">
        <f>SUM(D11:G11)</f>
        <v>43</v>
      </c>
      <c r="J11" s="55">
        <f>SUM(D11,E11,G11)</f>
        <v>22</v>
      </c>
      <c r="K11" s="35"/>
    </row>
    <row r="12" spans="1:11" x14ac:dyDescent="0.3">
      <c r="A12" s="13">
        <v>11</v>
      </c>
      <c r="B12" s="24" t="s">
        <v>45</v>
      </c>
      <c r="C12" s="25" t="s">
        <v>23</v>
      </c>
      <c r="D12" s="34">
        <f>'Säter 28Jun'!E21</f>
        <v>12</v>
      </c>
      <c r="E12" s="29">
        <f>'Säter 13 Juli'!E21</f>
        <v>10</v>
      </c>
      <c r="F12" s="34">
        <f>'Hedemora 16 Aug'!E21</f>
        <v>1</v>
      </c>
      <c r="G12" s="29">
        <f>'Säter 31 Aug'!E21</f>
        <v>15</v>
      </c>
      <c r="H12" s="29"/>
      <c r="I12" s="35">
        <f>SUM(D12:G12)</f>
        <v>38</v>
      </c>
      <c r="J12" s="55">
        <f>SUM(D12:E12,F12)</f>
        <v>23</v>
      </c>
    </row>
    <row r="13" spans="1:11" x14ac:dyDescent="0.3">
      <c r="A13" s="13">
        <v>12</v>
      </c>
      <c r="B13" s="24" t="s">
        <v>84</v>
      </c>
      <c r="C13" s="25" t="s">
        <v>88</v>
      </c>
      <c r="D13" s="34">
        <f>'Säter 28Jun'!E8</f>
        <v>14</v>
      </c>
      <c r="E13" s="29">
        <f>'Säter 13 Juli'!E8</f>
        <v>6</v>
      </c>
      <c r="F13" s="34">
        <f>'Hedemora 16 Aug'!E8</f>
        <v>3</v>
      </c>
      <c r="G13" s="29">
        <f>'Säter 31 Aug'!E8</f>
        <v>19</v>
      </c>
      <c r="H13" s="29"/>
      <c r="I13" s="35">
        <f>SUM(D13:G13)</f>
        <v>42</v>
      </c>
      <c r="J13" s="55">
        <f>SUM(D13:E13,F13)</f>
        <v>23</v>
      </c>
      <c r="K13" s="35"/>
    </row>
    <row r="14" spans="1:11" x14ac:dyDescent="0.3">
      <c r="A14" s="13">
        <v>13</v>
      </c>
      <c r="B14" s="24" t="s">
        <v>83</v>
      </c>
      <c r="C14" s="25" t="s">
        <v>87</v>
      </c>
      <c r="D14" s="34">
        <f>'Säter 28Jun'!E23</f>
        <v>10</v>
      </c>
      <c r="E14" s="29">
        <f>'Säter 13 Juli'!E23</f>
        <v>23</v>
      </c>
      <c r="F14" s="34">
        <f>'Hedemora 16 Aug'!E23</f>
        <v>11</v>
      </c>
      <c r="G14" s="29">
        <f>'Säter 31 Aug'!E23</f>
        <v>6</v>
      </c>
      <c r="H14" s="29"/>
      <c r="I14" s="35">
        <f t="shared" si="0"/>
        <v>50</v>
      </c>
      <c r="J14" s="55">
        <f>SUM(D14,F14:G14)</f>
        <v>27</v>
      </c>
    </row>
    <row r="15" spans="1:11" x14ac:dyDescent="0.3">
      <c r="A15" s="13">
        <v>14</v>
      </c>
      <c r="B15" s="2" t="s">
        <v>60</v>
      </c>
      <c r="C15" s="25" t="s">
        <v>61</v>
      </c>
      <c r="D15" s="34">
        <f>'Säter 28Jun'!E24</f>
        <v>15</v>
      </c>
      <c r="E15" s="29">
        <f>'Säter 13 Juli'!E24</f>
        <v>16</v>
      </c>
      <c r="F15" s="34">
        <f>'Hedemora 16 Aug'!E24</f>
        <v>12</v>
      </c>
      <c r="G15" s="29">
        <f>'Säter 31 Aug'!E24</f>
        <v>1</v>
      </c>
      <c r="H15" s="29"/>
      <c r="I15" s="35">
        <f t="shared" si="0"/>
        <v>44</v>
      </c>
      <c r="J15" s="55">
        <f>SUM(D15,F15:G15)</f>
        <v>28</v>
      </c>
      <c r="K15" s="35"/>
    </row>
    <row r="16" spans="1:11" x14ac:dyDescent="0.3">
      <c r="A16" s="13">
        <v>15</v>
      </c>
      <c r="B16" s="24" t="s">
        <v>85</v>
      </c>
      <c r="C16" s="25" t="s">
        <v>89</v>
      </c>
      <c r="D16" s="34">
        <f>'Säter 28Jun'!E10</f>
        <v>16</v>
      </c>
      <c r="E16" s="29">
        <f>'Säter 13 Juli'!E10</f>
        <v>8</v>
      </c>
      <c r="F16" s="34">
        <f>'Hedemora 16 Aug'!E10</f>
        <v>19</v>
      </c>
      <c r="G16" s="29">
        <f>'Säter 31 Aug'!E10</f>
        <v>23</v>
      </c>
      <c r="H16" s="29"/>
      <c r="I16" s="35">
        <f t="shared" si="0"/>
        <v>66</v>
      </c>
      <c r="J16" s="55">
        <f>SUM(D16,E16:F16)</f>
        <v>43</v>
      </c>
      <c r="K16" s="35"/>
    </row>
    <row r="17" spans="1:11" x14ac:dyDescent="0.3">
      <c r="A17" s="13">
        <v>16</v>
      </c>
      <c r="B17" s="24" t="s">
        <v>34</v>
      </c>
      <c r="C17" s="25" t="s">
        <v>6</v>
      </c>
      <c r="D17" s="34">
        <f>'Säter 28Jun'!E19</f>
        <v>18</v>
      </c>
      <c r="E17" s="29">
        <f>'Säter 13 Juli'!E19</f>
        <v>13</v>
      </c>
      <c r="F17" s="34">
        <f>'Hedemora 16 Aug'!E19</f>
        <v>14</v>
      </c>
      <c r="G17" s="29">
        <f>'Säter 31 Aug'!E19</f>
        <v>17</v>
      </c>
      <c r="H17" s="29"/>
      <c r="I17" s="35">
        <f t="shared" si="0"/>
        <v>62</v>
      </c>
      <c r="J17" s="55">
        <f>SUM(E17,F17:G17)</f>
        <v>44</v>
      </c>
      <c r="K17" s="35"/>
    </row>
    <row r="18" spans="1:11" x14ac:dyDescent="0.3">
      <c r="A18" s="13">
        <v>17</v>
      </c>
      <c r="B18" s="24" t="s">
        <v>43</v>
      </c>
      <c r="C18" s="25" t="s">
        <v>15</v>
      </c>
      <c r="D18" s="34">
        <f>'Säter 28Jun'!E18</f>
        <v>23</v>
      </c>
      <c r="E18" s="29">
        <f>'Säter 13 Juli'!E18</f>
        <v>15</v>
      </c>
      <c r="F18" s="34">
        <f>'Hedemora 16 Aug'!E18</f>
        <v>16</v>
      </c>
      <c r="G18" s="29">
        <f>'Säter 31 Aug'!E18</f>
        <v>16</v>
      </c>
      <c r="H18" s="29"/>
      <c r="I18" s="35">
        <f t="shared" si="0"/>
        <v>70</v>
      </c>
      <c r="J18" s="55">
        <f>SUM(E18,F18:G18)</f>
        <v>47</v>
      </c>
      <c r="K18" s="35"/>
    </row>
    <row r="19" spans="1:11" x14ac:dyDescent="0.3">
      <c r="A19" s="13">
        <v>18</v>
      </c>
      <c r="B19" s="24" t="s">
        <v>53</v>
      </c>
      <c r="C19" s="25" t="s">
        <v>22</v>
      </c>
      <c r="D19" s="34">
        <f>'Säter 28Jun'!E9</f>
        <v>23</v>
      </c>
      <c r="E19" s="29">
        <f>'Säter 13 Juli'!E9</f>
        <v>23</v>
      </c>
      <c r="F19" s="34">
        <f>'Hedemora 16 Aug'!E9</f>
        <v>18</v>
      </c>
      <c r="G19" s="29">
        <f>'Säter 31 Aug'!E9</f>
        <v>7</v>
      </c>
      <c r="H19" s="29"/>
      <c r="I19" s="35">
        <f>SUM(D19:G19)</f>
        <v>71</v>
      </c>
      <c r="J19" s="55">
        <f>SUM(D19,F19:G19)</f>
        <v>48</v>
      </c>
      <c r="K19" s="35"/>
    </row>
    <row r="20" spans="1:11" x14ac:dyDescent="0.3">
      <c r="A20" s="13">
        <v>19</v>
      </c>
      <c r="B20" s="24" t="s">
        <v>46</v>
      </c>
      <c r="C20" s="25" t="s">
        <v>49</v>
      </c>
      <c r="D20" s="34">
        <f>'Säter 28Jun'!E22</f>
        <v>8</v>
      </c>
      <c r="E20" s="29">
        <f>'Säter 13 Juli'!E22</f>
        <v>17</v>
      </c>
      <c r="F20" s="34">
        <f>'Hedemora 16 Aug'!E22</f>
        <v>23</v>
      </c>
      <c r="G20" s="29">
        <f>'Säter 31 Aug'!E22</f>
        <v>23</v>
      </c>
      <c r="H20" s="29"/>
      <c r="I20" s="35">
        <f>SUM(D20:G20)</f>
        <v>71</v>
      </c>
      <c r="J20" s="55">
        <f>SUM(D20,E20:F20)</f>
        <v>48</v>
      </c>
      <c r="K20" s="35"/>
    </row>
    <row r="21" spans="1:11" x14ac:dyDescent="0.3">
      <c r="A21" s="13">
        <v>20</v>
      </c>
      <c r="B21" s="24" t="s">
        <v>55</v>
      </c>
      <c r="C21" s="25" t="s">
        <v>56</v>
      </c>
      <c r="D21" s="34">
        <f>'Säter 28Jun'!E6</f>
        <v>20</v>
      </c>
      <c r="E21" s="29">
        <f>'Säter 13 Juli'!E6</f>
        <v>23</v>
      </c>
      <c r="F21" s="34">
        <f>'Hedemora 16 Aug'!E6</f>
        <v>15</v>
      </c>
      <c r="G21" s="29">
        <f>'Säter 31 Aug'!E6</f>
        <v>14</v>
      </c>
      <c r="H21" s="29"/>
      <c r="I21" s="35">
        <f>SUM(D21:G21)</f>
        <v>72</v>
      </c>
      <c r="J21" s="55">
        <f>SUM(D21,F21:G21)</f>
        <v>49</v>
      </c>
    </row>
    <row r="22" spans="1:11" x14ac:dyDescent="0.3">
      <c r="A22" s="13">
        <v>21</v>
      </c>
      <c r="B22" s="24" t="s">
        <v>39</v>
      </c>
      <c r="C22" s="25" t="s">
        <v>7</v>
      </c>
      <c r="D22" s="34">
        <f>'Säter 28Jun'!E14</f>
        <v>19</v>
      </c>
      <c r="E22" s="29">
        <f>'Säter 13 Juli'!E14</f>
        <v>14</v>
      </c>
      <c r="F22" s="34">
        <f>'Hedemora 16 Aug'!E14</f>
        <v>17</v>
      </c>
      <c r="G22" s="29">
        <f>'Säter 31 Aug'!E14</f>
        <v>18</v>
      </c>
      <c r="H22" s="29"/>
      <c r="I22" s="35">
        <f>SUM(D22:G22)</f>
        <v>68</v>
      </c>
      <c r="J22" s="55">
        <f>SUM(E22,F22:G22)</f>
        <v>49</v>
      </c>
      <c r="K22" s="35"/>
    </row>
    <row r="23" spans="1:11" x14ac:dyDescent="0.3">
      <c r="A23" s="13">
        <v>22</v>
      </c>
      <c r="B23" s="24" t="s">
        <v>71</v>
      </c>
      <c r="C23" s="25" t="s">
        <v>72</v>
      </c>
      <c r="D23" s="34">
        <f>'Säter 28Jun'!E7</f>
        <v>17</v>
      </c>
      <c r="E23" s="29">
        <f>'Säter 13 Juli'!E7</f>
        <v>18</v>
      </c>
      <c r="F23" s="34">
        <f>'Hedemora 16 Aug'!E7</f>
        <v>20</v>
      </c>
      <c r="G23" s="29">
        <f>'Säter 31 Aug'!E7</f>
        <v>23</v>
      </c>
      <c r="H23" s="29"/>
      <c r="I23" s="35">
        <f t="shared" si="0"/>
        <v>78</v>
      </c>
      <c r="J23" s="55">
        <f>SUM(D23,E23,F23)</f>
        <v>55</v>
      </c>
    </row>
    <row r="24" spans="1:11" x14ac:dyDescent="0.3">
      <c r="A24" s="13">
        <v>23</v>
      </c>
      <c r="B24" s="24" t="s">
        <v>35</v>
      </c>
      <c r="C24" s="25" t="s">
        <v>13</v>
      </c>
      <c r="D24" s="34">
        <f>'Säter 28Jun'!E5</f>
        <v>21</v>
      </c>
      <c r="E24" s="29">
        <f>'Säter 13 Juli'!E5</f>
        <v>20</v>
      </c>
      <c r="F24" s="34">
        <f>'Hedemora 16 Aug'!E5</f>
        <v>22</v>
      </c>
      <c r="G24" s="29">
        <f>'Säter 31 Aug'!E5</f>
        <v>23</v>
      </c>
      <c r="H24" s="29"/>
      <c r="I24" s="35">
        <f t="shared" si="0"/>
        <v>86</v>
      </c>
      <c r="J24" s="55">
        <f>SUM(D24,E24:F24)</f>
        <v>63</v>
      </c>
    </row>
  </sheetData>
  <sortState xmlns:xlrd2="http://schemas.microsoft.com/office/spreadsheetml/2017/richdata2" ref="B2:J24">
    <sortCondition ref="J2:J24"/>
  </sortState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Slag_Placering</vt:lpstr>
      <vt:lpstr>Säter 28Jun</vt:lpstr>
      <vt:lpstr>Säter 13 Juli</vt:lpstr>
      <vt:lpstr>Hedemora 16 Aug</vt:lpstr>
      <vt:lpstr>Säter 31 Aug</vt:lpstr>
      <vt:lpstr>Avslutning Västerås 13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2025-08-31T22:03:10Z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4af057-89d0-49a5-911d-fe542bdab1f7_Enabled">
    <vt:lpwstr>true</vt:lpwstr>
  </property>
  <property fmtid="{D5CDD505-2E9C-101B-9397-08002B2CF9AE}" pid="3" name="MSIP_Label_c14af057-89d0-49a5-911d-fe542bdab1f7_SetDate">
    <vt:lpwstr>2022-08-08T08:32:43Z</vt:lpwstr>
  </property>
  <property fmtid="{D5CDD505-2E9C-101B-9397-08002B2CF9AE}" pid="4" name="MSIP_Label_c14af057-89d0-49a5-911d-fe542bdab1f7_Method">
    <vt:lpwstr>Standard</vt:lpwstr>
  </property>
  <property fmtid="{D5CDD505-2E9C-101B-9397-08002B2CF9AE}" pid="5" name="MSIP_Label_c14af057-89d0-49a5-911d-fe542bdab1f7_Name">
    <vt:lpwstr>(Pilot) Business</vt:lpwstr>
  </property>
  <property fmtid="{D5CDD505-2E9C-101B-9397-08002B2CF9AE}" pid="6" name="MSIP_Label_c14af057-89d0-49a5-911d-fe542bdab1f7_SiteId">
    <vt:lpwstr>ed5d5f47-52dd-48af-90ca-f7bd83624eb9</vt:lpwstr>
  </property>
  <property fmtid="{D5CDD505-2E9C-101B-9397-08002B2CF9AE}" pid="7" name="MSIP_Label_c14af057-89d0-49a5-911d-fe542bdab1f7_ActionId">
    <vt:lpwstr>678c9108-f0de-4e73-b352-47f1ebcc0f6b</vt:lpwstr>
  </property>
  <property fmtid="{D5CDD505-2E9C-101B-9397-08002B2CF9AE}" pid="8" name="MSIP_Label_c14af057-89d0-49a5-911d-fe542bdab1f7_ContentBits">
    <vt:lpwstr>2</vt:lpwstr>
  </property>
</Properties>
</file>