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astouren\Mastouren_2020\"/>
    </mc:Choice>
  </mc:AlternateContent>
  <xr:revisionPtr revIDLastSave="0" documentId="13_ncr:1_{F5480473-7B67-461A-881D-2445ADB70F24}" xr6:coauthVersionLast="45" xr6:coauthVersionMax="45" xr10:uidLastSave="{00000000-0000-0000-0000-000000000000}"/>
  <bookViews>
    <workbookView xWindow="-120" yWindow="-120" windowWidth="20730" windowHeight="11160" tabRatio="690" activeTab="6" xr2:uid="{00000000-000D-0000-FFFF-FFFF00000000}"/>
  </bookViews>
  <sheets>
    <sheet name="Placering Singeltävling" sheetId="10" r:id="rId1"/>
    <sheet name="Säter 14Jun" sheetId="5" r:id="rId2"/>
    <sheet name="Hofors 28 Juni" sheetId="21" r:id="rId3"/>
    <sheet name="Hedemora 8 Aug" sheetId="25" r:id="rId4"/>
    <sheet name="Säter 16 Aug" sheetId="20" r:id="rId5"/>
    <sheet name="Gävle 7 Sept" sheetId="26" r:id="rId6"/>
    <sheet name="Totalt" sheetId="24" r:id="rId7"/>
  </sheets>
  <definedNames>
    <definedName name="_xlnm._FilterDatabase" localSheetId="1" hidden="1">'Säter 14Jun'!#REF!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3" i="10" l="1"/>
  <c r="Q3" i="10"/>
  <c r="D6" i="24"/>
  <c r="E6" i="24"/>
  <c r="F6" i="24"/>
  <c r="G6" i="24"/>
  <c r="J6" i="24" s="1"/>
  <c r="K6" i="24"/>
  <c r="L3" i="10" l="1"/>
  <c r="G17" i="24" l="1"/>
  <c r="G7" i="24"/>
  <c r="G23" i="24"/>
  <c r="G15" i="24"/>
  <c r="G9" i="24"/>
  <c r="G19" i="24"/>
  <c r="G12" i="24"/>
  <c r="G8" i="24"/>
  <c r="G5" i="24"/>
  <c r="G2" i="24"/>
  <c r="G3" i="24"/>
  <c r="G4" i="24"/>
  <c r="G14" i="24"/>
  <c r="G11" i="24"/>
  <c r="G18" i="24"/>
  <c r="G13" i="24"/>
  <c r="G22" i="24"/>
  <c r="G20" i="24"/>
  <c r="G16" i="24"/>
  <c r="G10" i="24"/>
  <c r="F17" i="24"/>
  <c r="F7" i="24"/>
  <c r="F23" i="24"/>
  <c r="F15" i="24"/>
  <c r="F9" i="24"/>
  <c r="F19" i="24"/>
  <c r="F12" i="24"/>
  <c r="F8" i="24"/>
  <c r="F5" i="24"/>
  <c r="F2" i="24"/>
  <c r="F3" i="24"/>
  <c r="F4" i="24"/>
  <c r="F14" i="24"/>
  <c r="F11" i="24"/>
  <c r="F18" i="24"/>
  <c r="F13" i="24"/>
  <c r="F22" i="24"/>
  <c r="F20" i="24"/>
  <c r="F16" i="24"/>
  <c r="F10" i="24"/>
  <c r="E17" i="24"/>
  <c r="K17" i="24" s="1"/>
  <c r="E7" i="24"/>
  <c r="E23" i="24"/>
  <c r="E15" i="24"/>
  <c r="K15" i="24" s="1"/>
  <c r="E9" i="24"/>
  <c r="E19" i="24"/>
  <c r="K19" i="24" s="1"/>
  <c r="E12" i="24"/>
  <c r="K12" i="24" s="1"/>
  <c r="E8" i="24"/>
  <c r="E5" i="24"/>
  <c r="E2" i="24"/>
  <c r="E3" i="24"/>
  <c r="E4" i="24"/>
  <c r="E14" i="24"/>
  <c r="K14" i="24" s="1"/>
  <c r="E11" i="24"/>
  <c r="E18" i="24"/>
  <c r="E13" i="24"/>
  <c r="E22" i="24"/>
  <c r="E20" i="24"/>
  <c r="K20" i="24" s="1"/>
  <c r="E16" i="24"/>
  <c r="E10" i="24"/>
  <c r="D17" i="24"/>
  <c r="D7" i="24"/>
  <c r="D23" i="24"/>
  <c r="K23" i="24" s="1"/>
  <c r="D15" i="24"/>
  <c r="D9" i="24"/>
  <c r="D19" i="24"/>
  <c r="D12" i="24"/>
  <c r="D8" i="24"/>
  <c r="D5" i="24"/>
  <c r="K5" i="24" s="1"/>
  <c r="D2" i="24"/>
  <c r="D3" i="24"/>
  <c r="D4" i="24"/>
  <c r="K4" i="24" s="1"/>
  <c r="D14" i="24"/>
  <c r="D11" i="24"/>
  <c r="K11" i="24" s="1"/>
  <c r="D18" i="24"/>
  <c r="K18" i="24" s="1"/>
  <c r="D13" i="24"/>
  <c r="K13" i="24" s="1"/>
  <c r="D22" i="24"/>
  <c r="K22" i="24" s="1"/>
  <c r="D20" i="24"/>
  <c r="D16" i="24"/>
  <c r="K16" i="24" s="1"/>
  <c r="D10" i="24"/>
  <c r="K8" i="24" s="1"/>
  <c r="K3" i="24" l="1"/>
  <c r="K2" i="24"/>
  <c r="K7" i="24"/>
  <c r="K10" i="24"/>
  <c r="K9" i="24"/>
  <c r="J16" i="24"/>
  <c r="J9" i="24"/>
  <c r="J20" i="24"/>
  <c r="J18" i="24"/>
  <c r="J4" i="24"/>
  <c r="J8" i="24"/>
  <c r="J15" i="24"/>
  <c r="J10" i="24"/>
  <c r="J22" i="24"/>
  <c r="J13" i="24"/>
  <c r="J11" i="24"/>
  <c r="J14" i="24"/>
  <c r="J2" i="24"/>
  <c r="J3" i="24"/>
  <c r="J5" i="24"/>
  <c r="J12" i="24"/>
  <c r="J19" i="24"/>
  <c r="J23" i="24"/>
  <c r="J7" i="24"/>
  <c r="J17" i="24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K4" i="10"/>
  <c r="K5" i="10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D4" i="10"/>
  <c r="D5" i="10"/>
  <c r="H5" i="10" s="1"/>
  <c r="D6" i="10"/>
  <c r="D7" i="10"/>
  <c r="D8" i="10"/>
  <c r="D9" i="10"/>
  <c r="H9" i="10" s="1"/>
  <c r="D10" i="10"/>
  <c r="D11" i="10"/>
  <c r="D12" i="10"/>
  <c r="D13" i="10"/>
  <c r="D14" i="10"/>
  <c r="D15" i="10"/>
  <c r="D16" i="10"/>
  <c r="D17" i="10"/>
  <c r="D18" i="10"/>
  <c r="D19" i="10"/>
  <c r="D20" i="10"/>
  <c r="D21" i="10"/>
  <c r="H21" i="10" s="1"/>
  <c r="D22" i="10"/>
  <c r="D23" i="10"/>
  <c r="D24" i="10"/>
  <c r="H14" i="10" l="1"/>
  <c r="H10" i="10"/>
  <c r="H18" i="10"/>
  <c r="H6" i="10"/>
  <c r="H17" i="10"/>
  <c r="H24" i="10"/>
  <c r="P3" i="10"/>
  <c r="T24" i="10"/>
  <c r="P24" i="10"/>
  <c r="T17" i="10"/>
  <c r="P17" i="10"/>
  <c r="T9" i="10"/>
  <c r="P9" i="10"/>
  <c r="T20" i="10"/>
  <c r="P20" i="10"/>
  <c r="T12" i="10"/>
  <c r="P12" i="10"/>
  <c r="T4" i="10"/>
  <c r="P4" i="10"/>
  <c r="H23" i="10"/>
  <c r="H16" i="10"/>
  <c r="H12" i="10"/>
  <c r="H4" i="10"/>
  <c r="T22" i="10"/>
  <c r="P22" i="10"/>
  <c r="P19" i="10"/>
  <c r="T19" i="10"/>
  <c r="P15" i="10"/>
  <c r="T15" i="10"/>
  <c r="T11" i="10"/>
  <c r="P11" i="10"/>
  <c r="P7" i="10"/>
  <c r="T7" i="10"/>
  <c r="T13" i="10"/>
  <c r="P13" i="10"/>
  <c r="T5" i="10"/>
  <c r="P5" i="10"/>
  <c r="T23" i="10"/>
  <c r="P23" i="10"/>
  <c r="T16" i="10"/>
  <c r="P16" i="10"/>
  <c r="T8" i="10"/>
  <c r="P8" i="10"/>
  <c r="H20" i="10"/>
  <c r="H8" i="10"/>
  <c r="T21" i="10"/>
  <c r="P21" i="10"/>
  <c r="T18" i="10"/>
  <c r="P18" i="10"/>
  <c r="T14" i="10"/>
  <c r="P14" i="10"/>
  <c r="T10" i="10"/>
  <c r="P10" i="10"/>
  <c r="P6" i="10"/>
  <c r="T6" i="10"/>
  <c r="H13" i="10"/>
  <c r="H22" i="10"/>
  <c r="H19" i="10"/>
  <c r="H15" i="10"/>
  <c r="H11" i="10"/>
  <c r="H7" i="10"/>
  <c r="D3" i="10"/>
  <c r="G21" i="24" l="1"/>
  <c r="E3" i="10" l="1"/>
  <c r="F3" i="10"/>
  <c r="G3" i="10"/>
  <c r="F21" i="24"/>
  <c r="E21" i="24"/>
  <c r="D21" i="24"/>
  <c r="K21" i="24" l="1"/>
  <c r="J21" i="24"/>
  <c r="H3" i="10"/>
  <c r="I13" i="10"/>
  <c r="I10" i="10"/>
  <c r="I20" i="10"/>
  <c r="I5" i="10"/>
  <c r="I8" i="10"/>
  <c r="I21" i="10"/>
  <c r="I23" i="10"/>
  <c r="I6" i="10"/>
  <c r="S20" i="10"/>
  <c r="R7" i="10"/>
  <c r="S6" i="10"/>
  <c r="S18" i="10"/>
  <c r="S21" i="10"/>
  <c r="S5" i="10"/>
  <c r="S9" i="10"/>
  <c r="S16" i="10"/>
  <c r="S10" i="10"/>
  <c r="S12" i="10"/>
  <c r="S22" i="10"/>
  <c r="S17" i="10"/>
  <c r="S24" i="10"/>
  <c r="S15" i="10"/>
  <c r="S23" i="10"/>
  <c r="S13" i="10"/>
  <c r="S3" i="10"/>
  <c r="S8" i="10"/>
  <c r="S4" i="10"/>
  <c r="S19" i="10"/>
  <c r="S7" i="10"/>
  <c r="S14" i="10"/>
  <c r="R6" i="10"/>
  <c r="S11" i="10"/>
  <c r="R23" i="10"/>
  <c r="R5" i="10"/>
  <c r="Q24" i="10"/>
  <c r="R4" i="10"/>
  <c r="R20" i="10"/>
  <c r="R24" i="10"/>
  <c r="Q20" i="10"/>
  <c r="R21" i="10"/>
  <c r="R16" i="10"/>
  <c r="R15" i="10"/>
  <c r="R12" i="10"/>
  <c r="R13" i="10"/>
  <c r="R9" i="10"/>
  <c r="R14" i="10"/>
  <c r="R22" i="10"/>
  <c r="R18" i="10"/>
  <c r="R8" i="10"/>
  <c r="R19" i="10"/>
  <c r="Q4" i="10"/>
  <c r="R17" i="10"/>
  <c r="R11" i="10"/>
  <c r="R10" i="10"/>
  <c r="Q10" i="10"/>
  <c r="Q9" i="10"/>
  <c r="I17" i="10" l="1"/>
  <c r="Q5" i="10"/>
  <c r="I7" i="10"/>
  <c r="I3" i="10"/>
  <c r="I9" i="10"/>
  <c r="I15" i="10"/>
  <c r="I12" i="10"/>
  <c r="Q16" i="10"/>
  <c r="Q14" i="10"/>
  <c r="I4" i="10"/>
  <c r="I11" i="10"/>
  <c r="Q22" i="10"/>
  <c r="I19" i="10"/>
  <c r="I14" i="10"/>
  <c r="I22" i="10"/>
  <c r="Q21" i="10"/>
  <c r="Q17" i="10"/>
  <c r="I18" i="10"/>
  <c r="I16" i="10"/>
  <c r="Q7" i="10"/>
  <c r="Q12" i="10"/>
  <c r="Q23" i="10"/>
  <c r="Q13" i="10"/>
  <c r="Q18" i="10"/>
  <c r="Q8" i="10"/>
  <c r="Q19" i="10"/>
  <c r="Q6" i="10"/>
  <c r="Q11" i="10"/>
  <c r="Q15" i="10"/>
  <c r="R3" i="10"/>
</calcChain>
</file>

<file path=xl/sharedStrings.xml><?xml version="1.0" encoding="utf-8"?>
<sst xmlns="http://schemas.openxmlformats.org/spreadsheetml/2006/main" count="443" uniqueCount="94">
  <si>
    <t>Namn</t>
  </si>
  <si>
    <t>Resultat</t>
  </si>
  <si>
    <t>Placering</t>
  </si>
  <si>
    <t>LD</t>
  </si>
  <si>
    <t>NH</t>
  </si>
  <si>
    <t>Larsson Ove</t>
  </si>
  <si>
    <t>Golfklubb</t>
  </si>
  <si>
    <t>Golf-ID</t>
  </si>
  <si>
    <t>610528-022</t>
  </si>
  <si>
    <t>720812-027</t>
  </si>
  <si>
    <t>490614-029</t>
  </si>
  <si>
    <t>540524-030</t>
  </si>
  <si>
    <t>611106-016</t>
  </si>
  <si>
    <t>610607-017</t>
  </si>
  <si>
    <t>630522-031</t>
  </si>
  <si>
    <t>531225-016</t>
  </si>
  <si>
    <t>591002-027</t>
  </si>
  <si>
    <t>581101-018</t>
  </si>
  <si>
    <t>490621-031</t>
  </si>
  <si>
    <t>Engblom Börje</t>
  </si>
  <si>
    <t>Jansson Mats</t>
  </si>
  <si>
    <t>440720-014</t>
  </si>
  <si>
    <t>Nord Sören</t>
  </si>
  <si>
    <t>Pers Olle</t>
  </si>
  <si>
    <t>Persson Peter</t>
  </si>
  <si>
    <t>Remsu Vesa</t>
  </si>
  <si>
    <t>Wallén Magnus</t>
  </si>
  <si>
    <t>Westerberg Bengt</t>
  </si>
  <si>
    <t>Long Driving</t>
  </si>
  <si>
    <t>Närmast Hål</t>
  </si>
  <si>
    <t>Pers Nils</t>
  </si>
  <si>
    <t>Lundgren Lennart</t>
  </si>
  <si>
    <t>610315-042</t>
  </si>
  <si>
    <t>601114-035</t>
  </si>
  <si>
    <t>Summa</t>
  </si>
  <si>
    <t>Bästa</t>
  </si>
  <si>
    <t>Furhof Henrik</t>
  </si>
  <si>
    <t>680711-048</t>
  </si>
  <si>
    <t>Morelius Jan-Olov</t>
  </si>
  <si>
    <t>Sundlöf Peter</t>
  </si>
  <si>
    <t>671126-049</t>
  </si>
  <si>
    <t>Wahlberg Lars</t>
  </si>
  <si>
    <t>Westman Anders</t>
  </si>
  <si>
    <t>Poäng</t>
  </si>
  <si>
    <t>Persson Stefan</t>
  </si>
  <si>
    <t>700304-054</t>
  </si>
  <si>
    <t>Persson Mikael</t>
  </si>
  <si>
    <t>670622-062</t>
  </si>
  <si>
    <t>Michaelsson Peter</t>
  </si>
  <si>
    <t>650912-022</t>
  </si>
  <si>
    <t>Vikström Per</t>
  </si>
  <si>
    <t>Totalt</t>
  </si>
  <si>
    <t>ID</t>
  </si>
  <si>
    <t>Fernström Tommy</t>
  </si>
  <si>
    <t>Wickberg Sten</t>
  </si>
  <si>
    <t>640129-046</t>
  </si>
  <si>
    <t>571016-031</t>
  </si>
  <si>
    <t>Total placering tre bästa</t>
  </si>
  <si>
    <t>Plac Säter 16/6</t>
  </si>
  <si>
    <t>Plac Hofors 29/6</t>
  </si>
  <si>
    <t>Plac Hedemora 18/8</t>
  </si>
  <si>
    <t>Plac Säter 31/8</t>
  </si>
  <si>
    <t>580204-017</t>
  </si>
  <si>
    <t>Limer Mikael</t>
  </si>
  <si>
    <t>610123-011</t>
  </si>
  <si>
    <t>3 bästa</t>
  </si>
  <si>
    <t>Lag 1</t>
  </si>
  <si>
    <t>Lag 2</t>
  </si>
  <si>
    <t>Boll</t>
  </si>
  <si>
    <t>Startlista</t>
  </si>
  <si>
    <t>Lag</t>
  </si>
  <si>
    <t>Summa tre bästa</t>
  </si>
  <si>
    <t>Snitt</t>
  </si>
  <si>
    <t>vakant</t>
  </si>
  <si>
    <t>941218-025</t>
  </si>
  <si>
    <t>Vikström Adrian</t>
  </si>
  <si>
    <t>Säter14/6</t>
  </si>
  <si>
    <t>Hofors 28/6</t>
  </si>
  <si>
    <t>Hedemora 8/8</t>
  </si>
  <si>
    <t>Säter 16/8</t>
  </si>
  <si>
    <t>Säter 16 Aug</t>
  </si>
  <si>
    <t>Säter 14 juni</t>
  </si>
  <si>
    <t>Hofors 28 Juni</t>
  </si>
  <si>
    <t>Hedemora 8 Aug</t>
  </si>
  <si>
    <t>N/A</t>
  </si>
  <si>
    <t>Per Vikström</t>
  </si>
  <si>
    <t>Anders Westman</t>
  </si>
  <si>
    <t>X</t>
  </si>
  <si>
    <t>Peter Sundlöf</t>
  </si>
  <si>
    <t>Sten Wickberg</t>
  </si>
  <si>
    <t>Sten Vickberg</t>
  </si>
  <si>
    <t>Peter Persson</t>
  </si>
  <si>
    <t>DNS</t>
  </si>
  <si>
    <t>Mikael Persson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</si>
</sst>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81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1" fillId="0" borderId="0" xfId="2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0" xfId="2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0" xfId="2" applyFont="1" applyBorder="1"/>
    <xf numFmtId="164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1" fillId="0" borderId="1" xfId="2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1" fontId="0" fillId="0" borderId="0" xfId="0" applyNumberFormat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0" fillId="0" borderId="0" xfId="0" applyBorder="1"/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Fill="1" applyBorder="1"/>
    <xf numFmtId="0" fontId="9" fillId="0" borderId="4" xfId="2" applyFon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1" fillId="0" borderId="6" xfId="2" applyBorder="1" applyAlignment="1">
      <alignment horizontal="center"/>
    </xf>
    <xf numFmtId="0" fontId="0" fillId="0" borderId="6" xfId="0" applyBorder="1"/>
    <xf numFmtId="0" fontId="9" fillId="0" borderId="6" xfId="2" applyFont="1" applyBorder="1" applyAlignment="1">
      <alignment horizontal="center"/>
    </xf>
    <xf numFmtId="0" fontId="1" fillId="0" borderId="0" xfId="0" applyFont="1" applyBorder="1" applyAlignment="1"/>
    <xf numFmtId="0" fontId="8" fillId="0" borderId="1" xfId="0" applyFont="1" applyFill="1" applyBorder="1" applyAlignment="1">
      <alignment horizontal="center" wrapText="1"/>
    </xf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Bra" xfId="4" builtinId="26"/>
    <cellStyle name="Dålig" xfId="5" builtinId="27"/>
    <cellStyle name="Hyperlä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"/>
  <sheetViews>
    <sheetView topLeftCell="E1" zoomScale="90" zoomScaleNormal="90" workbookViewId="0">
      <selection activeCell="T4" sqref="T4"/>
    </sheetView>
  </sheetViews>
  <sheetFormatPr defaultRowHeight="15" x14ac:dyDescent="0.25"/>
  <cols>
    <col min="1" max="1" width="12.140625" customWidth="1"/>
    <col min="2" max="2" width="17.140625" customWidth="1"/>
    <col min="3" max="3" width="14.28515625" customWidth="1"/>
    <col min="4" max="4" width="12.42578125" bestFit="1" customWidth="1"/>
    <col min="5" max="5" width="16.85546875" bestFit="1" customWidth="1"/>
    <col min="6" max="6" width="15.28515625" bestFit="1" customWidth="1"/>
    <col min="7" max="7" width="11.5703125" customWidth="1"/>
    <col min="8" max="8" width="16.85546875" bestFit="1" customWidth="1"/>
    <col min="9" max="9" width="5.28515625" bestFit="1" customWidth="1"/>
    <col min="10" max="10" width="17.5703125" bestFit="1" customWidth="1"/>
    <col min="11" max="11" width="9.7109375" customWidth="1"/>
    <col min="12" max="12" width="13.85546875" customWidth="1"/>
    <col min="13" max="13" width="15.28515625" customWidth="1"/>
    <col min="14" max="15" width="10.28515625" customWidth="1"/>
    <col min="16" max="16" width="8" bestFit="1" customWidth="1"/>
    <col min="17" max="17" width="6" bestFit="1" customWidth="1"/>
    <col min="18" max="18" width="7.85546875" customWidth="1"/>
    <col min="19" max="19" width="6.28515625" bestFit="1" customWidth="1"/>
    <col min="20" max="20" width="23.42578125" customWidth="1"/>
    <col min="21" max="21" width="8.5703125" style="14" customWidth="1"/>
    <col min="22" max="22" width="10" style="14" customWidth="1"/>
    <col min="23" max="23" width="9.28515625" customWidth="1"/>
    <col min="24" max="24" width="8.7109375" customWidth="1"/>
    <col min="25" max="25" width="9" customWidth="1"/>
    <col min="30" max="30" width="17.7109375" bestFit="1" customWidth="1"/>
    <col min="32" max="32" width="18.85546875" bestFit="1" customWidth="1"/>
    <col min="35" max="35" width="15.140625" customWidth="1"/>
  </cols>
  <sheetData>
    <row r="1" spans="1:22" x14ac:dyDescent="0.25">
      <c r="D1" s="76" t="s">
        <v>43</v>
      </c>
      <c r="E1" s="76"/>
      <c r="F1" s="76"/>
      <c r="G1" s="76"/>
      <c r="H1" s="76"/>
      <c r="I1" s="59"/>
      <c r="K1" s="77" t="s">
        <v>2</v>
      </c>
      <c r="L1" s="77"/>
      <c r="M1" s="77"/>
      <c r="N1" s="77"/>
      <c r="O1" s="77"/>
    </row>
    <row r="2" spans="1:22" x14ac:dyDescent="0.25">
      <c r="A2" s="32" t="s">
        <v>2</v>
      </c>
      <c r="B2" s="16" t="s">
        <v>0</v>
      </c>
      <c r="C2" s="16" t="s">
        <v>6</v>
      </c>
      <c r="D2" s="18" t="s">
        <v>76</v>
      </c>
      <c r="E2" s="73" t="s">
        <v>77</v>
      </c>
      <c r="F2" s="50" t="s">
        <v>78</v>
      </c>
      <c r="G2" s="18" t="s">
        <v>79</v>
      </c>
      <c r="H2" s="18" t="s">
        <v>71</v>
      </c>
      <c r="I2" s="18" t="s">
        <v>72</v>
      </c>
      <c r="J2" s="57"/>
      <c r="K2" s="18" t="s">
        <v>76</v>
      </c>
      <c r="L2" s="38" t="s">
        <v>77</v>
      </c>
      <c r="M2" s="50" t="s">
        <v>78</v>
      </c>
      <c r="N2" s="18" t="s">
        <v>79</v>
      </c>
      <c r="O2" s="18"/>
      <c r="P2" s="20" t="s">
        <v>34</v>
      </c>
      <c r="Q2" s="20" t="s">
        <v>35</v>
      </c>
      <c r="R2" s="20" t="s">
        <v>34</v>
      </c>
      <c r="S2" s="20" t="s">
        <v>35</v>
      </c>
      <c r="T2" s="35" t="s">
        <v>57</v>
      </c>
      <c r="U2"/>
      <c r="V2"/>
    </row>
    <row r="3" spans="1:22" x14ac:dyDescent="0.25">
      <c r="A3" s="23"/>
      <c r="B3" s="33" t="s">
        <v>19</v>
      </c>
      <c r="C3" s="34" t="s">
        <v>10</v>
      </c>
      <c r="D3" s="41">
        <f>SUM('Säter 14Jun'!D4)</f>
        <v>91</v>
      </c>
      <c r="E3" s="23">
        <f>SUM('Hofors 28 Juni'!D4)</f>
        <v>84</v>
      </c>
      <c r="F3" s="23">
        <f>SUM('Hedemora 8 Aug'!D4)</f>
        <v>100</v>
      </c>
      <c r="G3" s="23">
        <f>SUM('Säter 16 Aug'!D4)</f>
        <v>96</v>
      </c>
      <c r="H3" s="41">
        <f>SUM(D3:G3)</f>
        <v>371</v>
      </c>
      <c r="I3" s="41">
        <f t="shared" ref="I3:I15" si="0">SUM(H3)/3</f>
        <v>123.66666666666667</v>
      </c>
      <c r="J3" s="33" t="s">
        <v>19</v>
      </c>
      <c r="K3" s="41">
        <f>SUM('Säter 14Jun'!E4)</f>
        <v>20</v>
      </c>
      <c r="L3" s="30">
        <f>SUM('Hofors 28 Juni'!E4)</f>
        <v>17</v>
      </c>
      <c r="M3" s="30">
        <f>SUM('Hedemora 8 Aug'!E4)</f>
        <v>20</v>
      </c>
      <c r="N3" s="30">
        <f>SUM('Säter 16 Aug'!E4)</f>
        <v>18</v>
      </c>
      <c r="O3" s="30"/>
      <c r="P3" s="44">
        <f>SUM(K3:N3)</f>
        <v>75</v>
      </c>
      <c r="Q3" s="44">
        <f>MIN(D3:H3,1)</f>
        <v>1</v>
      </c>
      <c r="R3" s="49">
        <f>SUM(K3:O3)</f>
        <v>75</v>
      </c>
      <c r="S3" s="21">
        <f t="shared" ref="S3:S24" si="1">SMALL(K3:N3,1)</f>
        <v>17</v>
      </c>
      <c r="T3" s="51">
        <f>SUM(K3:N3)</f>
        <v>75</v>
      </c>
      <c r="U3"/>
      <c r="V3"/>
    </row>
    <row r="4" spans="1:22" x14ac:dyDescent="0.25">
      <c r="A4" s="23"/>
      <c r="B4" s="2" t="s">
        <v>53</v>
      </c>
      <c r="C4" s="34" t="s">
        <v>55</v>
      </c>
      <c r="D4" s="41">
        <f>SUM('Säter 14Jun'!D5)</f>
        <v>0</v>
      </c>
      <c r="E4" s="23">
        <f>SUM('Hofors 28 Juni'!D5)</f>
        <v>81</v>
      </c>
      <c r="F4" s="23">
        <f>SUM('Hedemora 8 Aug'!D5)</f>
        <v>82</v>
      </c>
      <c r="G4" s="23">
        <f>SUM('Säter 16 Aug'!D5)</f>
        <v>85</v>
      </c>
      <c r="H4" s="41">
        <f t="shared" ref="H4:H24" si="2">SUM(D4:G4)</f>
        <v>248</v>
      </c>
      <c r="I4" s="41">
        <f t="shared" si="0"/>
        <v>82.666666666666671</v>
      </c>
      <c r="J4" s="2" t="s">
        <v>53</v>
      </c>
      <c r="K4" s="41">
        <f>SUM('Säter 14Jun'!E5)</f>
        <v>23</v>
      </c>
      <c r="L4" s="30">
        <f>SUM('Hofors 28 Juni'!E5)</f>
        <v>15</v>
      </c>
      <c r="M4" s="30">
        <f>SUM('Hedemora 8 Aug'!E5)</f>
        <v>13</v>
      </c>
      <c r="N4" s="30">
        <f>SUM('Säter 16 Aug'!E5)</f>
        <v>14</v>
      </c>
      <c r="O4" s="30"/>
      <c r="P4" s="44">
        <f t="shared" ref="P4:P24" si="3">SUM(K4:N4)</f>
        <v>65</v>
      </c>
      <c r="Q4" s="30">
        <f t="shared" ref="Q4:Q24" si="4">MIN(D4:H4,1)</f>
        <v>0</v>
      </c>
      <c r="R4" s="49">
        <f t="shared" ref="R4:R24" si="5">SUM(K4:O4)</f>
        <v>65</v>
      </c>
      <c r="S4" s="21">
        <f t="shared" si="1"/>
        <v>13</v>
      </c>
      <c r="T4" s="51">
        <f t="shared" ref="T4:T24" si="6">SUM(K4:N4)</f>
        <v>65</v>
      </c>
      <c r="U4"/>
      <c r="V4"/>
    </row>
    <row r="5" spans="1:22" ht="15" customHeight="1" x14ac:dyDescent="0.25">
      <c r="A5" s="23"/>
      <c r="B5" s="33" t="s">
        <v>36</v>
      </c>
      <c r="C5" s="34" t="s">
        <v>37</v>
      </c>
      <c r="D5" s="41">
        <f>SUM('Säter 14Jun'!D6)</f>
        <v>83</v>
      </c>
      <c r="E5" s="23">
        <f>SUM('Hofors 28 Juni'!D6)</f>
        <v>68</v>
      </c>
      <c r="F5" s="23">
        <f>SUM('Hedemora 8 Aug'!D6)</f>
        <v>72</v>
      </c>
      <c r="G5" s="23">
        <f>SUM('Säter 16 Aug'!D6)</f>
        <v>81</v>
      </c>
      <c r="H5" s="41">
        <f t="shared" si="2"/>
        <v>304</v>
      </c>
      <c r="I5" s="41">
        <f t="shared" si="0"/>
        <v>101.33333333333333</v>
      </c>
      <c r="J5" s="33" t="s">
        <v>36</v>
      </c>
      <c r="K5" s="41">
        <f>SUM('Säter 14Jun'!E6)</f>
        <v>14</v>
      </c>
      <c r="L5" s="30">
        <f>SUM('Hofors 28 Juni'!E6)</f>
        <v>2</v>
      </c>
      <c r="M5" s="30">
        <f>SUM('Hedemora 8 Aug'!E6)</f>
        <v>4</v>
      </c>
      <c r="N5" s="30">
        <f>SUM('Säter 16 Aug'!E6)</f>
        <v>12</v>
      </c>
      <c r="O5" s="30"/>
      <c r="P5" s="44">
        <f t="shared" si="3"/>
        <v>32</v>
      </c>
      <c r="Q5" s="30">
        <f t="shared" si="4"/>
        <v>1</v>
      </c>
      <c r="R5" s="49">
        <f t="shared" si="5"/>
        <v>32</v>
      </c>
      <c r="S5" s="21">
        <f t="shared" si="1"/>
        <v>2</v>
      </c>
      <c r="T5" s="51">
        <f t="shared" si="6"/>
        <v>32</v>
      </c>
      <c r="U5"/>
      <c r="V5"/>
    </row>
    <row r="6" spans="1:22" x14ac:dyDescent="0.25">
      <c r="A6" s="23"/>
      <c r="B6" s="33" t="s">
        <v>20</v>
      </c>
      <c r="C6" s="34" t="s">
        <v>11</v>
      </c>
      <c r="D6" s="41">
        <f>SUM('Säter 14Jun'!D7)</f>
        <v>90</v>
      </c>
      <c r="E6" s="23">
        <f>SUM('Hofors 28 Juni'!D7)</f>
        <v>0</v>
      </c>
      <c r="F6" s="23">
        <f>SUM('Hedemora 8 Aug'!D7)</f>
        <v>0</v>
      </c>
      <c r="G6" s="23">
        <f>SUM('Säter 16 Aug'!D7)</f>
        <v>0</v>
      </c>
      <c r="H6" s="41">
        <f t="shared" si="2"/>
        <v>90</v>
      </c>
      <c r="I6" s="41">
        <f t="shared" si="0"/>
        <v>30</v>
      </c>
      <c r="J6" s="33" t="s">
        <v>20</v>
      </c>
      <c r="K6" s="41">
        <f>SUM('Säter 14Jun'!E7)</f>
        <v>19</v>
      </c>
      <c r="L6" s="30">
        <f>SUM('Hofors 28 Juni'!E7)</f>
        <v>23</v>
      </c>
      <c r="M6" s="30">
        <f>SUM('Hedemora 8 Aug'!E7)</f>
        <v>23</v>
      </c>
      <c r="N6" s="30">
        <f>SUM('Säter 16 Aug'!E7)</f>
        <v>23</v>
      </c>
      <c r="O6" s="30"/>
      <c r="P6" s="44">
        <f t="shared" si="3"/>
        <v>88</v>
      </c>
      <c r="Q6" s="30">
        <f t="shared" si="4"/>
        <v>0</v>
      </c>
      <c r="R6" s="49">
        <f t="shared" si="5"/>
        <v>88</v>
      </c>
      <c r="S6" s="21">
        <f t="shared" si="1"/>
        <v>19</v>
      </c>
      <c r="T6" s="51">
        <f t="shared" si="6"/>
        <v>88</v>
      </c>
      <c r="U6"/>
      <c r="V6"/>
    </row>
    <row r="7" spans="1:22" ht="15" customHeight="1" x14ac:dyDescent="0.25">
      <c r="A7" s="23"/>
      <c r="B7" s="33" t="s">
        <v>5</v>
      </c>
      <c r="C7" s="34" t="s">
        <v>21</v>
      </c>
      <c r="D7" s="41">
        <f>SUM('Säter 14Jun'!D8)</f>
        <v>85</v>
      </c>
      <c r="E7" s="23">
        <f>SUM('Hofors 28 Juni'!D8)</f>
        <v>74</v>
      </c>
      <c r="F7" s="23">
        <f>SUM('Hedemora 8 Aug'!D8)</f>
        <v>82</v>
      </c>
      <c r="G7" s="23">
        <f>SUM('Säter 16 Aug'!D8)</f>
        <v>74</v>
      </c>
      <c r="H7" s="41">
        <f t="shared" si="2"/>
        <v>315</v>
      </c>
      <c r="I7" s="41">
        <f t="shared" si="0"/>
        <v>105</v>
      </c>
      <c r="J7" s="33" t="s">
        <v>5</v>
      </c>
      <c r="K7" s="41">
        <f>SUM('Säter 14Jun'!E8)</f>
        <v>15</v>
      </c>
      <c r="L7" s="30">
        <f>SUM('Hofors 28 Juni'!E8)</f>
        <v>10</v>
      </c>
      <c r="M7" s="30">
        <f>SUM('Hedemora 8 Aug'!E8)</f>
        <v>12</v>
      </c>
      <c r="N7" s="30">
        <f>SUM('Säter 16 Aug'!E8)</f>
        <v>7</v>
      </c>
      <c r="O7" s="30"/>
      <c r="P7" s="44">
        <f t="shared" si="3"/>
        <v>44</v>
      </c>
      <c r="Q7" s="30">
        <f t="shared" si="4"/>
        <v>1</v>
      </c>
      <c r="R7" s="49">
        <f t="shared" si="5"/>
        <v>44</v>
      </c>
      <c r="S7" s="21">
        <f t="shared" si="1"/>
        <v>7</v>
      </c>
      <c r="T7" s="51">
        <f t="shared" si="6"/>
        <v>44</v>
      </c>
      <c r="U7"/>
      <c r="V7"/>
    </row>
    <row r="8" spans="1:22" ht="15" customHeight="1" x14ac:dyDescent="0.25">
      <c r="A8" s="23"/>
      <c r="B8" s="33" t="s">
        <v>31</v>
      </c>
      <c r="C8" s="34" t="s">
        <v>32</v>
      </c>
      <c r="D8" s="41">
        <f>SUM('Säter 14Jun'!D9)</f>
        <v>74</v>
      </c>
      <c r="E8" s="23">
        <f>SUM('Hofors 28 Juni'!D9)</f>
        <v>72</v>
      </c>
      <c r="F8" s="23">
        <f>SUM('Hedemora 8 Aug'!D9)</f>
        <v>77</v>
      </c>
      <c r="G8" s="23">
        <f>SUM('Säter 16 Aug'!D9)</f>
        <v>76</v>
      </c>
      <c r="H8" s="41">
        <f t="shared" si="2"/>
        <v>299</v>
      </c>
      <c r="I8" s="41">
        <f t="shared" si="0"/>
        <v>99.666666666666671</v>
      </c>
      <c r="J8" s="33" t="s">
        <v>31</v>
      </c>
      <c r="K8" s="41">
        <f>SUM('Säter 14Jun'!E9)</f>
        <v>6</v>
      </c>
      <c r="L8" s="30">
        <f>SUM('Hofors 28 Juni'!E9)</f>
        <v>5</v>
      </c>
      <c r="M8" s="30">
        <f>SUM('Hedemora 8 Aug'!E9)</f>
        <v>8</v>
      </c>
      <c r="N8" s="30">
        <f>SUM('Säter 16 Aug'!E9)</f>
        <v>9</v>
      </c>
      <c r="O8" s="30"/>
      <c r="P8" s="44">
        <f t="shared" si="3"/>
        <v>28</v>
      </c>
      <c r="Q8" s="30">
        <f t="shared" si="4"/>
        <v>1</v>
      </c>
      <c r="R8" s="49">
        <f t="shared" si="5"/>
        <v>28</v>
      </c>
      <c r="S8" s="21">
        <f t="shared" si="1"/>
        <v>5</v>
      </c>
      <c r="T8" s="51">
        <f t="shared" si="6"/>
        <v>28</v>
      </c>
      <c r="U8"/>
      <c r="V8"/>
    </row>
    <row r="9" spans="1:22" ht="15" customHeight="1" x14ac:dyDescent="0.25">
      <c r="A9" s="23"/>
      <c r="B9" s="33" t="s">
        <v>48</v>
      </c>
      <c r="C9" s="34" t="s">
        <v>49</v>
      </c>
      <c r="D9" s="41">
        <f>SUM('Säter 14Jun'!D10)</f>
        <v>90</v>
      </c>
      <c r="E9" s="23">
        <f>SUM('Hofors 28 Juni'!D10)</f>
        <v>85</v>
      </c>
      <c r="F9" s="23">
        <f>SUM('Hedemora 8 Aug'!D10)</f>
        <v>81</v>
      </c>
      <c r="G9" s="23">
        <f>SUM('Säter 16 Aug'!D10)</f>
        <v>92</v>
      </c>
      <c r="H9" s="41">
        <f t="shared" si="2"/>
        <v>348</v>
      </c>
      <c r="I9" s="41">
        <f t="shared" si="0"/>
        <v>116</v>
      </c>
      <c r="J9" s="33" t="s">
        <v>48</v>
      </c>
      <c r="K9" s="41">
        <f>SUM('Säter 14Jun'!E10)</f>
        <v>18</v>
      </c>
      <c r="L9" s="30">
        <f>SUM('Hofors 28 Juni'!E10)</f>
        <v>18</v>
      </c>
      <c r="M9" s="30">
        <f>SUM('Hedemora 8 Aug'!E10)</f>
        <v>11</v>
      </c>
      <c r="N9" s="30">
        <f>SUM('Säter 16 Aug'!E10)</f>
        <v>17</v>
      </c>
      <c r="O9" s="30"/>
      <c r="P9" s="44">
        <f t="shared" si="3"/>
        <v>64</v>
      </c>
      <c r="Q9" s="30">
        <f t="shared" si="4"/>
        <v>1</v>
      </c>
      <c r="R9" s="49">
        <f t="shared" si="5"/>
        <v>64</v>
      </c>
      <c r="S9" s="21">
        <f t="shared" si="1"/>
        <v>11</v>
      </c>
      <c r="T9" s="51">
        <f t="shared" si="6"/>
        <v>64</v>
      </c>
      <c r="U9"/>
      <c r="V9"/>
    </row>
    <row r="10" spans="1:22" ht="15" customHeight="1" x14ac:dyDescent="0.25">
      <c r="A10" s="23"/>
      <c r="B10" s="33" t="s">
        <v>38</v>
      </c>
      <c r="C10" s="34" t="s">
        <v>18</v>
      </c>
      <c r="D10" s="41">
        <f>SUM('Säter 14Jun'!D11)</f>
        <v>79</v>
      </c>
      <c r="E10" s="23">
        <f>SUM('Hofors 28 Juni'!D11)</f>
        <v>74</v>
      </c>
      <c r="F10" s="23">
        <f>SUM('Hedemora 8 Aug'!D11)</f>
        <v>79</v>
      </c>
      <c r="G10" s="23">
        <f>SUM('Säter 16 Aug'!D11)</f>
        <v>70</v>
      </c>
      <c r="H10" s="41">
        <f t="shared" si="2"/>
        <v>302</v>
      </c>
      <c r="I10" s="41">
        <f t="shared" si="0"/>
        <v>100.66666666666667</v>
      </c>
      <c r="J10" s="33" t="s">
        <v>38</v>
      </c>
      <c r="K10" s="41">
        <f>SUM('Säter 14Jun'!E11)</f>
        <v>10</v>
      </c>
      <c r="L10" s="30">
        <f>SUM('Hofors 28 Juni'!E11)</f>
        <v>9</v>
      </c>
      <c r="M10" s="30">
        <f>SUM('Hedemora 8 Aug'!E11)</f>
        <v>10</v>
      </c>
      <c r="N10" s="30">
        <f>SUM('Säter 16 Aug'!E11)</f>
        <v>4</v>
      </c>
      <c r="O10" s="30"/>
      <c r="P10" s="44">
        <f t="shared" si="3"/>
        <v>33</v>
      </c>
      <c r="Q10" s="30">
        <f t="shared" si="4"/>
        <v>1</v>
      </c>
      <c r="R10" s="49">
        <f t="shared" si="5"/>
        <v>33</v>
      </c>
      <c r="S10" s="21">
        <f t="shared" si="1"/>
        <v>4</v>
      </c>
      <c r="T10" s="51">
        <f t="shared" si="6"/>
        <v>33</v>
      </c>
      <c r="U10"/>
      <c r="V10"/>
    </row>
    <row r="11" spans="1:22" ht="15" customHeight="1" x14ac:dyDescent="0.25">
      <c r="A11" s="23"/>
      <c r="B11" s="33" t="s">
        <v>22</v>
      </c>
      <c r="C11" s="34" t="s">
        <v>13</v>
      </c>
      <c r="D11" s="41">
        <f>SUM('Säter 14Jun'!D12)</f>
        <v>86</v>
      </c>
      <c r="E11" s="23">
        <f>SUM('Hofors 28 Juni'!D12)</f>
        <v>73</v>
      </c>
      <c r="F11" s="23">
        <f>SUM('Hedemora 8 Aug'!D12)</f>
        <v>71</v>
      </c>
      <c r="G11" s="23">
        <f>SUM('Säter 16 Aug'!D12)</f>
        <v>73</v>
      </c>
      <c r="H11" s="41">
        <f t="shared" si="2"/>
        <v>303</v>
      </c>
      <c r="I11" s="41">
        <f t="shared" si="0"/>
        <v>101</v>
      </c>
      <c r="J11" s="33" t="s">
        <v>22</v>
      </c>
      <c r="K11" s="41">
        <f>SUM('Säter 14Jun'!E12)</f>
        <v>16</v>
      </c>
      <c r="L11" s="30">
        <f>SUM('Hofors 28 Juni'!E12)</f>
        <v>8</v>
      </c>
      <c r="M11" s="30">
        <f>SUM('Hedemora 8 Aug'!E12)</f>
        <v>2</v>
      </c>
      <c r="N11" s="30">
        <f>SUM('Säter 16 Aug'!E12)</f>
        <v>6</v>
      </c>
      <c r="O11" s="30"/>
      <c r="P11" s="44">
        <f t="shared" si="3"/>
        <v>32</v>
      </c>
      <c r="Q11" s="30">
        <f t="shared" si="4"/>
        <v>1</v>
      </c>
      <c r="R11" s="49">
        <f t="shared" si="5"/>
        <v>32</v>
      </c>
      <c r="S11" s="21">
        <f t="shared" si="1"/>
        <v>2</v>
      </c>
      <c r="T11" s="51">
        <f t="shared" si="6"/>
        <v>32</v>
      </c>
      <c r="U11"/>
      <c r="V11"/>
    </row>
    <row r="12" spans="1:22" ht="15" customHeight="1" x14ac:dyDescent="0.25">
      <c r="A12" s="23"/>
      <c r="B12" s="33" t="s">
        <v>30</v>
      </c>
      <c r="C12" s="34" t="s">
        <v>33</v>
      </c>
      <c r="D12" s="41">
        <f>SUM('Säter 14Jun'!D13)</f>
        <v>71</v>
      </c>
      <c r="E12" s="23">
        <f>SUM('Hofors 28 Juni'!D13)</f>
        <v>73</v>
      </c>
      <c r="F12" s="23">
        <f>SUM('Hedemora 8 Aug'!D13)</f>
        <v>83</v>
      </c>
      <c r="G12" s="23">
        <f>SUM('Säter 16 Aug'!D13)</f>
        <v>76</v>
      </c>
      <c r="H12" s="41">
        <f t="shared" si="2"/>
        <v>303</v>
      </c>
      <c r="I12" s="41">
        <f t="shared" si="0"/>
        <v>101</v>
      </c>
      <c r="J12" s="33" t="s">
        <v>30</v>
      </c>
      <c r="K12" s="41">
        <f>SUM('Säter 14Jun'!E13)</f>
        <v>1</v>
      </c>
      <c r="L12" s="30">
        <f>SUM('Hofors 28 Juni'!E13)</f>
        <v>6</v>
      </c>
      <c r="M12" s="30">
        <f>SUM('Hedemora 8 Aug'!E13)</f>
        <v>14</v>
      </c>
      <c r="N12" s="30">
        <f>SUM('Säter 16 Aug'!E13)</f>
        <v>8</v>
      </c>
      <c r="O12" s="30"/>
      <c r="P12" s="44">
        <f t="shared" si="3"/>
        <v>29</v>
      </c>
      <c r="Q12" s="30">
        <f t="shared" si="4"/>
        <v>1</v>
      </c>
      <c r="R12" s="49">
        <f t="shared" si="5"/>
        <v>29</v>
      </c>
      <c r="S12" s="21">
        <f t="shared" si="1"/>
        <v>1</v>
      </c>
      <c r="T12" s="51">
        <f t="shared" si="6"/>
        <v>29</v>
      </c>
      <c r="U12"/>
      <c r="V12"/>
    </row>
    <row r="13" spans="1:22" ht="15" customHeight="1" x14ac:dyDescent="0.25">
      <c r="A13" s="23"/>
      <c r="B13" s="33" t="s">
        <v>23</v>
      </c>
      <c r="C13" s="34" t="s">
        <v>14</v>
      </c>
      <c r="D13" s="41">
        <f>SUM('Säter 14Jun'!D14)</f>
        <v>79</v>
      </c>
      <c r="E13" s="23">
        <f>SUM('Hofors 28 Juni'!D14)</f>
        <v>72</v>
      </c>
      <c r="F13" s="23">
        <f>SUM('Hedemora 8 Aug'!D14)</f>
        <v>70</v>
      </c>
      <c r="G13" s="23">
        <f>SUM('Säter 16 Aug'!D14)</f>
        <v>69</v>
      </c>
      <c r="H13" s="41">
        <f t="shared" si="2"/>
        <v>290</v>
      </c>
      <c r="I13" s="41">
        <f t="shared" si="0"/>
        <v>96.666666666666671</v>
      </c>
      <c r="J13" s="33" t="s">
        <v>23</v>
      </c>
      <c r="K13" s="41">
        <f>SUM('Säter 14Jun'!E14)</f>
        <v>9</v>
      </c>
      <c r="L13" s="30">
        <f>SUM('Hofors 28 Juni'!E14)</f>
        <v>4</v>
      </c>
      <c r="M13" s="30">
        <f>SUM('Hedemora 8 Aug'!E14)</f>
        <v>1</v>
      </c>
      <c r="N13" s="30">
        <f>SUM('Säter 16 Aug'!E14)</f>
        <v>2</v>
      </c>
      <c r="O13" s="30"/>
      <c r="P13" s="44">
        <f t="shared" si="3"/>
        <v>16</v>
      </c>
      <c r="Q13" s="30">
        <f t="shared" si="4"/>
        <v>1</v>
      </c>
      <c r="R13" s="49">
        <f t="shared" si="5"/>
        <v>16</v>
      </c>
      <c r="S13" s="21">
        <f t="shared" si="1"/>
        <v>1</v>
      </c>
      <c r="T13" s="51">
        <f t="shared" si="6"/>
        <v>16</v>
      </c>
      <c r="U13"/>
      <c r="V13"/>
    </row>
    <row r="14" spans="1:22" ht="15" customHeight="1" x14ac:dyDescent="0.25">
      <c r="A14" s="23"/>
      <c r="B14" s="33" t="s">
        <v>46</v>
      </c>
      <c r="C14" s="34" t="s">
        <v>47</v>
      </c>
      <c r="D14" s="41">
        <f>SUM('Säter 14Jun'!D15)</f>
        <v>74</v>
      </c>
      <c r="E14" s="23">
        <f>SUM('Hofors 28 Juni'!D15)</f>
        <v>67</v>
      </c>
      <c r="F14" s="23">
        <f>SUM('Hedemora 8 Aug'!D15)</f>
        <v>84</v>
      </c>
      <c r="G14" s="23">
        <f>SUM('Säter 16 Aug'!D15)</f>
        <v>70</v>
      </c>
      <c r="H14" s="41">
        <f t="shared" si="2"/>
        <v>295</v>
      </c>
      <c r="I14" s="41">
        <f t="shared" si="0"/>
        <v>98.333333333333329</v>
      </c>
      <c r="J14" s="33" t="s">
        <v>46</v>
      </c>
      <c r="K14" s="41">
        <f>SUM('Säter 14Jun'!E15)</f>
        <v>5</v>
      </c>
      <c r="L14" s="30">
        <f>SUM('Hofors 28 Juni'!E15)</f>
        <v>1</v>
      </c>
      <c r="M14" s="30">
        <f>SUM('Hedemora 8 Aug'!E15)</f>
        <v>15</v>
      </c>
      <c r="N14" s="30">
        <f>SUM('Säter 16 Aug'!E15)</f>
        <v>3</v>
      </c>
      <c r="O14" s="30"/>
      <c r="P14" s="44">
        <f t="shared" si="3"/>
        <v>24</v>
      </c>
      <c r="Q14" s="30">
        <f t="shared" si="4"/>
        <v>1</v>
      </c>
      <c r="R14" s="49">
        <f t="shared" si="5"/>
        <v>24</v>
      </c>
      <c r="S14" s="21">
        <f t="shared" si="1"/>
        <v>1</v>
      </c>
      <c r="T14" s="51">
        <f t="shared" si="6"/>
        <v>24</v>
      </c>
      <c r="U14"/>
      <c r="V14"/>
    </row>
    <row r="15" spans="1:22" ht="15" customHeight="1" x14ac:dyDescent="0.25">
      <c r="A15" s="23"/>
      <c r="B15" s="33" t="s">
        <v>24</v>
      </c>
      <c r="C15" s="34" t="s">
        <v>12</v>
      </c>
      <c r="D15" s="41">
        <f>SUM('Säter 14Jun'!D16)</f>
        <v>77</v>
      </c>
      <c r="E15" s="23">
        <f>SUM('Hofors 28 Juni'!D16)</f>
        <v>71</v>
      </c>
      <c r="F15" s="23">
        <f>SUM('Hedemora 8 Aug'!D16)</f>
        <v>85</v>
      </c>
      <c r="G15" s="23">
        <f>SUM('Säter 16 Aug'!D16)</f>
        <v>69</v>
      </c>
      <c r="H15" s="41">
        <f t="shared" si="2"/>
        <v>302</v>
      </c>
      <c r="I15" s="41">
        <f t="shared" si="0"/>
        <v>100.66666666666667</v>
      </c>
      <c r="J15" s="33" t="s">
        <v>24</v>
      </c>
      <c r="K15" s="41">
        <f>SUM('Säter 14Jun'!E16)</f>
        <v>8</v>
      </c>
      <c r="L15" s="30">
        <f>SUM('Hofors 28 Juni'!E16)</f>
        <v>3</v>
      </c>
      <c r="M15" s="30">
        <f>SUM('Hedemora 8 Aug'!E16)</f>
        <v>16</v>
      </c>
      <c r="N15" s="30">
        <f>SUM('Säter 16 Aug'!E16)</f>
        <v>1</v>
      </c>
      <c r="O15" s="30"/>
      <c r="P15" s="44">
        <f t="shared" si="3"/>
        <v>28</v>
      </c>
      <c r="Q15" s="30">
        <f t="shared" si="4"/>
        <v>1</v>
      </c>
      <c r="R15" s="49">
        <f t="shared" si="5"/>
        <v>28</v>
      </c>
      <c r="S15" s="21">
        <f t="shared" si="1"/>
        <v>1</v>
      </c>
      <c r="T15" s="51">
        <f t="shared" si="6"/>
        <v>28</v>
      </c>
      <c r="U15"/>
      <c r="V15"/>
    </row>
    <row r="16" spans="1:22" ht="15" customHeight="1" x14ac:dyDescent="0.25">
      <c r="A16" s="23"/>
      <c r="B16" s="33" t="s">
        <v>44</v>
      </c>
      <c r="C16" s="34" t="s">
        <v>45</v>
      </c>
      <c r="D16" s="41">
        <f>SUM('Säter 14Jun'!D17)</f>
        <v>83</v>
      </c>
      <c r="E16" s="23">
        <f>SUM('Hofors 28 Juni'!D17)</f>
        <v>76</v>
      </c>
      <c r="F16" s="23">
        <f>SUM('Hedemora 8 Aug'!D17)</f>
        <v>73</v>
      </c>
      <c r="G16" s="23">
        <f>SUM('Säter 16 Aug'!D17)</f>
        <v>79</v>
      </c>
      <c r="H16" s="41">
        <f t="shared" si="2"/>
        <v>311</v>
      </c>
      <c r="I16" s="41">
        <f>SUM(H16)/2</f>
        <v>155.5</v>
      </c>
      <c r="J16" s="33" t="s">
        <v>44</v>
      </c>
      <c r="K16" s="41">
        <f>SUM('Säter 14Jun'!E17)</f>
        <v>13</v>
      </c>
      <c r="L16" s="30">
        <f>SUM('Hofors 28 Juni'!E17)</f>
        <v>13</v>
      </c>
      <c r="M16" s="30">
        <f>SUM('Hedemora 8 Aug'!E17)</f>
        <v>5</v>
      </c>
      <c r="N16" s="30">
        <f>SUM('Säter 16 Aug'!E17)</f>
        <v>11</v>
      </c>
      <c r="O16" s="30"/>
      <c r="P16" s="44">
        <f t="shared" si="3"/>
        <v>42</v>
      </c>
      <c r="Q16" s="30">
        <f t="shared" si="4"/>
        <v>1</v>
      </c>
      <c r="R16" s="49">
        <f t="shared" si="5"/>
        <v>42</v>
      </c>
      <c r="S16" s="21">
        <f t="shared" si="1"/>
        <v>5</v>
      </c>
      <c r="T16" s="51">
        <f t="shared" si="6"/>
        <v>42</v>
      </c>
      <c r="U16"/>
      <c r="V16"/>
    </row>
    <row r="17" spans="1:22" ht="15" customHeight="1" x14ac:dyDescent="0.25">
      <c r="A17" s="23"/>
      <c r="B17" s="33" t="s">
        <v>25</v>
      </c>
      <c r="C17" s="34" t="s">
        <v>16</v>
      </c>
      <c r="D17" s="41">
        <f>SUM('Säter 14Jun'!D18)</f>
        <v>72</v>
      </c>
      <c r="E17" s="23">
        <f>SUM('Hofors 28 Juni'!D18)</f>
        <v>75</v>
      </c>
      <c r="F17" s="23">
        <f>SUM('Hedemora 8 Aug'!D18)</f>
        <v>72</v>
      </c>
      <c r="G17" s="23">
        <f>SUM('Säter 16 Aug'!D18)</f>
        <v>77</v>
      </c>
      <c r="H17" s="41">
        <f t="shared" si="2"/>
        <v>296</v>
      </c>
      <c r="I17" s="41">
        <f>SUM(H17)/3</f>
        <v>98.666666666666671</v>
      </c>
      <c r="J17" s="33" t="s">
        <v>25</v>
      </c>
      <c r="K17" s="41">
        <f>SUM('Säter 14Jun'!E18)</f>
        <v>2</v>
      </c>
      <c r="L17" s="30">
        <f>SUM('Hofors 28 Juni'!E18)</f>
        <v>12</v>
      </c>
      <c r="M17" s="30">
        <f>SUM('Hedemora 8 Aug'!E18)</f>
        <v>3</v>
      </c>
      <c r="N17" s="30">
        <f>SUM('Säter 16 Aug'!E18)</f>
        <v>10</v>
      </c>
      <c r="O17" s="30"/>
      <c r="P17" s="44">
        <f t="shared" si="3"/>
        <v>27</v>
      </c>
      <c r="Q17" s="30">
        <f t="shared" si="4"/>
        <v>1</v>
      </c>
      <c r="R17" s="49">
        <f t="shared" si="5"/>
        <v>27</v>
      </c>
      <c r="S17" s="21">
        <f t="shared" si="1"/>
        <v>2</v>
      </c>
      <c r="T17" s="51">
        <f t="shared" si="6"/>
        <v>27</v>
      </c>
      <c r="U17"/>
      <c r="V17"/>
    </row>
    <row r="18" spans="1:22" ht="15" customHeight="1" x14ac:dyDescent="0.25">
      <c r="A18" s="23"/>
      <c r="B18" s="33" t="s">
        <v>39</v>
      </c>
      <c r="C18" s="34" t="s">
        <v>40</v>
      </c>
      <c r="D18" s="41">
        <f>SUM('Säter 14Jun'!D19)</f>
        <v>73</v>
      </c>
      <c r="E18" s="23">
        <f>SUM('Hofors 28 Juni'!D19)</f>
        <v>73</v>
      </c>
      <c r="F18" s="23">
        <f>SUM('Hedemora 8 Aug'!D19)</f>
        <v>0</v>
      </c>
      <c r="G18" s="23">
        <f>SUM('Säter 16 Aug'!D19)</f>
        <v>84</v>
      </c>
      <c r="H18" s="41">
        <f t="shared" si="2"/>
        <v>230</v>
      </c>
      <c r="I18" s="41">
        <f>SUM(H18)/3</f>
        <v>76.666666666666671</v>
      </c>
      <c r="J18" s="33" t="s">
        <v>39</v>
      </c>
      <c r="K18" s="41">
        <f>SUM('Säter 14Jun'!E19)</f>
        <v>3</v>
      </c>
      <c r="L18" s="30">
        <f>SUM('Hofors 28 Juni'!E19)</f>
        <v>7</v>
      </c>
      <c r="M18" s="30">
        <f>SUM('Hedemora 8 Aug'!E19)</f>
        <v>23</v>
      </c>
      <c r="N18" s="30">
        <f>SUM('Säter 16 Aug'!E19)</f>
        <v>13</v>
      </c>
      <c r="O18" s="30"/>
      <c r="P18" s="44">
        <f t="shared" si="3"/>
        <v>46</v>
      </c>
      <c r="Q18" s="30">
        <f t="shared" si="4"/>
        <v>0</v>
      </c>
      <c r="R18" s="49">
        <f t="shared" si="5"/>
        <v>46</v>
      </c>
      <c r="S18" s="21">
        <f t="shared" si="1"/>
        <v>3</v>
      </c>
      <c r="T18" s="51">
        <f t="shared" si="6"/>
        <v>46</v>
      </c>
      <c r="U18"/>
      <c r="V18"/>
    </row>
    <row r="19" spans="1:22" ht="15" customHeight="1" x14ac:dyDescent="0.25">
      <c r="A19" s="23"/>
      <c r="B19" s="33" t="s">
        <v>75</v>
      </c>
      <c r="C19" s="34" t="s">
        <v>74</v>
      </c>
      <c r="D19" s="41">
        <f>SUM('Säter 14Jun'!D20)</f>
        <v>79</v>
      </c>
      <c r="E19" s="23">
        <f>SUM('Hofors 28 Juni'!D20)</f>
        <v>83</v>
      </c>
      <c r="F19" s="23">
        <f>SUM('Hedemora 8 Aug'!D20)</f>
        <v>100</v>
      </c>
      <c r="G19" s="23">
        <f>SUM('Säter 16 Aug'!D20)</f>
        <v>0</v>
      </c>
      <c r="H19" s="41">
        <f t="shared" si="2"/>
        <v>262</v>
      </c>
      <c r="I19" s="41">
        <f>SUM(H19)/3</f>
        <v>87.333333333333329</v>
      </c>
      <c r="J19" s="33" t="s">
        <v>75</v>
      </c>
      <c r="K19" s="41">
        <f>SUM('Säter 14Jun'!E20)</f>
        <v>11</v>
      </c>
      <c r="L19" s="30">
        <f>SUM('Hofors 28 Juni'!E20)</f>
        <v>16</v>
      </c>
      <c r="M19" s="30">
        <f>SUM('Hedemora 8 Aug'!E20)</f>
        <v>19</v>
      </c>
      <c r="N19" s="30">
        <f>SUM('Säter 16 Aug'!E20)</f>
        <v>23</v>
      </c>
      <c r="O19" s="30"/>
      <c r="P19" s="44">
        <f t="shared" si="3"/>
        <v>69</v>
      </c>
      <c r="Q19" s="30">
        <f t="shared" si="4"/>
        <v>0</v>
      </c>
      <c r="R19" s="49">
        <f t="shared" si="5"/>
        <v>69</v>
      </c>
      <c r="S19" s="21">
        <f t="shared" si="1"/>
        <v>11</v>
      </c>
      <c r="T19" s="51">
        <f t="shared" si="6"/>
        <v>69</v>
      </c>
      <c r="U19"/>
      <c r="V19"/>
    </row>
    <row r="20" spans="1:22" ht="15" customHeight="1" x14ac:dyDescent="0.25">
      <c r="A20" s="23"/>
      <c r="B20" s="33" t="s">
        <v>50</v>
      </c>
      <c r="C20" s="34" t="s">
        <v>8</v>
      </c>
      <c r="D20" s="41">
        <f>SUM('Säter 14Jun'!D21)</f>
        <v>74</v>
      </c>
      <c r="E20" s="23">
        <f>SUM('Hofors 28 Juni'!D21)</f>
        <v>86</v>
      </c>
      <c r="F20" s="23">
        <f>SUM('Hedemora 8 Aug'!D21)</f>
        <v>75</v>
      </c>
      <c r="G20" s="23">
        <f>SUM('Säter 16 Aug'!D21)</f>
        <v>89</v>
      </c>
      <c r="H20" s="41">
        <f t="shared" si="2"/>
        <v>324</v>
      </c>
      <c r="I20" s="41">
        <f>SUM(H20)/2</f>
        <v>162</v>
      </c>
      <c r="J20" s="33" t="s">
        <v>50</v>
      </c>
      <c r="K20" s="41">
        <f>SUM('Säter 14Jun'!E21)</f>
        <v>4</v>
      </c>
      <c r="L20" s="30">
        <f>SUM('Hofors 28 Juni'!E21)</f>
        <v>19</v>
      </c>
      <c r="M20" s="30">
        <f>SUM('Hedemora 8 Aug'!E21)</f>
        <v>6</v>
      </c>
      <c r="N20" s="30">
        <f>SUM('Säter 16 Aug'!E21)</f>
        <v>15</v>
      </c>
      <c r="O20" s="30"/>
      <c r="P20" s="44">
        <f t="shared" si="3"/>
        <v>44</v>
      </c>
      <c r="Q20" s="30">
        <f t="shared" si="4"/>
        <v>1</v>
      </c>
      <c r="R20" s="49">
        <f t="shared" si="5"/>
        <v>44</v>
      </c>
      <c r="S20" s="21">
        <f t="shared" si="1"/>
        <v>4</v>
      </c>
      <c r="T20" s="51">
        <f t="shared" si="6"/>
        <v>44</v>
      </c>
      <c r="U20"/>
      <c r="V20"/>
    </row>
    <row r="21" spans="1:22" x14ac:dyDescent="0.25">
      <c r="A21" s="23"/>
      <c r="B21" s="33" t="s">
        <v>26</v>
      </c>
      <c r="C21" s="34" t="s">
        <v>9</v>
      </c>
      <c r="D21" s="41">
        <f>SUM('Säter 14Jun'!D22)</f>
        <v>87</v>
      </c>
      <c r="E21" s="23">
        <f>SUM('Hofors 28 Juni'!D22)</f>
        <v>0</v>
      </c>
      <c r="F21" s="23">
        <f>SUM('Hedemora 8 Aug'!D22)</f>
        <v>87</v>
      </c>
      <c r="G21" s="23">
        <f>SUM('Säter 16 Aug'!D22)</f>
        <v>0</v>
      </c>
      <c r="H21" s="41">
        <f t="shared" si="2"/>
        <v>174</v>
      </c>
      <c r="I21" s="41">
        <f>SUM(H21)/3</f>
        <v>58</v>
      </c>
      <c r="J21" s="33" t="s">
        <v>26</v>
      </c>
      <c r="K21" s="41">
        <f>SUM('Säter 14Jun'!E22)</f>
        <v>17</v>
      </c>
      <c r="L21" s="30">
        <f>SUM('Hofors 28 Juni'!E22)</f>
        <v>23</v>
      </c>
      <c r="M21" s="30">
        <f>SUM('Hedemora 8 Aug'!E22)</f>
        <v>17</v>
      </c>
      <c r="N21" s="30">
        <f>SUM('Säter 16 Aug'!E22)</f>
        <v>23</v>
      </c>
      <c r="O21" s="30"/>
      <c r="P21" s="44">
        <f t="shared" si="3"/>
        <v>80</v>
      </c>
      <c r="Q21" s="30">
        <f t="shared" si="4"/>
        <v>0</v>
      </c>
      <c r="R21" s="49">
        <f t="shared" si="5"/>
        <v>80</v>
      </c>
      <c r="S21" s="21">
        <f t="shared" si="1"/>
        <v>17</v>
      </c>
      <c r="T21" s="51">
        <f t="shared" si="6"/>
        <v>80</v>
      </c>
      <c r="U21"/>
      <c r="V21"/>
    </row>
    <row r="22" spans="1:22" x14ac:dyDescent="0.25">
      <c r="A22" s="23"/>
      <c r="B22" s="33" t="s">
        <v>27</v>
      </c>
      <c r="C22" s="34" t="s">
        <v>17</v>
      </c>
      <c r="D22" s="41">
        <f>SUM('Säter 14Jun'!D23)</f>
        <v>0</v>
      </c>
      <c r="E22" s="23">
        <f>SUM('Hofors 28 Juni'!D23)</f>
        <v>94</v>
      </c>
      <c r="F22" s="23">
        <f>SUM('Hedemora 8 Aug'!D23)</f>
        <v>94</v>
      </c>
      <c r="G22" s="23">
        <f>SUM('Säter 16 Aug'!D23)</f>
        <v>91</v>
      </c>
      <c r="H22" s="41">
        <f t="shared" si="2"/>
        <v>279</v>
      </c>
      <c r="I22" s="41">
        <f>SUM(H22)/3</f>
        <v>93</v>
      </c>
      <c r="J22" s="33" t="s">
        <v>27</v>
      </c>
      <c r="K22" s="41">
        <f>SUM('Säter 14Jun'!E23)</f>
        <v>23</v>
      </c>
      <c r="L22" s="30">
        <f>SUM('Hofors 28 Juni'!E23)</f>
        <v>20</v>
      </c>
      <c r="M22" s="30">
        <f>SUM('Hedemora 8 Aug'!E23)</f>
        <v>18</v>
      </c>
      <c r="N22" s="30">
        <f>SUM('Säter 16 Aug'!E23)</f>
        <v>16</v>
      </c>
      <c r="O22" s="30"/>
      <c r="P22" s="44">
        <f t="shared" si="3"/>
        <v>77</v>
      </c>
      <c r="Q22" s="30">
        <f t="shared" si="4"/>
        <v>0</v>
      </c>
      <c r="R22" s="49">
        <f t="shared" si="5"/>
        <v>77</v>
      </c>
      <c r="S22" s="21">
        <f t="shared" si="1"/>
        <v>16</v>
      </c>
      <c r="T22" s="51">
        <f t="shared" si="6"/>
        <v>77</v>
      </c>
      <c r="U22"/>
      <c r="V22"/>
    </row>
    <row r="23" spans="1:22" x14ac:dyDescent="0.25">
      <c r="A23" s="23"/>
      <c r="B23" s="33" t="s">
        <v>42</v>
      </c>
      <c r="C23" s="34" t="s">
        <v>15</v>
      </c>
      <c r="D23" s="41">
        <f>SUM('Säter 14Jun'!D24)</f>
        <v>80</v>
      </c>
      <c r="E23" s="23">
        <f>SUM('Hofors 28 Juni'!D24)</f>
        <v>80</v>
      </c>
      <c r="F23" s="23">
        <f>SUM('Hedemora 8 Aug'!D24)</f>
        <v>78</v>
      </c>
      <c r="G23" s="23">
        <f>SUM('Säter 16 Aug'!D24)</f>
        <v>0</v>
      </c>
      <c r="H23" s="41">
        <f t="shared" si="2"/>
        <v>238</v>
      </c>
      <c r="I23" s="41">
        <f>SUM(H23)/3</f>
        <v>79.333333333333329</v>
      </c>
      <c r="J23" s="33" t="s">
        <v>42</v>
      </c>
      <c r="K23" s="41">
        <f>SUM('Säter 14Jun'!E24)</f>
        <v>12</v>
      </c>
      <c r="L23" s="30">
        <f>SUM('Hofors 28 Juni'!E24)</f>
        <v>14</v>
      </c>
      <c r="M23" s="30">
        <f>SUM('Hedemora 8 Aug'!E24)</f>
        <v>9</v>
      </c>
      <c r="N23" s="30">
        <f>SUM('Säter 16 Aug'!E24)</f>
        <v>23</v>
      </c>
      <c r="O23" s="30"/>
      <c r="P23" s="44">
        <f t="shared" si="3"/>
        <v>58</v>
      </c>
      <c r="Q23" s="30">
        <f t="shared" si="4"/>
        <v>0</v>
      </c>
      <c r="R23" s="49">
        <f t="shared" si="5"/>
        <v>58</v>
      </c>
      <c r="S23" s="21">
        <f t="shared" si="1"/>
        <v>9</v>
      </c>
      <c r="T23" s="51">
        <f t="shared" si="6"/>
        <v>58</v>
      </c>
      <c r="U23"/>
      <c r="V23"/>
    </row>
    <row r="24" spans="1:22" x14ac:dyDescent="0.25">
      <c r="A24" s="23"/>
      <c r="B24" s="2" t="s">
        <v>54</v>
      </c>
      <c r="C24" s="34" t="s">
        <v>56</v>
      </c>
      <c r="D24" s="41">
        <f>SUM('Säter 14Jun'!D25)</f>
        <v>74</v>
      </c>
      <c r="E24" s="23">
        <f>SUM('Hofors 28 Juni'!D25)</f>
        <v>75</v>
      </c>
      <c r="F24" s="23">
        <f>SUM('Hedemora 8 Aug'!D25)</f>
        <v>75</v>
      </c>
      <c r="G24" s="23">
        <f>SUM('Säter 16 Aug'!D25)</f>
        <v>71</v>
      </c>
      <c r="H24" s="41">
        <f t="shared" si="2"/>
        <v>295</v>
      </c>
      <c r="I24" s="23"/>
      <c r="J24" s="2" t="s">
        <v>54</v>
      </c>
      <c r="K24" s="41">
        <f>SUM('Säter 14Jun'!E25)</f>
        <v>7</v>
      </c>
      <c r="L24" s="30">
        <f>SUM('Hofors 28 Juni'!E25)</f>
        <v>11</v>
      </c>
      <c r="M24" s="30">
        <f>SUM('Hedemora 8 Aug'!E25)</f>
        <v>7</v>
      </c>
      <c r="N24" s="30">
        <f>SUM('Säter 16 Aug'!E25)</f>
        <v>5</v>
      </c>
      <c r="O24" s="30"/>
      <c r="P24" s="44">
        <f t="shared" si="3"/>
        <v>30</v>
      </c>
      <c r="Q24" s="30">
        <f t="shared" si="4"/>
        <v>1</v>
      </c>
      <c r="R24" s="49">
        <f t="shared" si="5"/>
        <v>30</v>
      </c>
      <c r="S24" s="21">
        <f t="shared" si="1"/>
        <v>5</v>
      </c>
      <c r="T24" s="51">
        <f t="shared" si="6"/>
        <v>30</v>
      </c>
      <c r="V24"/>
    </row>
    <row r="25" spans="1:22" x14ac:dyDescent="0.25">
      <c r="A25" s="37" t="s">
        <v>28</v>
      </c>
      <c r="B25" s="36"/>
      <c r="C25" s="36"/>
      <c r="D25" s="15" t="s">
        <v>85</v>
      </c>
      <c r="E25" s="39" t="s">
        <v>88</v>
      </c>
      <c r="F25" s="39" t="s">
        <v>90</v>
      </c>
      <c r="G25" s="39" t="s">
        <v>93</v>
      </c>
      <c r="H25" s="39"/>
      <c r="I25" s="72"/>
      <c r="T25" s="14"/>
      <c r="V25"/>
    </row>
    <row r="26" spans="1:22" x14ac:dyDescent="0.25">
      <c r="A26" s="37" t="s">
        <v>29</v>
      </c>
      <c r="B26" s="36"/>
      <c r="C26" s="36"/>
      <c r="D26" s="15" t="s">
        <v>86</v>
      </c>
      <c r="E26" s="39" t="s">
        <v>89</v>
      </c>
      <c r="F26" s="39" t="s">
        <v>91</v>
      </c>
      <c r="G26" s="39" t="s">
        <v>88</v>
      </c>
      <c r="H26" s="39"/>
      <c r="I26" s="72"/>
    </row>
    <row r="27" spans="1:22" x14ac:dyDescent="0.25">
      <c r="A27" s="23"/>
      <c r="B27" s="37"/>
      <c r="C27" s="37"/>
      <c r="D27" s="23"/>
      <c r="E27" s="23"/>
      <c r="F27" s="23"/>
      <c r="G27" s="23"/>
      <c r="H27" s="23"/>
      <c r="I27" s="68"/>
    </row>
    <row r="43" spans="10:10" x14ac:dyDescent="0.25">
      <c r="J43" s="29"/>
    </row>
  </sheetData>
  <sortState xmlns:xlrd2="http://schemas.microsoft.com/office/spreadsheetml/2017/richdata2" ref="A3:I24">
    <sortCondition ref="B3:B24"/>
  </sortState>
  <mergeCells count="2">
    <mergeCell ref="D1:H1"/>
    <mergeCell ref="K1:O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workbookViewId="0">
      <selection activeCell="A22" sqref="A22:XFD22"/>
    </sheetView>
  </sheetViews>
  <sheetFormatPr defaultColWidth="9.140625" defaultRowHeight="12.75" x14ac:dyDescent="0.2"/>
  <cols>
    <col min="1" max="1" width="5.140625" style="1" customWidth="1"/>
    <col min="2" max="2" width="17.5703125" style="1" bestFit="1" customWidth="1"/>
    <col min="3" max="3" width="10.5703125" style="1" bestFit="1" customWidth="1"/>
    <col min="4" max="4" width="9.85546875" style="1" bestFit="1" customWidth="1"/>
    <col min="5" max="5" width="9.7109375" style="1" bestFit="1" customWidth="1"/>
    <col min="6" max="6" width="3.42578125" style="1" bestFit="1" customWidth="1"/>
    <col min="7" max="7" width="3.5703125" style="1" bestFit="1" customWidth="1"/>
    <col min="8" max="9" width="9.140625" style="1"/>
    <col min="10" max="10" width="9.140625" style="12"/>
    <col min="11" max="11" width="17.5703125" style="1" bestFit="1" customWidth="1"/>
    <col min="12" max="12" width="10.5703125" style="12" bestFit="1" customWidth="1"/>
    <col min="13" max="13" width="4.85546875" style="12" bestFit="1" customWidth="1"/>
    <col min="14" max="14" width="9.140625" style="1"/>
    <col min="15" max="15" width="17.5703125" style="1" customWidth="1"/>
    <col min="16" max="16" width="12.7109375" style="1" bestFit="1" customWidth="1"/>
    <col min="17" max="17" width="9.140625" style="1"/>
    <col min="18" max="18" width="9.7109375" style="1" bestFit="1" customWidth="1"/>
    <col min="19" max="19" width="17.5703125" style="1" bestFit="1" customWidth="1"/>
    <col min="20" max="20" width="10.5703125" style="1" bestFit="1" customWidth="1"/>
    <col min="21" max="21" width="4.85546875" style="1" bestFit="1" customWidth="1"/>
    <col min="22" max="22" width="8.28515625" style="1" bestFit="1" customWidth="1"/>
    <col min="23" max="16384" width="9.140625" style="1"/>
  </cols>
  <sheetData>
    <row r="1" spans="1:13" ht="15.75" x14ac:dyDescent="0.25">
      <c r="A1" s="4" t="s">
        <v>81</v>
      </c>
    </row>
    <row r="3" spans="1:13" x14ac:dyDescent="0.2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43</v>
      </c>
      <c r="J3" s="1"/>
      <c r="L3" s="1"/>
      <c r="M3" s="1"/>
    </row>
    <row r="4" spans="1:13" ht="15" x14ac:dyDescent="0.25">
      <c r="A4" s="3"/>
      <c r="B4" s="33" t="s">
        <v>19</v>
      </c>
      <c r="C4" s="34" t="s">
        <v>10</v>
      </c>
      <c r="D4" s="41">
        <v>91</v>
      </c>
      <c r="E4" s="42">
        <v>20</v>
      </c>
      <c r="F4" s="6"/>
      <c r="G4" s="6"/>
      <c r="H4" s="2"/>
      <c r="J4" s="1"/>
      <c r="L4" s="1"/>
      <c r="M4" s="1"/>
    </row>
    <row r="5" spans="1:13" s="7" customFormat="1" x14ac:dyDescent="0.2">
      <c r="A5" s="6"/>
      <c r="B5" s="2" t="s">
        <v>53</v>
      </c>
      <c r="C5" s="2" t="s">
        <v>55</v>
      </c>
      <c r="D5" s="6" t="s">
        <v>84</v>
      </c>
      <c r="E5" s="42">
        <v>23</v>
      </c>
      <c r="F5" s="2"/>
      <c r="G5" s="2"/>
      <c r="H5" s="2"/>
    </row>
    <row r="6" spans="1:13" ht="15" x14ac:dyDescent="0.25">
      <c r="A6" s="6"/>
      <c r="B6" s="33" t="s">
        <v>36</v>
      </c>
      <c r="C6" s="34" t="s">
        <v>37</v>
      </c>
      <c r="D6" s="43">
        <v>83</v>
      </c>
      <c r="E6" s="42">
        <v>14</v>
      </c>
      <c r="F6" s="58"/>
      <c r="G6" s="19"/>
      <c r="H6" s="2"/>
      <c r="J6" s="1"/>
      <c r="L6" s="1"/>
      <c r="M6" s="1"/>
    </row>
    <row r="7" spans="1:13" s="7" customFormat="1" ht="15" x14ac:dyDescent="0.25">
      <c r="A7" s="3"/>
      <c r="B7" s="33" t="s">
        <v>20</v>
      </c>
      <c r="C7" s="34" t="s">
        <v>11</v>
      </c>
      <c r="D7" s="43">
        <v>90</v>
      </c>
      <c r="E7" s="42">
        <v>19</v>
      </c>
      <c r="F7" s="19"/>
      <c r="G7" s="19"/>
      <c r="H7" s="2"/>
    </row>
    <row r="8" spans="1:13" s="7" customFormat="1" ht="15" x14ac:dyDescent="0.25">
      <c r="A8" s="6"/>
      <c r="B8" s="33" t="s">
        <v>5</v>
      </c>
      <c r="C8" s="34" t="s">
        <v>21</v>
      </c>
      <c r="D8" s="44">
        <v>85</v>
      </c>
      <c r="E8" s="48">
        <v>15</v>
      </c>
      <c r="F8" s="6"/>
      <c r="G8" s="6"/>
      <c r="H8" s="2"/>
    </row>
    <row r="9" spans="1:13" ht="15" x14ac:dyDescent="0.25">
      <c r="A9" s="6"/>
      <c r="B9" s="33" t="s">
        <v>31</v>
      </c>
      <c r="C9" s="34" t="s">
        <v>32</v>
      </c>
      <c r="D9" s="41">
        <v>74</v>
      </c>
      <c r="E9" s="42">
        <v>6</v>
      </c>
      <c r="F9" s="19"/>
      <c r="G9" s="19"/>
      <c r="H9" s="2"/>
      <c r="J9" s="1"/>
      <c r="L9" s="1"/>
      <c r="M9" s="1"/>
    </row>
    <row r="10" spans="1:13" ht="15" x14ac:dyDescent="0.25">
      <c r="A10" s="6"/>
      <c r="B10" s="33" t="s">
        <v>48</v>
      </c>
      <c r="C10" s="34" t="s">
        <v>49</v>
      </c>
      <c r="D10" s="43">
        <v>90</v>
      </c>
      <c r="E10" s="48">
        <v>18</v>
      </c>
      <c r="F10" s="5"/>
      <c r="G10" s="31"/>
      <c r="H10" s="2"/>
      <c r="J10" s="1"/>
      <c r="L10" s="1"/>
      <c r="M10" s="1"/>
    </row>
    <row r="11" spans="1:13" ht="15" x14ac:dyDescent="0.25">
      <c r="A11" s="6"/>
      <c r="B11" s="33" t="s">
        <v>38</v>
      </c>
      <c r="C11" s="34" t="s">
        <v>18</v>
      </c>
      <c r="D11" s="41">
        <v>79</v>
      </c>
      <c r="E11" s="48">
        <v>10</v>
      </c>
      <c r="F11" s="6"/>
      <c r="G11" s="58"/>
      <c r="H11" s="2"/>
      <c r="J11" s="1"/>
      <c r="L11" s="1"/>
      <c r="M11" s="1"/>
    </row>
    <row r="12" spans="1:13" ht="15" x14ac:dyDescent="0.25">
      <c r="A12" s="6"/>
      <c r="B12" s="33" t="s">
        <v>22</v>
      </c>
      <c r="C12" s="34" t="s">
        <v>13</v>
      </c>
      <c r="D12" s="41">
        <v>86</v>
      </c>
      <c r="E12" s="42">
        <v>16</v>
      </c>
      <c r="F12" s="6"/>
      <c r="G12" s="6"/>
      <c r="H12" s="2"/>
      <c r="J12" s="1"/>
      <c r="L12" s="1"/>
      <c r="M12" s="1"/>
    </row>
    <row r="13" spans="1:13" ht="15" x14ac:dyDescent="0.25">
      <c r="A13" s="6"/>
      <c r="B13" s="33" t="s">
        <v>30</v>
      </c>
      <c r="C13" s="34" t="s">
        <v>33</v>
      </c>
      <c r="D13" s="41">
        <v>71</v>
      </c>
      <c r="E13" s="42">
        <v>1</v>
      </c>
      <c r="F13" s="6"/>
      <c r="G13" s="6"/>
      <c r="H13" s="2"/>
      <c r="J13" s="1"/>
      <c r="L13" s="1"/>
      <c r="M13" s="1"/>
    </row>
    <row r="14" spans="1:13" ht="15" x14ac:dyDescent="0.25">
      <c r="A14" s="6"/>
      <c r="B14" s="33" t="s">
        <v>23</v>
      </c>
      <c r="C14" s="34" t="s">
        <v>14</v>
      </c>
      <c r="D14" s="41">
        <v>79</v>
      </c>
      <c r="E14" s="48">
        <v>9</v>
      </c>
      <c r="F14" s="6"/>
      <c r="G14" s="6"/>
      <c r="H14" s="2"/>
      <c r="J14" s="1"/>
      <c r="L14" s="1"/>
      <c r="M14" s="1"/>
    </row>
    <row r="15" spans="1:13" ht="15" x14ac:dyDescent="0.25">
      <c r="A15" s="3"/>
      <c r="B15" s="33" t="s">
        <v>46</v>
      </c>
      <c r="C15" s="34" t="s">
        <v>47</v>
      </c>
      <c r="D15" s="41">
        <v>74</v>
      </c>
      <c r="E15" s="42">
        <v>5</v>
      </c>
      <c r="F15" s="31"/>
      <c r="G15" s="31"/>
      <c r="H15" s="2"/>
      <c r="J15" s="1"/>
      <c r="L15" s="1"/>
      <c r="M15" s="1"/>
    </row>
    <row r="16" spans="1:13" ht="15" x14ac:dyDescent="0.25">
      <c r="A16" s="6"/>
      <c r="B16" s="33" t="s">
        <v>24</v>
      </c>
      <c r="C16" s="34" t="s">
        <v>12</v>
      </c>
      <c r="D16" s="45">
        <v>77</v>
      </c>
      <c r="E16" s="48">
        <v>8</v>
      </c>
      <c r="F16" s="6"/>
      <c r="G16" s="6"/>
      <c r="H16" s="2"/>
      <c r="J16" s="1"/>
      <c r="L16" s="1"/>
      <c r="M16" s="1"/>
    </row>
    <row r="17" spans="1:13" ht="15" x14ac:dyDescent="0.25">
      <c r="A17" s="6"/>
      <c r="B17" s="33" t="s">
        <v>44</v>
      </c>
      <c r="C17" s="34" t="s">
        <v>45</v>
      </c>
      <c r="D17" s="41">
        <v>83</v>
      </c>
      <c r="E17" s="42">
        <v>13</v>
      </c>
      <c r="F17" s="19"/>
      <c r="G17" s="19"/>
      <c r="H17" s="2"/>
      <c r="J17" s="1"/>
      <c r="L17" s="1"/>
      <c r="M17" s="1"/>
    </row>
    <row r="18" spans="1:13" ht="15" x14ac:dyDescent="0.25">
      <c r="A18" s="6"/>
      <c r="B18" s="33" t="s">
        <v>25</v>
      </c>
      <c r="C18" s="34" t="s">
        <v>16</v>
      </c>
      <c r="D18" s="41">
        <v>72</v>
      </c>
      <c r="E18" s="48">
        <v>2</v>
      </c>
      <c r="F18" s="5"/>
      <c r="G18" s="6"/>
      <c r="H18" s="2"/>
      <c r="J18" s="1"/>
      <c r="L18" s="1"/>
      <c r="M18" s="1"/>
    </row>
    <row r="19" spans="1:13" ht="15" x14ac:dyDescent="0.25">
      <c r="A19" s="6"/>
      <c r="B19" s="33" t="s">
        <v>39</v>
      </c>
      <c r="C19" s="34" t="s">
        <v>40</v>
      </c>
      <c r="D19" s="41">
        <v>73</v>
      </c>
      <c r="E19" s="42">
        <v>3</v>
      </c>
      <c r="F19" s="6"/>
      <c r="G19" s="6"/>
      <c r="H19" s="2"/>
      <c r="J19" s="1"/>
      <c r="L19" s="1"/>
      <c r="M19" s="1"/>
    </row>
    <row r="20" spans="1:13" ht="15" x14ac:dyDescent="0.25">
      <c r="A20" s="6"/>
      <c r="B20" s="33" t="s">
        <v>75</v>
      </c>
      <c r="C20" s="34" t="s">
        <v>74</v>
      </c>
      <c r="D20" s="41">
        <v>79</v>
      </c>
      <c r="E20" s="48">
        <v>11</v>
      </c>
      <c r="F20" s="6"/>
      <c r="G20" s="6"/>
      <c r="H20" s="2"/>
      <c r="J20" s="1"/>
      <c r="L20" s="1"/>
      <c r="M20" s="1"/>
    </row>
    <row r="21" spans="1:13" ht="15" x14ac:dyDescent="0.25">
      <c r="A21" s="6"/>
      <c r="B21" s="33" t="s">
        <v>50</v>
      </c>
      <c r="C21" s="34" t="s">
        <v>8</v>
      </c>
      <c r="D21" s="41">
        <v>74</v>
      </c>
      <c r="E21" s="48">
        <v>4</v>
      </c>
      <c r="F21" s="74" t="s">
        <v>87</v>
      </c>
      <c r="G21" s="31"/>
      <c r="H21" s="2"/>
      <c r="J21" s="1"/>
      <c r="L21" s="1"/>
      <c r="M21" s="1"/>
    </row>
    <row r="22" spans="1:13" ht="15" x14ac:dyDescent="0.25">
      <c r="A22" s="2"/>
      <c r="B22" s="33" t="s">
        <v>26</v>
      </c>
      <c r="C22" s="34" t="s">
        <v>9</v>
      </c>
      <c r="D22" s="41">
        <v>87</v>
      </c>
      <c r="E22" s="48">
        <v>17</v>
      </c>
      <c r="F22" s="6"/>
      <c r="G22" s="6"/>
      <c r="H22" s="2"/>
      <c r="J22" s="1"/>
      <c r="L22" s="1"/>
      <c r="M22" s="1"/>
    </row>
    <row r="23" spans="1:13" ht="15" x14ac:dyDescent="0.2">
      <c r="A23" s="2"/>
      <c r="B23" s="33" t="s">
        <v>27</v>
      </c>
      <c r="C23" s="34" t="s">
        <v>17</v>
      </c>
      <c r="D23" s="48" t="s">
        <v>84</v>
      </c>
      <c r="E23" s="48">
        <v>23</v>
      </c>
      <c r="F23" s="5"/>
      <c r="G23" s="19"/>
      <c r="H23" s="2"/>
      <c r="J23" s="1"/>
      <c r="L23" s="1"/>
      <c r="M23" s="1"/>
    </row>
    <row r="24" spans="1:13" ht="15" x14ac:dyDescent="0.2">
      <c r="A24" s="2"/>
      <c r="B24" s="33" t="s">
        <v>42</v>
      </c>
      <c r="C24" s="34" t="s">
        <v>15</v>
      </c>
      <c r="D24" s="6">
        <v>80</v>
      </c>
      <c r="E24" s="48">
        <v>12</v>
      </c>
      <c r="F24" s="2"/>
      <c r="G24" s="17" t="s">
        <v>87</v>
      </c>
      <c r="H24" s="2"/>
    </row>
    <row r="25" spans="1:13" x14ac:dyDescent="0.2">
      <c r="A25" s="2"/>
      <c r="B25" s="2" t="s">
        <v>54</v>
      </c>
      <c r="C25" s="2" t="s">
        <v>56</v>
      </c>
      <c r="D25" s="42">
        <v>74</v>
      </c>
      <c r="E25" s="42">
        <v>7</v>
      </c>
      <c r="F25" s="6"/>
      <c r="G25" s="2"/>
      <c r="H25" s="2"/>
    </row>
    <row r="29" spans="1:13" x14ac:dyDescent="0.2">
      <c r="K29" s="24"/>
      <c r="L29" s="26"/>
      <c r="M29" s="25"/>
    </row>
    <row r="30" spans="1:13" x14ac:dyDescent="0.2">
      <c r="K30" s="24"/>
      <c r="L30" s="26"/>
      <c r="M30" s="25"/>
    </row>
    <row r="31" spans="1:13" x14ac:dyDescent="0.2">
      <c r="K31" s="24"/>
      <c r="L31" s="26"/>
      <c r="M31" s="25"/>
    </row>
    <row r="32" spans="1:13" x14ac:dyDescent="0.2">
      <c r="K32" s="24"/>
      <c r="L32" s="26"/>
      <c r="M32" s="25"/>
    </row>
    <row r="33" spans="11:13" x14ac:dyDescent="0.2">
      <c r="K33" s="9"/>
      <c r="L33" s="10"/>
      <c r="M33" s="11"/>
    </row>
    <row r="34" spans="11:13" x14ac:dyDescent="0.2">
      <c r="K34" s="9"/>
      <c r="L34" s="10"/>
      <c r="M34" s="11"/>
    </row>
    <row r="35" spans="11:13" x14ac:dyDescent="0.2">
      <c r="K35" s="9"/>
      <c r="L35" s="10"/>
      <c r="M35" s="11"/>
    </row>
    <row r="36" spans="11:13" x14ac:dyDescent="0.2">
      <c r="K36" s="9"/>
      <c r="L36" s="10"/>
      <c r="M36" s="11"/>
    </row>
    <row r="37" spans="11:13" x14ac:dyDescent="0.2">
      <c r="K37" s="9"/>
      <c r="L37" s="10"/>
      <c r="M37" s="11"/>
    </row>
    <row r="38" spans="11:13" x14ac:dyDescent="0.2">
      <c r="K38" s="9"/>
      <c r="L38" s="10"/>
      <c r="M38" s="11"/>
    </row>
    <row r="39" spans="11:13" x14ac:dyDescent="0.2">
      <c r="K39" s="9"/>
      <c r="L39" s="10"/>
      <c r="M39" s="11"/>
    </row>
    <row r="40" spans="11:13" x14ac:dyDescent="0.2">
      <c r="K40" s="8"/>
      <c r="L40" s="22"/>
      <c r="M40" s="13"/>
    </row>
    <row r="41" spans="11:13" x14ac:dyDescent="0.2">
      <c r="K41" s="9"/>
      <c r="L41" s="10"/>
      <c r="M41" s="11"/>
    </row>
    <row r="42" spans="11:13" x14ac:dyDescent="0.2">
      <c r="K42" s="9"/>
      <c r="L42" s="10"/>
      <c r="M42" s="11"/>
    </row>
    <row r="43" spans="11:13" x14ac:dyDescent="0.2">
      <c r="K43" s="9"/>
      <c r="L43" s="10"/>
      <c r="M43" s="11"/>
    </row>
    <row r="44" spans="11:13" x14ac:dyDescent="0.2">
      <c r="K44" s="9"/>
      <c r="L44" s="10"/>
      <c r="M44" s="11"/>
    </row>
    <row r="45" spans="11:13" x14ac:dyDescent="0.2">
      <c r="K45" s="9"/>
      <c r="L45" s="10"/>
      <c r="M45" s="11"/>
    </row>
    <row r="46" spans="11:13" x14ac:dyDescent="0.2">
      <c r="K46" s="9"/>
      <c r="L46" s="10"/>
      <c r="M46" s="11"/>
    </row>
    <row r="47" spans="11:13" x14ac:dyDescent="0.2">
      <c r="K47" s="9"/>
      <c r="L47" s="10"/>
      <c r="M47" s="11"/>
    </row>
    <row r="48" spans="11:13" x14ac:dyDescent="0.2">
      <c r="K48" s="9"/>
      <c r="L48" s="10"/>
      <c r="M48" s="11"/>
    </row>
    <row r="49" spans="11:13" x14ac:dyDescent="0.2">
      <c r="K49" s="9"/>
      <c r="L49" s="10"/>
      <c r="M49" s="11"/>
    </row>
    <row r="50" spans="11:13" x14ac:dyDescent="0.2">
      <c r="K50" s="9"/>
      <c r="L50" s="10"/>
      <c r="M50" s="11"/>
    </row>
  </sheetData>
  <sortState xmlns:xlrd2="http://schemas.microsoft.com/office/spreadsheetml/2017/richdata2" ref="B4:H25">
    <sortCondition ref="B4:B25"/>
  </sortState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topLeftCell="A3" workbookViewId="0">
      <selection activeCell="A22" sqref="A22:XFD22"/>
    </sheetView>
  </sheetViews>
  <sheetFormatPr defaultRowHeight="15" x14ac:dyDescent="0.25"/>
  <cols>
    <col min="2" max="2" width="17.7109375" bestFit="1" customWidth="1"/>
    <col min="3" max="3" width="10.7109375" bestFit="1" customWidth="1"/>
  </cols>
  <sheetData>
    <row r="1" spans="1:8" ht="15.75" x14ac:dyDescent="0.25">
      <c r="A1" s="4" t="s">
        <v>82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43</v>
      </c>
    </row>
    <row r="4" spans="1:8" x14ac:dyDescent="0.25">
      <c r="A4" s="3"/>
      <c r="B4" s="33" t="s">
        <v>19</v>
      </c>
      <c r="C4" s="34" t="s">
        <v>10</v>
      </c>
      <c r="D4" s="23">
        <v>84</v>
      </c>
      <c r="E4" s="6">
        <v>17</v>
      </c>
      <c r="F4" s="6"/>
      <c r="G4" s="5"/>
      <c r="H4" s="2"/>
    </row>
    <row r="5" spans="1:8" x14ac:dyDescent="0.25">
      <c r="A5" s="6"/>
      <c r="B5" s="2" t="s">
        <v>53</v>
      </c>
      <c r="C5" s="2" t="s">
        <v>55</v>
      </c>
      <c r="D5" s="23">
        <v>81</v>
      </c>
      <c r="E5" s="6">
        <v>15</v>
      </c>
      <c r="F5" s="19"/>
      <c r="G5" s="19"/>
      <c r="H5" s="2"/>
    </row>
    <row r="6" spans="1:8" x14ac:dyDescent="0.25">
      <c r="A6" s="6"/>
      <c r="B6" s="33" t="s">
        <v>36</v>
      </c>
      <c r="C6" s="34" t="s">
        <v>37</v>
      </c>
      <c r="D6" s="23">
        <v>68</v>
      </c>
      <c r="E6" s="6">
        <v>2</v>
      </c>
      <c r="F6" s="19"/>
      <c r="G6" s="19"/>
      <c r="H6" s="2"/>
    </row>
    <row r="7" spans="1:8" x14ac:dyDescent="0.25">
      <c r="A7" s="3"/>
      <c r="B7" s="33" t="s">
        <v>20</v>
      </c>
      <c r="C7" s="34" t="s">
        <v>11</v>
      </c>
      <c r="D7" s="23" t="s">
        <v>84</v>
      </c>
      <c r="E7" s="6">
        <v>23</v>
      </c>
      <c r="F7" s="6"/>
      <c r="G7" s="6"/>
      <c r="H7" s="2"/>
    </row>
    <row r="8" spans="1:8" x14ac:dyDescent="0.25">
      <c r="A8" s="6"/>
      <c r="B8" s="33" t="s">
        <v>5</v>
      </c>
      <c r="C8" s="34" t="s">
        <v>21</v>
      </c>
      <c r="D8" s="23">
        <v>74</v>
      </c>
      <c r="E8" s="6">
        <v>10</v>
      </c>
      <c r="F8" s="6"/>
      <c r="G8" s="58"/>
      <c r="H8" s="2"/>
    </row>
    <row r="9" spans="1:8" x14ac:dyDescent="0.25">
      <c r="A9" s="6"/>
      <c r="B9" s="33" t="s">
        <v>31</v>
      </c>
      <c r="C9" s="34" t="s">
        <v>32</v>
      </c>
      <c r="D9" s="23">
        <v>72</v>
      </c>
      <c r="E9" s="6">
        <v>5</v>
      </c>
      <c r="F9" s="6"/>
      <c r="G9" s="5"/>
      <c r="H9" s="2"/>
    </row>
    <row r="10" spans="1:8" x14ac:dyDescent="0.25">
      <c r="A10" s="6"/>
      <c r="B10" s="33" t="s">
        <v>48</v>
      </c>
      <c r="C10" s="34" t="s">
        <v>49</v>
      </c>
      <c r="D10" s="23">
        <v>85</v>
      </c>
      <c r="E10" s="6">
        <v>18</v>
      </c>
      <c r="F10" s="6"/>
      <c r="G10" s="6"/>
      <c r="H10" s="2"/>
    </row>
    <row r="11" spans="1:8" x14ac:dyDescent="0.25">
      <c r="A11" s="6"/>
      <c r="B11" s="33" t="s">
        <v>38</v>
      </c>
      <c r="C11" s="34" t="s">
        <v>18</v>
      </c>
      <c r="D11" s="23">
        <v>74</v>
      </c>
      <c r="E11" s="6">
        <v>9</v>
      </c>
      <c r="F11" s="19"/>
      <c r="G11" s="19"/>
      <c r="H11" s="2"/>
    </row>
    <row r="12" spans="1:8" x14ac:dyDescent="0.25">
      <c r="A12" s="6"/>
      <c r="B12" s="33" t="s">
        <v>22</v>
      </c>
      <c r="C12" s="34" t="s">
        <v>13</v>
      </c>
      <c r="D12" s="23">
        <v>73</v>
      </c>
      <c r="E12" s="6">
        <v>8</v>
      </c>
      <c r="F12" s="19"/>
      <c r="G12" s="19"/>
      <c r="H12" s="2"/>
    </row>
    <row r="13" spans="1:8" x14ac:dyDescent="0.25">
      <c r="A13" s="6"/>
      <c r="B13" s="33" t="s">
        <v>30</v>
      </c>
      <c r="C13" s="34" t="s">
        <v>33</v>
      </c>
      <c r="D13" s="23">
        <v>73</v>
      </c>
      <c r="E13" s="6">
        <v>6</v>
      </c>
      <c r="F13" s="5"/>
      <c r="G13" s="6"/>
      <c r="H13" s="2"/>
    </row>
    <row r="14" spans="1:8" x14ac:dyDescent="0.25">
      <c r="A14" s="6"/>
      <c r="B14" s="33" t="s">
        <v>23</v>
      </c>
      <c r="C14" s="34" t="s">
        <v>14</v>
      </c>
      <c r="D14" s="23">
        <v>72</v>
      </c>
      <c r="E14" s="6">
        <v>4</v>
      </c>
      <c r="F14" s="6"/>
      <c r="G14" s="6"/>
      <c r="H14" s="2"/>
    </row>
    <row r="15" spans="1:8" x14ac:dyDescent="0.25">
      <c r="A15" s="6"/>
      <c r="B15" s="33" t="s">
        <v>46</v>
      </c>
      <c r="C15" s="34" t="s">
        <v>47</v>
      </c>
      <c r="D15" s="23">
        <v>67</v>
      </c>
      <c r="E15" s="6">
        <v>1</v>
      </c>
      <c r="F15" s="6"/>
      <c r="G15" s="6"/>
      <c r="H15" s="2"/>
    </row>
    <row r="16" spans="1:8" x14ac:dyDescent="0.25">
      <c r="A16" s="6"/>
      <c r="B16" s="33" t="s">
        <v>24</v>
      </c>
      <c r="C16" s="34" t="s">
        <v>12</v>
      </c>
      <c r="D16" s="23">
        <v>71</v>
      </c>
      <c r="E16" s="6">
        <v>3</v>
      </c>
      <c r="F16" s="6"/>
      <c r="G16" s="6"/>
      <c r="H16" s="2"/>
    </row>
    <row r="17" spans="1:8" x14ac:dyDescent="0.25">
      <c r="A17" s="3"/>
      <c r="B17" s="33" t="s">
        <v>44</v>
      </c>
      <c r="C17" s="34" t="s">
        <v>45</v>
      </c>
      <c r="D17" s="23">
        <v>76</v>
      </c>
      <c r="E17" s="6">
        <v>13</v>
      </c>
      <c r="F17" s="34"/>
      <c r="G17" s="33"/>
      <c r="H17" s="34"/>
    </row>
    <row r="18" spans="1:8" x14ac:dyDescent="0.25">
      <c r="A18" s="6"/>
      <c r="B18" s="33" t="s">
        <v>25</v>
      </c>
      <c r="C18" s="34" t="s">
        <v>16</v>
      </c>
      <c r="D18" s="23">
        <v>75</v>
      </c>
      <c r="E18" s="6">
        <v>12</v>
      </c>
      <c r="F18" s="6"/>
      <c r="G18" s="6"/>
      <c r="H18" s="2"/>
    </row>
    <row r="19" spans="1:8" x14ac:dyDescent="0.25">
      <c r="A19" s="6"/>
      <c r="B19" s="33" t="s">
        <v>39</v>
      </c>
      <c r="C19" s="34" t="s">
        <v>40</v>
      </c>
      <c r="D19" s="23">
        <v>73</v>
      </c>
      <c r="E19" s="6">
        <v>7</v>
      </c>
      <c r="F19" s="5" t="s">
        <v>87</v>
      </c>
      <c r="G19" s="31"/>
      <c r="H19" s="2"/>
    </row>
    <row r="20" spans="1:8" x14ac:dyDescent="0.25">
      <c r="A20" s="6"/>
      <c r="B20" s="33" t="s">
        <v>75</v>
      </c>
      <c r="C20" s="34" t="s">
        <v>74</v>
      </c>
      <c r="D20" s="23">
        <v>83</v>
      </c>
      <c r="E20" s="6">
        <v>16</v>
      </c>
      <c r="F20" s="6"/>
      <c r="G20" s="6"/>
      <c r="H20" s="2"/>
    </row>
    <row r="21" spans="1:8" x14ac:dyDescent="0.25">
      <c r="A21" s="6"/>
      <c r="B21" s="33" t="s">
        <v>50</v>
      </c>
      <c r="C21" s="34" t="s">
        <v>8</v>
      </c>
      <c r="D21" s="23">
        <v>86</v>
      </c>
      <c r="E21" s="6">
        <v>19</v>
      </c>
      <c r="F21" s="6"/>
      <c r="G21" s="6"/>
      <c r="H21" s="2"/>
    </row>
    <row r="22" spans="1:8" x14ac:dyDescent="0.25">
      <c r="A22" s="6"/>
      <c r="B22" s="33" t="s">
        <v>26</v>
      </c>
      <c r="C22" s="34" t="s">
        <v>9</v>
      </c>
      <c r="D22" s="23" t="s">
        <v>84</v>
      </c>
      <c r="E22" s="6">
        <v>23</v>
      </c>
      <c r="F22" s="6"/>
      <c r="G22" s="6"/>
      <c r="H22" s="2"/>
    </row>
    <row r="23" spans="1:8" x14ac:dyDescent="0.25">
      <c r="A23" s="6"/>
      <c r="B23" s="33" t="s">
        <v>27</v>
      </c>
      <c r="C23" s="34" t="s">
        <v>17</v>
      </c>
      <c r="D23" s="23">
        <v>94</v>
      </c>
      <c r="E23" s="6">
        <v>20</v>
      </c>
      <c r="F23" s="58"/>
      <c r="G23" s="31"/>
      <c r="H23" s="2"/>
    </row>
    <row r="24" spans="1:8" x14ac:dyDescent="0.25">
      <c r="A24" s="6"/>
      <c r="B24" s="33" t="s">
        <v>42</v>
      </c>
      <c r="C24" s="34" t="s">
        <v>15</v>
      </c>
      <c r="D24" s="23">
        <v>80</v>
      </c>
      <c r="E24" s="6">
        <v>14</v>
      </c>
      <c r="F24" s="31"/>
      <c r="G24" s="31"/>
      <c r="H24" s="2"/>
    </row>
    <row r="25" spans="1:8" x14ac:dyDescent="0.25">
      <c r="A25" s="6"/>
      <c r="B25" s="2" t="s">
        <v>54</v>
      </c>
      <c r="C25" s="2" t="s">
        <v>56</v>
      </c>
      <c r="D25" s="23">
        <v>75</v>
      </c>
      <c r="E25" s="6">
        <v>11</v>
      </c>
      <c r="F25" s="6"/>
      <c r="G25" s="5" t="s">
        <v>87</v>
      </c>
      <c r="H25" s="2"/>
    </row>
  </sheetData>
  <sortState xmlns:xlrd2="http://schemas.microsoft.com/office/spreadsheetml/2017/richdata2" ref="B4:H25">
    <sortCondition ref="B4:B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H25"/>
  <sheetViews>
    <sheetView topLeftCell="A5" workbookViewId="0">
      <selection activeCell="J25" sqref="J25"/>
    </sheetView>
  </sheetViews>
  <sheetFormatPr defaultRowHeight="15" x14ac:dyDescent="0.25"/>
  <cols>
    <col min="2" max="2" width="17.5703125" bestFit="1" customWidth="1"/>
    <col min="3" max="3" width="10.7109375" bestFit="1" customWidth="1"/>
  </cols>
  <sheetData>
    <row r="1" spans="1:8" ht="15.75" x14ac:dyDescent="0.25">
      <c r="A1" s="4" t="s">
        <v>83</v>
      </c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43</v>
      </c>
    </row>
    <row r="4" spans="1:8" x14ac:dyDescent="0.25">
      <c r="A4" s="3"/>
      <c r="B4" s="33" t="s">
        <v>19</v>
      </c>
      <c r="C4" s="34" t="s">
        <v>10</v>
      </c>
      <c r="D4" s="23">
        <v>100</v>
      </c>
      <c r="E4" s="6">
        <v>20</v>
      </c>
      <c r="F4" s="6"/>
      <c r="G4" s="6"/>
      <c r="H4" s="2"/>
    </row>
    <row r="5" spans="1:8" x14ac:dyDescent="0.25">
      <c r="A5" s="6"/>
      <c r="B5" s="2" t="s">
        <v>53</v>
      </c>
      <c r="C5" s="2" t="s">
        <v>55</v>
      </c>
      <c r="D5" s="23">
        <v>82</v>
      </c>
      <c r="E5" s="6">
        <v>13</v>
      </c>
      <c r="F5" s="19"/>
      <c r="G5" s="19"/>
      <c r="H5" s="2"/>
    </row>
    <row r="6" spans="1:8" x14ac:dyDescent="0.25">
      <c r="A6" s="6"/>
      <c r="B6" s="33" t="s">
        <v>36</v>
      </c>
      <c r="C6" s="34" t="s">
        <v>37</v>
      </c>
      <c r="D6" s="23">
        <v>72</v>
      </c>
      <c r="E6" s="6">
        <v>4</v>
      </c>
      <c r="F6" s="6"/>
      <c r="G6" s="6"/>
      <c r="H6" s="2"/>
    </row>
    <row r="7" spans="1:8" x14ac:dyDescent="0.25">
      <c r="A7" s="3"/>
      <c r="B7" s="33" t="s">
        <v>20</v>
      </c>
      <c r="C7" s="34" t="s">
        <v>11</v>
      </c>
      <c r="D7" s="23" t="s">
        <v>84</v>
      </c>
      <c r="E7" s="6">
        <v>23</v>
      </c>
      <c r="F7" s="6"/>
      <c r="G7" s="5"/>
      <c r="H7" s="2"/>
    </row>
    <row r="8" spans="1:8" x14ac:dyDescent="0.25">
      <c r="A8" s="6"/>
      <c r="B8" s="33" t="s">
        <v>5</v>
      </c>
      <c r="C8" s="34" t="s">
        <v>21</v>
      </c>
      <c r="D8" s="23">
        <v>82</v>
      </c>
      <c r="E8" s="6">
        <v>12</v>
      </c>
      <c r="F8" s="19"/>
      <c r="G8" s="19"/>
      <c r="H8" s="2"/>
    </row>
    <row r="9" spans="1:8" x14ac:dyDescent="0.25">
      <c r="A9" s="6"/>
      <c r="B9" s="33" t="s">
        <v>31</v>
      </c>
      <c r="C9" s="34" t="s">
        <v>32</v>
      </c>
      <c r="D9" s="23">
        <v>77</v>
      </c>
      <c r="E9" s="6">
        <v>8</v>
      </c>
      <c r="F9" s="5"/>
      <c r="G9" s="6"/>
      <c r="H9" s="2"/>
    </row>
    <row r="10" spans="1:8" x14ac:dyDescent="0.25">
      <c r="A10" s="6"/>
      <c r="B10" s="33" t="s">
        <v>48</v>
      </c>
      <c r="C10" s="34" t="s">
        <v>49</v>
      </c>
      <c r="D10" s="23">
        <v>81</v>
      </c>
      <c r="E10" s="6">
        <v>11</v>
      </c>
      <c r="F10" s="5"/>
      <c r="G10" s="31"/>
      <c r="H10" s="2"/>
    </row>
    <row r="11" spans="1:8" x14ac:dyDescent="0.25">
      <c r="A11" s="6"/>
      <c r="B11" s="33" t="s">
        <v>38</v>
      </c>
      <c r="C11" s="34" t="s">
        <v>18</v>
      </c>
      <c r="D11" s="23">
        <v>79</v>
      </c>
      <c r="E11" s="6">
        <v>10</v>
      </c>
      <c r="F11" s="6"/>
      <c r="G11" s="6"/>
      <c r="H11" s="2"/>
    </row>
    <row r="12" spans="1:8" x14ac:dyDescent="0.25">
      <c r="A12" s="6"/>
      <c r="B12" s="33" t="s">
        <v>22</v>
      </c>
      <c r="C12" s="34" t="s">
        <v>13</v>
      </c>
      <c r="D12" s="23">
        <v>71</v>
      </c>
      <c r="E12" s="6">
        <v>2</v>
      </c>
      <c r="F12" s="19"/>
      <c r="G12" s="19"/>
      <c r="H12" s="2"/>
    </row>
    <row r="13" spans="1:8" x14ac:dyDescent="0.25">
      <c r="A13" s="6"/>
      <c r="B13" s="33" t="s">
        <v>30</v>
      </c>
      <c r="C13" s="34" t="s">
        <v>33</v>
      </c>
      <c r="D13" s="23">
        <v>83</v>
      </c>
      <c r="E13" s="6">
        <v>14</v>
      </c>
      <c r="F13" s="6"/>
      <c r="G13" s="6"/>
      <c r="H13" s="2"/>
    </row>
    <row r="14" spans="1:8" x14ac:dyDescent="0.25">
      <c r="A14" s="6"/>
      <c r="B14" s="33" t="s">
        <v>23</v>
      </c>
      <c r="C14" s="34" t="s">
        <v>14</v>
      </c>
      <c r="D14" s="23">
        <v>70</v>
      </c>
      <c r="E14" s="6">
        <v>1</v>
      </c>
      <c r="F14" s="6"/>
      <c r="G14" s="6"/>
      <c r="H14" s="2"/>
    </row>
    <row r="15" spans="1:8" x14ac:dyDescent="0.25">
      <c r="A15" s="6"/>
      <c r="B15" s="33" t="s">
        <v>46</v>
      </c>
      <c r="C15" s="34" t="s">
        <v>47</v>
      </c>
      <c r="D15" s="23">
        <v>84</v>
      </c>
      <c r="E15" s="6">
        <v>15</v>
      </c>
      <c r="F15" s="6"/>
      <c r="G15" s="6"/>
      <c r="H15" s="2"/>
    </row>
    <row r="16" spans="1:8" x14ac:dyDescent="0.25">
      <c r="A16" s="6"/>
      <c r="B16" s="33" t="s">
        <v>24</v>
      </c>
      <c r="C16" s="34" t="s">
        <v>12</v>
      </c>
      <c r="D16" s="34">
        <v>85</v>
      </c>
      <c r="E16" s="6">
        <v>16</v>
      </c>
      <c r="F16" s="34"/>
      <c r="G16" s="34" t="s">
        <v>87</v>
      </c>
      <c r="H16" s="34"/>
    </row>
    <row r="17" spans="1:8" x14ac:dyDescent="0.25">
      <c r="A17" s="3"/>
      <c r="B17" s="33" t="s">
        <v>44</v>
      </c>
      <c r="C17" s="34" t="s">
        <v>45</v>
      </c>
      <c r="D17" s="23">
        <v>73</v>
      </c>
      <c r="E17" s="6">
        <v>5</v>
      </c>
      <c r="F17" s="31"/>
      <c r="G17" s="31"/>
      <c r="H17" s="2"/>
    </row>
    <row r="18" spans="1:8" x14ac:dyDescent="0.25">
      <c r="A18" s="6"/>
      <c r="B18" s="33" t="s">
        <v>25</v>
      </c>
      <c r="C18" s="34" t="s">
        <v>16</v>
      </c>
      <c r="D18" s="23">
        <v>72</v>
      </c>
      <c r="E18" s="6">
        <v>3</v>
      </c>
      <c r="F18" s="19"/>
      <c r="G18" s="19"/>
      <c r="H18" s="2"/>
    </row>
    <row r="19" spans="1:8" x14ac:dyDescent="0.25">
      <c r="A19" s="6"/>
      <c r="B19" s="33" t="s">
        <v>39</v>
      </c>
      <c r="C19" s="34" t="s">
        <v>40</v>
      </c>
      <c r="D19" s="23" t="s">
        <v>84</v>
      </c>
      <c r="E19" s="6">
        <v>23</v>
      </c>
      <c r="F19" s="6"/>
      <c r="G19" s="6"/>
      <c r="H19" s="2"/>
    </row>
    <row r="20" spans="1:8" x14ac:dyDescent="0.25">
      <c r="A20" s="6"/>
      <c r="B20" s="33" t="s">
        <v>75</v>
      </c>
      <c r="C20" s="34" t="s">
        <v>74</v>
      </c>
      <c r="D20" s="23">
        <v>100</v>
      </c>
      <c r="E20" s="6">
        <v>19</v>
      </c>
      <c r="F20" s="6"/>
      <c r="G20" s="5"/>
      <c r="H20" s="2"/>
    </row>
    <row r="21" spans="1:8" x14ac:dyDescent="0.25">
      <c r="A21" s="6"/>
      <c r="B21" s="33" t="s">
        <v>50</v>
      </c>
      <c r="C21" s="34" t="s">
        <v>8</v>
      </c>
      <c r="D21" s="23">
        <v>75</v>
      </c>
      <c r="E21" s="6">
        <v>6</v>
      </c>
      <c r="F21" s="6"/>
      <c r="G21" s="6"/>
      <c r="H21" s="2"/>
    </row>
    <row r="22" spans="1:8" x14ac:dyDescent="0.25">
      <c r="A22" s="6"/>
      <c r="B22" s="33" t="s">
        <v>26</v>
      </c>
      <c r="C22" s="34" t="s">
        <v>9</v>
      </c>
      <c r="D22" s="23">
        <v>87</v>
      </c>
      <c r="E22" s="6">
        <v>17</v>
      </c>
      <c r="F22" s="31"/>
      <c r="G22" s="31"/>
      <c r="H22" s="2"/>
    </row>
    <row r="23" spans="1:8" x14ac:dyDescent="0.25">
      <c r="A23" s="6"/>
      <c r="B23" s="33" t="s">
        <v>27</v>
      </c>
      <c r="C23" s="34" t="s">
        <v>17</v>
      </c>
      <c r="D23" s="23">
        <v>94</v>
      </c>
      <c r="E23" s="6">
        <v>18</v>
      </c>
      <c r="F23" s="58"/>
      <c r="G23" s="58"/>
      <c r="H23" s="2"/>
    </row>
    <row r="24" spans="1:8" x14ac:dyDescent="0.25">
      <c r="A24" s="6"/>
      <c r="B24" s="33" t="s">
        <v>42</v>
      </c>
      <c r="C24" s="34" t="s">
        <v>15</v>
      </c>
      <c r="D24" s="23">
        <v>78</v>
      </c>
      <c r="E24" s="6">
        <v>9</v>
      </c>
      <c r="F24" s="6"/>
      <c r="G24" s="6"/>
      <c r="H24" s="2"/>
    </row>
    <row r="25" spans="1:8" x14ac:dyDescent="0.25">
      <c r="A25" s="6"/>
      <c r="B25" s="2" t="s">
        <v>54</v>
      </c>
      <c r="C25" s="2" t="s">
        <v>56</v>
      </c>
      <c r="D25" s="23">
        <v>75</v>
      </c>
      <c r="E25" s="6">
        <v>7</v>
      </c>
      <c r="F25" s="6" t="s">
        <v>87</v>
      </c>
      <c r="G25" s="6"/>
      <c r="H25" s="2"/>
    </row>
  </sheetData>
  <sortState xmlns:xlrd2="http://schemas.microsoft.com/office/spreadsheetml/2017/richdata2" ref="B4:C25">
    <sortCondition ref="B4:B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topLeftCell="A3" zoomScaleNormal="100" workbookViewId="0">
      <selection activeCell="G19" sqref="G19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</cols>
  <sheetData>
    <row r="1" spans="1:8" ht="15.75" x14ac:dyDescent="0.25">
      <c r="A1" s="4" t="s">
        <v>80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43</v>
      </c>
    </row>
    <row r="4" spans="1:8" x14ac:dyDescent="0.25">
      <c r="A4" s="3"/>
      <c r="B4" s="33" t="s">
        <v>19</v>
      </c>
      <c r="C4" s="34" t="s">
        <v>10</v>
      </c>
      <c r="D4" s="52">
        <v>96</v>
      </c>
      <c r="E4" s="53">
        <v>18</v>
      </c>
      <c r="F4" s="6"/>
      <c r="G4" s="6"/>
      <c r="H4" s="2"/>
    </row>
    <row r="5" spans="1:8" x14ac:dyDescent="0.25">
      <c r="A5" s="6"/>
      <c r="B5" s="2" t="s">
        <v>53</v>
      </c>
      <c r="C5" s="2" t="s">
        <v>55</v>
      </c>
      <c r="D5" s="54">
        <v>85</v>
      </c>
      <c r="E5" s="54">
        <v>14</v>
      </c>
      <c r="F5" s="19"/>
      <c r="G5" s="19"/>
      <c r="H5" s="2"/>
    </row>
    <row r="6" spans="1:8" x14ac:dyDescent="0.25">
      <c r="A6" s="6"/>
      <c r="B6" s="33" t="s">
        <v>36</v>
      </c>
      <c r="C6" s="34" t="s">
        <v>37</v>
      </c>
      <c r="D6" s="75">
        <v>81</v>
      </c>
      <c r="E6" s="53">
        <v>12</v>
      </c>
      <c r="F6" s="6"/>
      <c r="G6" s="6"/>
      <c r="H6" s="2"/>
    </row>
    <row r="7" spans="1:8" x14ac:dyDescent="0.25">
      <c r="A7" s="3"/>
      <c r="B7" s="33" t="s">
        <v>20</v>
      </c>
      <c r="C7" s="34" t="s">
        <v>11</v>
      </c>
      <c r="D7" s="52" t="s">
        <v>92</v>
      </c>
      <c r="E7" s="53">
        <v>23</v>
      </c>
      <c r="F7" s="6"/>
      <c r="G7" s="5"/>
      <c r="H7" s="2"/>
    </row>
    <row r="8" spans="1:8" x14ac:dyDescent="0.25">
      <c r="A8" s="6"/>
      <c r="B8" s="33" t="s">
        <v>5</v>
      </c>
      <c r="C8" s="34" t="s">
        <v>21</v>
      </c>
      <c r="D8" s="52">
        <v>74</v>
      </c>
      <c r="E8" s="53">
        <v>7</v>
      </c>
      <c r="F8" s="19"/>
      <c r="G8" s="19"/>
      <c r="H8" s="2"/>
    </row>
    <row r="9" spans="1:8" x14ac:dyDescent="0.25">
      <c r="A9" s="6"/>
      <c r="B9" s="33" t="s">
        <v>31</v>
      </c>
      <c r="C9" s="34" t="s">
        <v>32</v>
      </c>
      <c r="D9" s="52">
        <v>76</v>
      </c>
      <c r="E9" s="53">
        <v>9</v>
      </c>
      <c r="F9" s="5"/>
      <c r="G9" s="6"/>
      <c r="H9" s="2"/>
    </row>
    <row r="10" spans="1:8" x14ac:dyDescent="0.25">
      <c r="A10" s="6"/>
      <c r="B10" s="33" t="s">
        <v>48</v>
      </c>
      <c r="C10" s="34" t="s">
        <v>49</v>
      </c>
      <c r="D10" s="52">
        <v>92</v>
      </c>
      <c r="E10" s="53">
        <v>17</v>
      </c>
      <c r="F10" s="5"/>
      <c r="G10" s="31"/>
      <c r="H10" s="2"/>
    </row>
    <row r="11" spans="1:8" x14ac:dyDescent="0.25">
      <c r="A11" s="6"/>
      <c r="B11" s="33" t="s">
        <v>38</v>
      </c>
      <c r="C11" s="34" t="s">
        <v>18</v>
      </c>
      <c r="D11" s="52">
        <v>70</v>
      </c>
      <c r="E11" s="53">
        <v>4</v>
      </c>
      <c r="F11" s="6"/>
      <c r="G11" s="6"/>
      <c r="H11" s="2"/>
    </row>
    <row r="12" spans="1:8" x14ac:dyDescent="0.25">
      <c r="A12" s="6"/>
      <c r="B12" s="33" t="s">
        <v>22</v>
      </c>
      <c r="C12" s="34" t="s">
        <v>13</v>
      </c>
      <c r="D12" s="54">
        <v>73</v>
      </c>
      <c r="E12" s="54">
        <v>6</v>
      </c>
      <c r="F12" s="19"/>
      <c r="G12" s="19"/>
      <c r="H12" s="2"/>
    </row>
    <row r="13" spans="1:8" x14ac:dyDescent="0.25">
      <c r="A13" s="6"/>
      <c r="B13" s="33" t="s">
        <v>30</v>
      </c>
      <c r="C13" s="34" t="s">
        <v>33</v>
      </c>
      <c r="D13" s="52">
        <v>76</v>
      </c>
      <c r="E13" s="53">
        <v>8</v>
      </c>
      <c r="F13" s="6"/>
      <c r="G13" s="6"/>
      <c r="H13" s="2"/>
    </row>
    <row r="14" spans="1:8" x14ac:dyDescent="0.25">
      <c r="A14" s="6"/>
      <c r="B14" s="33" t="s">
        <v>23</v>
      </c>
      <c r="C14" s="34" t="s">
        <v>14</v>
      </c>
      <c r="D14" s="52">
        <v>69</v>
      </c>
      <c r="E14" s="53">
        <v>2</v>
      </c>
      <c r="F14" s="29"/>
      <c r="G14" s="29"/>
      <c r="H14" s="2"/>
    </row>
    <row r="15" spans="1:8" x14ac:dyDescent="0.25">
      <c r="B15" s="33" t="s">
        <v>46</v>
      </c>
      <c r="C15" s="34" t="s">
        <v>47</v>
      </c>
      <c r="D15" s="55">
        <v>70</v>
      </c>
      <c r="E15" s="56">
        <v>3</v>
      </c>
      <c r="F15" s="29" t="s">
        <v>87</v>
      </c>
      <c r="G15" s="29"/>
      <c r="H15" s="2"/>
    </row>
    <row r="16" spans="1:8" x14ac:dyDescent="0.25">
      <c r="A16" s="6"/>
      <c r="B16" s="33" t="s">
        <v>24</v>
      </c>
      <c r="C16" s="34" t="s">
        <v>12</v>
      </c>
      <c r="D16" s="55">
        <v>69</v>
      </c>
      <c r="E16" s="56">
        <v>1</v>
      </c>
      <c r="F16" s="34"/>
      <c r="G16" s="33"/>
      <c r="H16" s="34"/>
    </row>
    <row r="17" spans="1:8" x14ac:dyDescent="0.25">
      <c r="A17" s="6"/>
      <c r="B17" s="33" t="s">
        <v>44</v>
      </c>
      <c r="C17" s="34" t="s">
        <v>45</v>
      </c>
      <c r="D17" s="34">
        <v>79</v>
      </c>
      <c r="E17" s="53">
        <v>11</v>
      </c>
      <c r="F17" s="31"/>
      <c r="G17" s="31"/>
      <c r="H17" s="2"/>
    </row>
    <row r="18" spans="1:8" x14ac:dyDescent="0.25">
      <c r="A18" s="6"/>
      <c r="B18" s="33" t="s">
        <v>25</v>
      </c>
      <c r="C18" s="34" t="s">
        <v>16</v>
      </c>
      <c r="D18" s="52">
        <v>77</v>
      </c>
      <c r="E18" s="53">
        <v>10</v>
      </c>
      <c r="F18" s="6"/>
      <c r="G18" s="6"/>
      <c r="H18" s="2"/>
    </row>
    <row r="19" spans="1:8" x14ac:dyDescent="0.25">
      <c r="A19" s="3"/>
      <c r="B19" s="33" t="s">
        <v>39</v>
      </c>
      <c r="C19" s="34" t="s">
        <v>40</v>
      </c>
      <c r="D19" s="55">
        <v>84</v>
      </c>
      <c r="E19" s="56">
        <v>13</v>
      </c>
      <c r="F19" s="19"/>
      <c r="G19" s="19" t="s">
        <v>87</v>
      </c>
      <c r="H19" s="2"/>
    </row>
    <row r="20" spans="1:8" x14ac:dyDescent="0.25">
      <c r="A20" s="6"/>
      <c r="B20" s="33" t="s">
        <v>75</v>
      </c>
      <c r="C20" s="34" t="s">
        <v>74</v>
      </c>
      <c r="D20" s="55" t="s">
        <v>92</v>
      </c>
      <c r="E20" s="56">
        <v>23</v>
      </c>
      <c r="F20" s="6"/>
      <c r="G20" s="6"/>
      <c r="H20" s="2"/>
    </row>
    <row r="21" spans="1:8" x14ac:dyDescent="0.25">
      <c r="A21" s="6"/>
      <c r="B21" s="33" t="s">
        <v>50</v>
      </c>
      <c r="C21" s="34" t="s">
        <v>8</v>
      </c>
      <c r="D21" s="52">
        <v>89</v>
      </c>
      <c r="E21" s="53">
        <v>15</v>
      </c>
      <c r="F21" s="6"/>
      <c r="G21" s="5"/>
      <c r="H21" s="2"/>
    </row>
    <row r="22" spans="1:8" x14ac:dyDescent="0.25">
      <c r="A22" s="6"/>
      <c r="B22" s="33" t="s">
        <v>26</v>
      </c>
      <c r="C22" s="34" t="s">
        <v>9</v>
      </c>
      <c r="D22" s="52" t="s">
        <v>92</v>
      </c>
      <c r="E22" s="53">
        <v>23</v>
      </c>
      <c r="F22" s="6"/>
      <c r="G22" s="6"/>
      <c r="H22" s="2"/>
    </row>
    <row r="23" spans="1:8" x14ac:dyDescent="0.25">
      <c r="A23" s="6"/>
      <c r="B23" s="33" t="s">
        <v>27</v>
      </c>
      <c r="C23" s="34" t="s">
        <v>17</v>
      </c>
      <c r="D23" s="52">
        <v>91</v>
      </c>
      <c r="E23" s="53">
        <v>16</v>
      </c>
      <c r="F23" s="31"/>
      <c r="G23" s="31"/>
      <c r="H23" s="2"/>
    </row>
    <row r="24" spans="1:8" x14ac:dyDescent="0.25">
      <c r="A24" s="6"/>
      <c r="B24" s="33" t="s">
        <v>42</v>
      </c>
      <c r="C24" s="34" t="s">
        <v>15</v>
      </c>
      <c r="D24" s="52" t="s">
        <v>92</v>
      </c>
      <c r="E24" s="53">
        <v>23</v>
      </c>
      <c r="F24" s="6"/>
      <c r="G24" s="6"/>
      <c r="H24" s="2"/>
    </row>
    <row r="25" spans="1:8" x14ac:dyDescent="0.25">
      <c r="A25" s="6"/>
      <c r="B25" s="2" t="s">
        <v>54</v>
      </c>
      <c r="C25" s="2" t="s">
        <v>56</v>
      </c>
      <c r="D25" s="52">
        <v>71</v>
      </c>
      <c r="E25" s="53">
        <v>5</v>
      </c>
      <c r="F25" s="6"/>
      <c r="G25" s="6"/>
      <c r="H25" s="2"/>
    </row>
  </sheetData>
  <sortState xmlns:xlrd2="http://schemas.microsoft.com/office/spreadsheetml/2017/richdata2" ref="B4:C25">
    <sortCondition ref="B4:B2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G31" sqref="G31"/>
    </sheetView>
  </sheetViews>
  <sheetFormatPr defaultRowHeight="15" x14ac:dyDescent="0.25"/>
  <cols>
    <col min="2" max="2" width="17.5703125" bestFit="1" customWidth="1"/>
    <col min="3" max="3" width="10.7109375" bestFit="1" customWidth="1"/>
    <col min="6" max="6" width="14" bestFit="1" customWidth="1"/>
    <col min="7" max="7" width="11" bestFit="1" customWidth="1"/>
    <col min="9" max="9" width="16.42578125" bestFit="1" customWidth="1"/>
    <col min="10" max="10" width="11" bestFit="1" customWidth="1"/>
    <col min="11" max="11" width="10.7109375" bestFit="1" customWidth="1"/>
    <col min="13" max="13" width="16.42578125" bestFit="1" customWidth="1"/>
    <col min="14" max="14" width="10.7109375" bestFit="1" customWidth="1"/>
  </cols>
  <sheetData>
    <row r="2" spans="1:8" x14ac:dyDescent="0.25">
      <c r="A2" s="79" t="s">
        <v>69</v>
      </c>
      <c r="B2" s="80"/>
      <c r="C2" s="80"/>
    </row>
    <row r="3" spans="1:8" x14ac:dyDescent="0.25">
      <c r="A3" s="17" t="s">
        <v>68</v>
      </c>
      <c r="B3" s="17" t="s">
        <v>0</v>
      </c>
      <c r="C3" s="17" t="s">
        <v>7</v>
      </c>
      <c r="D3" s="60" t="s">
        <v>70</v>
      </c>
      <c r="E3" s="66"/>
      <c r="F3" s="78" t="s">
        <v>66</v>
      </c>
      <c r="G3" s="78"/>
    </row>
    <row r="4" spans="1:8" x14ac:dyDescent="0.25">
      <c r="A4" s="19">
        <v>1</v>
      </c>
      <c r="B4" s="33" t="s">
        <v>25</v>
      </c>
      <c r="C4" s="34" t="s">
        <v>16</v>
      </c>
      <c r="D4" s="61">
        <v>1</v>
      </c>
      <c r="E4" s="67"/>
      <c r="F4" s="33" t="s">
        <v>25</v>
      </c>
      <c r="G4" s="34" t="s">
        <v>16</v>
      </c>
    </row>
    <row r="5" spans="1:8" x14ac:dyDescent="0.25">
      <c r="A5" s="6">
        <v>1</v>
      </c>
      <c r="B5" s="2" t="s">
        <v>54</v>
      </c>
      <c r="C5" s="2" t="s">
        <v>56</v>
      </c>
      <c r="D5" s="61">
        <v>1</v>
      </c>
      <c r="E5" s="67"/>
      <c r="F5" s="33" t="s">
        <v>19</v>
      </c>
      <c r="G5" s="34" t="s">
        <v>10</v>
      </c>
    </row>
    <row r="6" spans="1:8" x14ac:dyDescent="0.25">
      <c r="A6" s="6">
        <v>1</v>
      </c>
      <c r="B6" s="33" t="s">
        <v>30</v>
      </c>
      <c r="C6" s="34" t="s">
        <v>33</v>
      </c>
      <c r="D6" s="61">
        <v>2</v>
      </c>
      <c r="E6" s="67"/>
      <c r="F6" s="2" t="s">
        <v>54</v>
      </c>
      <c r="G6" s="2" t="s">
        <v>56</v>
      </c>
    </row>
    <row r="7" spans="1:8" x14ac:dyDescent="0.25">
      <c r="A7" s="19">
        <v>1</v>
      </c>
      <c r="B7" s="33" t="s">
        <v>24</v>
      </c>
      <c r="C7" s="34" t="s">
        <v>12</v>
      </c>
      <c r="D7" s="61">
        <v>2</v>
      </c>
      <c r="E7" s="67"/>
      <c r="F7" s="33" t="s">
        <v>73</v>
      </c>
      <c r="G7" s="34"/>
    </row>
    <row r="8" spans="1:8" x14ac:dyDescent="0.25">
      <c r="A8" s="6"/>
      <c r="B8" s="29"/>
      <c r="C8" s="29"/>
      <c r="D8" s="61"/>
      <c r="E8" s="67"/>
      <c r="F8" s="33" t="s">
        <v>46</v>
      </c>
      <c r="G8" s="34" t="s">
        <v>47</v>
      </c>
    </row>
    <row r="9" spans="1:8" x14ac:dyDescent="0.25">
      <c r="A9" s="6">
        <v>2</v>
      </c>
      <c r="B9" s="33" t="s">
        <v>46</v>
      </c>
      <c r="C9" s="34" t="s">
        <v>47</v>
      </c>
      <c r="D9" s="61">
        <v>1</v>
      </c>
      <c r="E9" s="67"/>
      <c r="F9" s="33" t="s">
        <v>41</v>
      </c>
      <c r="G9" s="34" t="s">
        <v>62</v>
      </c>
    </row>
    <row r="10" spans="1:8" x14ac:dyDescent="0.25">
      <c r="A10" s="6">
        <v>2</v>
      </c>
      <c r="B10" s="33" t="s">
        <v>5</v>
      </c>
      <c r="C10" s="34" t="s">
        <v>21</v>
      </c>
      <c r="D10" s="61">
        <v>1</v>
      </c>
      <c r="E10" s="67"/>
      <c r="F10" s="33" t="s">
        <v>5</v>
      </c>
      <c r="G10" s="34" t="s">
        <v>21</v>
      </c>
    </row>
    <row r="11" spans="1:8" x14ac:dyDescent="0.25">
      <c r="A11" s="6">
        <v>2</v>
      </c>
      <c r="B11" s="33" t="s">
        <v>31</v>
      </c>
      <c r="C11" s="34" t="s">
        <v>32</v>
      </c>
      <c r="D11" s="61">
        <v>2</v>
      </c>
      <c r="E11" s="67"/>
      <c r="F11" s="33" t="s">
        <v>26</v>
      </c>
      <c r="G11" s="34" t="s">
        <v>9</v>
      </c>
    </row>
    <row r="12" spans="1:8" x14ac:dyDescent="0.25">
      <c r="A12" s="6">
        <v>2</v>
      </c>
      <c r="B12" s="33" t="s">
        <v>38</v>
      </c>
      <c r="C12" s="34" t="s">
        <v>18</v>
      </c>
      <c r="D12" s="61">
        <v>2</v>
      </c>
      <c r="E12" s="67"/>
      <c r="F12" s="26"/>
      <c r="G12" s="26"/>
      <c r="H12" s="8"/>
    </row>
    <row r="13" spans="1:8" x14ac:dyDescent="0.25">
      <c r="A13" s="6"/>
      <c r="B13" s="29"/>
      <c r="C13" s="29"/>
      <c r="D13" s="61"/>
      <c r="E13" s="67"/>
      <c r="F13" s="22"/>
      <c r="G13" s="22"/>
      <c r="H13" s="8"/>
    </row>
    <row r="14" spans="1:8" x14ac:dyDescent="0.25">
      <c r="A14" s="6">
        <v>3</v>
      </c>
      <c r="B14" s="33" t="s">
        <v>26</v>
      </c>
      <c r="C14" s="34" t="s">
        <v>9</v>
      </c>
      <c r="D14" s="61">
        <v>1</v>
      </c>
      <c r="E14" s="67"/>
      <c r="F14" s="78" t="s">
        <v>67</v>
      </c>
      <c r="G14" s="78"/>
      <c r="H14" s="8"/>
    </row>
    <row r="15" spans="1:8" x14ac:dyDescent="0.25">
      <c r="A15" s="6">
        <v>3</v>
      </c>
      <c r="B15" s="33" t="s">
        <v>41</v>
      </c>
      <c r="C15" s="34" t="s">
        <v>62</v>
      </c>
      <c r="D15" s="61">
        <v>1</v>
      </c>
      <c r="E15" s="67"/>
      <c r="F15" s="33" t="s">
        <v>30</v>
      </c>
      <c r="G15" s="34" t="s">
        <v>33</v>
      </c>
      <c r="H15" s="8"/>
    </row>
    <row r="16" spans="1:8" x14ac:dyDescent="0.25">
      <c r="A16" s="6">
        <v>3</v>
      </c>
      <c r="B16" s="33" t="s">
        <v>63</v>
      </c>
      <c r="C16" s="34" t="s">
        <v>64</v>
      </c>
      <c r="D16" s="62">
        <v>2</v>
      </c>
      <c r="E16" s="67"/>
      <c r="F16" s="33" t="s">
        <v>42</v>
      </c>
      <c r="G16" s="34" t="s">
        <v>15</v>
      </c>
      <c r="H16" s="64"/>
    </row>
    <row r="17" spans="1:8" x14ac:dyDescent="0.25">
      <c r="A17" s="19">
        <v>3</v>
      </c>
      <c r="B17" s="33" t="s">
        <v>22</v>
      </c>
      <c r="C17" s="34" t="s">
        <v>13</v>
      </c>
      <c r="D17" s="61">
        <v>2</v>
      </c>
      <c r="E17" s="67"/>
      <c r="F17" s="33" t="s">
        <v>24</v>
      </c>
      <c r="G17" s="34" t="s">
        <v>12</v>
      </c>
      <c r="H17" s="8"/>
    </row>
    <row r="18" spans="1:8" x14ac:dyDescent="0.25">
      <c r="A18" s="6"/>
      <c r="B18" s="29"/>
      <c r="C18" s="29"/>
      <c r="D18" s="61"/>
      <c r="E18" s="67"/>
      <c r="F18" s="33" t="s">
        <v>48</v>
      </c>
      <c r="G18" s="34" t="s">
        <v>49</v>
      </c>
      <c r="H18" s="8"/>
    </row>
    <row r="19" spans="1:8" x14ac:dyDescent="0.25">
      <c r="A19" s="6">
        <v>4</v>
      </c>
      <c r="B19" s="33" t="s">
        <v>73</v>
      </c>
      <c r="C19" s="34"/>
      <c r="D19" s="61">
        <v>1</v>
      </c>
      <c r="E19" s="67"/>
      <c r="F19" s="33" t="s">
        <v>31</v>
      </c>
      <c r="G19" s="34" t="s">
        <v>32</v>
      </c>
      <c r="H19" s="8"/>
    </row>
    <row r="20" spans="1:8" x14ac:dyDescent="0.25">
      <c r="A20" s="6">
        <v>4</v>
      </c>
      <c r="B20" s="33" t="s">
        <v>19</v>
      </c>
      <c r="C20" s="34" t="s">
        <v>10</v>
      </c>
      <c r="D20" s="61">
        <v>1</v>
      </c>
      <c r="E20" s="67"/>
      <c r="F20" s="33" t="s">
        <v>22</v>
      </c>
      <c r="G20" s="34" t="s">
        <v>13</v>
      </c>
      <c r="H20" s="8"/>
    </row>
    <row r="21" spans="1:8" x14ac:dyDescent="0.25">
      <c r="A21" s="6">
        <v>4</v>
      </c>
      <c r="B21" s="33" t="s">
        <v>48</v>
      </c>
      <c r="C21" s="34" t="s">
        <v>49</v>
      </c>
      <c r="D21" s="61">
        <v>2</v>
      </c>
      <c r="E21" s="67"/>
      <c r="F21" s="33" t="s">
        <v>38</v>
      </c>
      <c r="G21" s="34" t="s">
        <v>18</v>
      </c>
      <c r="H21" s="8"/>
    </row>
    <row r="22" spans="1:8" x14ac:dyDescent="0.25">
      <c r="A22" s="6">
        <v>4</v>
      </c>
      <c r="B22" s="33" t="s">
        <v>42</v>
      </c>
      <c r="C22" s="34" t="s">
        <v>15</v>
      </c>
      <c r="D22" s="23">
        <v>2</v>
      </c>
      <c r="E22" s="67"/>
      <c r="F22" s="33" t="s">
        <v>63</v>
      </c>
      <c r="G22" s="34" t="s">
        <v>64</v>
      </c>
      <c r="H22" s="8"/>
    </row>
    <row r="23" spans="1:8" x14ac:dyDescent="0.25">
      <c r="A23" s="69"/>
      <c r="B23" s="70"/>
      <c r="C23" s="70"/>
      <c r="D23" s="71"/>
      <c r="E23" s="22"/>
      <c r="F23" s="63"/>
      <c r="G23" s="63"/>
      <c r="H23" s="8"/>
    </row>
    <row r="24" spans="1:8" x14ac:dyDescent="0.25">
      <c r="A24" s="22"/>
      <c r="B24" s="57"/>
      <c r="C24" s="57"/>
      <c r="D24" s="68"/>
      <c r="E24" s="22"/>
      <c r="F24" s="22"/>
      <c r="G24" s="22"/>
      <c r="H24" s="8"/>
    </row>
    <row r="25" spans="1:8" x14ac:dyDescent="0.25">
      <c r="A25" s="22"/>
      <c r="B25" s="65"/>
      <c r="C25" s="64"/>
      <c r="D25" s="68"/>
      <c r="E25" s="22"/>
      <c r="F25" s="22"/>
      <c r="G25" s="22"/>
      <c r="H25" s="8"/>
    </row>
    <row r="26" spans="1:8" x14ac:dyDescent="0.25">
      <c r="A26" s="22"/>
      <c r="B26" s="57"/>
      <c r="C26" s="57"/>
      <c r="D26" s="68"/>
      <c r="E26" s="22"/>
      <c r="F26" s="22"/>
      <c r="G26" s="22"/>
      <c r="H26" s="8"/>
    </row>
    <row r="27" spans="1:8" x14ac:dyDescent="0.25">
      <c r="A27" s="22"/>
      <c r="B27" s="57"/>
      <c r="C27" s="57"/>
      <c r="D27" s="68"/>
      <c r="E27" s="22"/>
      <c r="F27" s="22"/>
      <c r="G27" s="22"/>
      <c r="H27" s="8"/>
    </row>
    <row r="28" spans="1:8" x14ac:dyDescent="0.25">
      <c r="A28" s="22"/>
      <c r="B28" s="65"/>
      <c r="C28" s="64"/>
      <c r="D28" s="68"/>
      <c r="E28" s="22"/>
      <c r="F28" s="22"/>
      <c r="G28" s="22"/>
      <c r="H28" s="8"/>
    </row>
    <row r="29" spans="1:8" x14ac:dyDescent="0.25">
      <c r="A29" s="22"/>
      <c r="B29" s="57"/>
      <c r="C29" s="57"/>
      <c r="D29" s="68"/>
      <c r="E29" s="22"/>
      <c r="F29" s="22"/>
      <c r="G29" s="22"/>
      <c r="H29" s="8"/>
    </row>
  </sheetData>
  <mergeCells count="3">
    <mergeCell ref="F3:G3"/>
    <mergeCell ref="F14:G14"/>
    <mergeCell ref="A2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workbookViewId="0">
      <selection activeCell="A2" sqref="A2:A23"/>
    </sheetView>
  </sheetViews>
  <sheetFormatPr defaultRowHeight="15" x14ac:dyDescent="0.25"/>
  <cols>
    <col min="1" max="2" width="17.7109375" bestFit="1" customWidth="1"/>
    <col min="3" max="3" width="10.7109375" bestFit="1" customWidth="1"/>
    <col min="4" max="4" width="15" bestFit="1" customWidth="1"/>
    <col min="5" max="5" width="12.7109375" bestFit="1" customWidth="1"/>
    <col min="6" max="6" width="18" bestFit="1" customWidth="1"/>
    <col min="7" max="7" width="12.85546875" bestFit="1" customWidth="1"/>
    <col min="8" max="8" width="14" bestFit="1" customWidth="1"/>
  </cols>
  <sheetData>
    <row r="1" spans="1:11" x14ac:dyDescent="0.25">
      <c r="B1" t="s">
        <v>0</v>
      </c>
      <c r="C1" t="s">
        <v>52</v>
      </c>
      <c r="D1" t="s">
        <v>58</v>
      </c>
      <c r="E1" t="s">
        <v>59</v>
      </c>
      <c r="F1" t="s">
        <v>60</v>
      </c>
      <c r="G1" t="s">
        <v>61</v>
      </c>
      <c r="J1" t="s">
        <v>51</v>
      </c>
      <c r="K1" t="s">
        <v>65</v>
      </c>
    </row>
    <row r="2" spans="1:11" x14ac:dyDescent="0.25">
      <c r="A2" s="14">
        <v>1</v>
      </c>
      <c r="B2" s="33" t="s">
        <v>23</v>
      </c>
      <c r="C2" s="34" t="s">
        <v>14</v>
      </c>
      <c r="D2" s="46">
        <f>'Säter 14Jun'!E14</f>
        <v>9</v>
      </c>
      <c r="E2" s="40">
        <f>SUM('Hofors 28 Juni'!E14)</f>
        <v>4</v>
      </c>
      <c r="F2" s="40">
        <f>SUM('Hedemora 8 Aug'!E14)</f>
        <v>1</v>
      </c>
      <c r="G2" s="40">
        <f>SUM('Säter 16 Aug'!E14)</f>
        <v>2</v>
      </c>
      <c r="H2" s="40"/>
      <c r="J2" s="47">
        <f t="shared" ref="J2:J23" si="0">SUM(D2:G2)</f>
        <v>16</v>
      </c>
      <c r="K2" s="47">
        <f>SUM(G2,F2,E2)</f>
        <v>7</v>
      </c>
    </row>
    <row r="3" spans="1:11" x14ac:dyDescent="0.25">
      <c r="A3" s="14">
        <v>2</v>
      </c>
      <c r="B3" s="33" t="s">
        <v>46</v>
      </c>
      <c r="C3" s="34" t="s">
        <v>47</v>
      </c>
      <c r="D3" s="46">
        <f>'Säter 14Jun'!E15</f>
        <v>5</v>
      </c>
      <c r="E3" s="40">
        <f>SUM('Hofors 28 Juni'!E15)</f>
        <v>1</v>
      </c>
      <c r="F3" s="40">
        <f>SUM('Hedemora 8 Aug'!E15)</f>
        <v>15</v>
      </c>
      <c r="G3" s="40">
        <f>SUM('Säter 16 Aug'!E15)</f>
        <v>3</v>
      </c>
      <c r="H3" s="40"/>
      <c r="J3" s="47">
        <f t="shared" si="0"/>
        <v>24</v>
      </c>
      <c r="K3" s="47">
        <f>SUM(G3,D3:E3)</f>
        <v>9</v>
      </c>
    </row>
    <row r="4" spans="1:11" x14ac:dyDescent="0.25">
      <c r="A4" s="14">
        <v>3</v>
      </c>
      <c r="B4" s="33" t="s">
        <v>24</v>
      </c>
      <c r="C4" s="34" t="s">
        <v>12</v>
      </c>
      <c r="D4" s="46">
        <f>'Säter 14Jun'!E16</f>
        <v>8</v>
      </c>
      <c r="E4" s="40">
        <f>SUM('Hofors 28 Juni'!E16)</f>
        <v>3</v>
      </c>
      <c r="F4" s="40">
        <f>SUM('Hedemora 8 Aug'!E16)</f>
        <v>16</v>
      </c>
      <c r="G4" s="40">
        <f>SUM('Säter 16 Aug'!E16)</f>
        <v>1</v>
      </c>
      <c r="H4" s="40"/>
      <c r="J4" s="47">
        <f t="shared" si="0"/>
        <v>28</v>
      </c>
      <c r="K4" s="47">
        <f>SUM(D4,E4,G4)</f>
        <v>12</v>
      </c>
    </row>
    <row r="5" spans="1:11" x14ac:dyDescent="0.25">
      <c r="A5" s="14">
        <v>4</v>
      </c>
      <c r="B5" s="33" t="s">
        <v>30</v>
      </c>
      <c r="C5" s="34" t="s">
        <v>33</v>
      </c>
      <c r="D5" s="46">
        <f>'Säter 14Jun'!E13</f>
        <v>1</v>
      </c>
      <c r="E5" s="40">
        <f>SUM('Hofors 28 Juni'!E13)</f>
        <v>6</v>
      </c>
      <c r="F5" s="40">
        <f>SUM('Hedemora 8 Aug'!E13)</f>
        <v>14</v>
      </c>
      <c r="G5" s="40">
        <f>SUM('Säter 16 Aug'!E13)</f>
        <v>8</v>
      </c>
      <c r="H5" s="40"/>
      <c r="J5" s="47">
        <f t="shared" si="0"/>
        <v>29</v>
      </c>
      <c r="K5" s="47">
        <f>SUM(D5,E5,G5)</f>
        <v>15</v>
      </c>
    </row>
    <row r="6" spans="1:11" x14ac:dyDescent="0.25">
      <c r="A6" s="14">
        <v>5</v>
      </c>
      <c r="B6" s="33" t="s">
        <v>25</v>
      </c>
      <c r="C6" s="34" t="s">
        <v>16</v>
      </c>
      <c r="D6" s="46">
        <f>'Säter 14Jun'!E18</f>
        <v>2</v>
      </c>
      <c r="E6" s="40">
        <f>SUM('Hofors 28 Juni'!E18)</f>
        <v>12</v>
      </c>
      <c r="F6" s="40">
        <f>SUM('Hedemora 8 Aug'!E18)</f>
        <v>3</v>
      </c>
      <c r="G6" s="40">
        <f>SUM('Säter 16 Aug'!E18)</f>
        <v>10</v>
      </c>
      <c r="H6" s="40"/>
      <c r="J6" s="47">
        <f t="shared" si="0"/>
        <v>27</v>
      </c>
      <c r="K6" s="47">
        <f>SUM(G6,F6,D6)</f>
        <v>15</v>
      </c>
    </row>
    <row r="7" spans="1:11" x14ac:dyDescent="0.25">
      <c r="A7" s="14">
        <v>6</v>
      </c>
      <c r="B7" s="33" t="s">
        <v>36</v>
      </c>
      <c r="C7" s="34" t="s">
        <v>37</v>
      </c>
      <c r="D7" s="46">
        <f>'Säter 14Jun'!E6</f>
        <v>14</v>
      </c>
      <c r="E7" s="40">
        <f>SUM('Hofors 28 Juni'!E6)</f>
        <v>2</v>
      </c>
      <c r="F7" s="40">
        <f>SUM('Hedemora 8 Aug'!E6)</f>
        <v>4</v>
      </c>
      <c r="G7" s="40">
        <f>SUM('Säter 16 Aug'!E6)</f>
        <v>12</v>
      </c>
      <c r="H7" s="40"/>
      <c r="J7" s="47">
        <f t="shared" si="0"/>
        <v>32</v>
      </c>
      <c r="K7" s="47">
        <f>SUM(G7,F7,E7)</f>
        <v>18</v>
      </c>
    </row>
    <row r="8" spans="1:11" x14ac:dyDescent="0.25">
      <c r="A8" s="14">
        <v>7</v>
      </c>
      <c r="B8" s="33" t="s">
        <v>22</v>
      </c>
      <c r="C8" s="34" t="s">
        <v>13</v>
      </c>
      <c r="D8" s="46">
        <f>'Säter 14Jun'!E12</f>
        <v>16</v>
      </c>
      <c r="E8" s="40">
        <f>SUM('Hofors 28 Juni'!E12)</f>
        <v>8</v>
      </c>
      <c r="F8" s="40">
        <f>SUM('Hedemora 8 Aug'!E12)</f>
        <v>2</v>
      </c>
      <c r="G8" s="40">
        <f>SUM('Säter 16 Aug'!E12)</f>
        <v>6</v>
      </c>
      <c r="H8" s="40"/>
      <c r="J8" s="47">
        <f t="shared" si="0"/>
        <v>32</v>
      </c>
      <c r="K8" s="47">
        <f>SUM(D10,F10,G10)</f>
        <v>19</v>
      </c>
    </row>
    <row r="9" spans="1:11" x14ac:dyDescent="0.25">
      <c r="A9" s="14">
        <v>8</v>
      </c>
      <c r="B9" s="33" t="s">
        <v>31</v>
      </c>
      <c r="C9" s="34" t="s">
        <v>32</v>
      </c>
      <c r="D9" s="46">
        <f>'Säter 14Jun'!E9</f>
        <v>6</v>
      </c>
      <c r="E9" s="40">
        <f>SUM('Hofors 28 Juni'!E9)</f>
        <v>5</v>
      </c>
      <c r="F9" s="40">
        <f>SUM('Hedemora 8 Aug'!E9)</f>
        <v>8</v>
      </c>
      <c r="G9" s="40">
        <f>SUM('Säter 16 Aug'!E9)</f>
        <v>9</v>
      </c>
      <c r="H9" s="40"/>
      <c r="J9" s="47">
        <f t="shared" si="0"/>
        <v>28</v>
      </c>
      <c r="K9" s="47">
        <f>SUM(F9,D9:E9)</f>
        <v>19</v>
      </c>
    </row>
    <row r="10" spans="1:11" x14ac:dyDescent="0.25">
      <c r="A10" s="14">
        <v>9</v>
      </c>
      <c r="B10" s="2" t="s">
        <v>54</v>
      </c>
      <c r="C10" s="34" t="s">
        <v>56</v>
      </c>
      <c r="D10" s="46">
        <f>'Säter 14Jun'!E25</f>
        <v>7</v>
      </c>
      <c r="E10" s="40">
        <f>SUM('Hofors 28 Juni'!E25)</f>
        <v>11</v>
      </c>
      <c r="F10" s="40">
        <f>SUM('Hedemora 8 Aug'!E25)</f>
        <v>7</v>
      </c>
      <c r="G10" s="40">
        <f>SUM('Säter 16 Aug'!E25)</f>
        <v>5</v>
      </c>
      <c r="H10" s="40"/>
      <c r="J10" s="47">
        <f t="shared" si="0"/>
        <v>30</v>
      </c>
      <c r="K10" s="47">
        <f>SUM(G10,F10,D10)</f>
        <v>19</v>
      </c>
    </row>
    <row r="11" spans="1:11" x14ac:dyDescent="0.25">
      <c r="A11" s="14">
        <v>10</v>
      </c>
      <c r="B11" s="33" t="s">
        <v>39</v>
      </c>
      <c r="C11" s="34" t="s">
        <v>40</v>
      </c>
      <c r="D11" s="46">
        <f>'Säter 14Jun'!E19</f>
        <v>3</v>
      </c>
      <c r="E11" s="40">
        <f>SUM('Hofors 28 Juni'!E19)</f>
        <v>7</v>
      </c>
      <c r="F11" s="40">
        <f>SUM('Hedemora 8 Aug'!E19)</f>
        <v>23</v>
      </c>
      <c r="G11" s="40">
        <f>SUM('Säter 16 Aug'!E19)</f>
        <v>13</v>
      </c>
      <c r="H11" s="40"/>
      <c r="J11" s="47">
        <f t="shared" si="0"/>
        <v>46</v>
      </c>
      <c r="K11" s="47">
        <f>SUM(D11,E11,G11)</f>
        <v>23</v>
      </c>
    </row>
    <row r="12" spans="1:11" x14ac:dyDescent="0.25">
      <c r="A12" s="14">
        <v>11</v>
      </c>
      <c r="B12" s="33" t="s">
        <v>38</v>
      </c>
      <c r="C12" s="34" t="s">
        <v>18</v>
      </c>
      <c r="D12" s="46">
        <f>'Säter 14Jun'!E11</f>
        <v>10</v>
      </c>
      <c r="E12" s="40">
        <f>SUM('Hofors 28 Juni'!E11)</f>
        <v>9</v>
      </c>
      <c r="F12" s="40">
        <f>SUM('Hedemora 8 Aug'!E11)</f>
        <v>10</v>
      </c>
      <c r="G12" s="40">
        <f>SUM('Säter 16 Aug'!E11)</f>
        <v>4</v>
      </c>
      <c r="H12" s="40"/>
      <c r="J12" s="47">
        <f t="shared" si="0"/>
        <v>33</v>
      </c>
      <c r="K12" s="47">
        <f>SUM(E12:G12)</f>
        <v>23</v>
      </c>
    </row>
    <row r="13" spans="1:11" x14ac:dyDescent="0.25">
      <c r="A13" s="14">
        <v>12</v>
      </c>
      <c r="B13" s="33" t="s">
        <v>50</v>
      </c>
      <c r="C13" s="34" t="s">
        <v>8</v>
      </c>
      <c r="D13" s="46">
        <f>'Säter 14Jun'!E21</f>
        <v>4</v>
      </c>
      <c r="E13" s="40">
        <f>SUM('Hofors 28 Juni'!E21)</f>
        <v>19</v>
      </c>
      <c r="F13" s="40">
        <f>SUM('Hedemora 8 Aug'!E21)</f>
        <v>6</v>
      </c>
      <c r="G13" s="40">
        <f>SUM('Säter 16 Aug'!E21)</f>
        <v>15</v>
      </c>
      <c r="H13" s="40"/>
      <c r="J13" s="47">
        <f t="shared" si="0"/>
        <v>44</v>
      </c>
      <c r="K13" s="47">
        <f>SUM(D13,F13,G13)</f>
        <v>25</v>
      </c>
    </row>
    <row r="14" spans="1:11" x14ac:dyDescent="0.25">
      <c r="A14" s="14">
        <v>13</v>
      </c>
      <c r="B14" s="33" t="s">
        <v>44</v>
      </c>
      <c r="C14" s="34" t="s">
        <v>45</v>
      </c>
      <c r="D14" s="46">
        <f>'Säter 14Jun'!E17</f>
        <v>13</v>
      </c>
      <c r="E14" s="40">
        <f>SUM('Hofors 28 Juni'!E17)</f>
        <v>13</v>
      </c>
      <c r="F14" s="40">
        <f>SUM('Hedemora 8 Aug'!E17)</f>
        <v>5</v>
      </c>
      <c r="G14" s="40">
        <f>SUM('Säter 16 Aug'!E17)</f>
        <v>11</v>
      </c>
      <c r="H14" s="40"/>
      <c r="J14" s="47">
        <f t="shared" si="0"/>
        <v>42</v>
      </c>
      <c r="K14" s="47">
        <f>SUM(E14:G14)</f>
        <v>29</v>
      </c>
    </row>
    <row r="15" spans="1:11" x14ac:dyDescent="0.25">
      <c r="A15" s="14">
        <v>14</v>
      </c>
      <c r="B15" s="33" t="s">
        <v>5</v>
      </c>
      <c r="C15" s="34" t="s">
        <v>21</v>
      </c>
      <c r="D15" s="46">
        <f>'Säter 14Jun'!E8</f>
        <v>15</v>
      </c>
      <c r="E15" s="40">
        <f>SUM('Hofors 28 Juni'!E8)</f>
        <v>10</v>
      </c>
      <c r="F15" s="40">
        <f>SUM('Hedemora 8 Aug'!E8)</f>
        <v>12</v>
      </c>
      <c r="G15" s="40">
        <f>SUM('Säter 16 Aug'!E8)</f>
        <v>7</v>
      </c>
      <c r="H15" s="40"/>
      <c r="J15" s="47">
        <f t="shared" si="0"/>
        <v>44</v>
      </c>
      <c r="K15" s="47">
        <f>SUM(E15:G15)</f>
        <v>29</v>
      </c>
    </row>
    <row r="16" spans="1:11" x14ac:dyDescent="0.25">
      <c r="A16" s="14">
        <v>15</v>
      </c>
      <c r="B16" s="33" t="s">
        <v>42</v>
      </c>
      <c r="C16" s="34" t="s">
        <v>15</v>
      </c>
      <c r="D16" s="46">
        <f>'Säter 14Jun'!E24</f>
        <v>12</v>
      </c>
      <c r="E16" s="40">
        <f>SUM('Hofors 28 Juni'!E24)</f>
        <v>14</v>
      </c>
      <c r="F16" s="40">
        <f>SUM('Hedemora 8 Aug'!E24)</f>
        <v>9</v>
      </c>
      <c r="G16" s="40">
        <f>SUM('Säter 16 Aug'!E24)</f>
        <v>23</v>
      </c>
      <c r="H16" s="40"/>
      <c r="J16" s="47">
        <f t="shared" si="0"/>
        <v>58</v>
      </c>
      <c r="K16" s="47">
        <f>SUM(D16:F16)</f>
        <v>35</v>
      </c>
    </row>
    <row r="17" spans="1:11" x14ac:dyDescent="0.25">
      <c r="A17" s="14">
        <v>16</v>
      </c>
      <c r="B17" s="2" t="s">
        <v>53</v>
      </c>
      <c r="C17" s="34" t="s">
        <v>55</v>
      </c>
      <c r="D17" s="46">
        <f>'Säter 14Jun'!E5</f>
        <v>23</v>
      </c>
      <c r="E17" s="40">
        <f>SUM('Hofors 28 Juni'!E5)</f>
        <v>15</v>
      </c>
      <c r="F17" s="40">
        <f>SUM('Hedemora 8 Aug'!E5)</f>
        <v>13</v>
      </c>
      <c r="G17" s="40">
        <f>SUM('Säter 16 Aug'!E5)</f>
        <v>14</v>
      </c>
      <c r="H17" s="40"/>
      <c r="J17" s="47">
        <f t="shared" si="0"/>
        <v>65</v>
      </c>
      <c r="K17" s="47">
        <f>SUM(E17:G17)</f>
        <v>42</v>
      </c>
    </row>
    <row r="18" spans="1:11" x14ac:dyDescent="0.25">
      <c r="A18" s="14">
        <v>17</v>
      </c>
      <c r="B18" s="33" t="s">
        <v>75</v>
      </c>
      <c r="C18" s="34" t="s">
        <v>74</v>
      </c>
      <c r="D18" s="46">
        <f>'Säter 14Jun'!E20</f>
        <v>11</v>
      </c>
      <c r="E18" s="40">
        <f>SUM('Hofors 28 Juni'!E20)</f>
        <v>16</v>
      </c>
      <c r="F18" s="40">
        <f>SUM('Hedemora 8 Aug'!E20)</f>
        <v>19</v>
      </c>
      <c r="G18" s="40">
        <f>SUM('Säter 16 Aug'!E20)</f>
        <v>23</v>
      </c>
      <c r="H18" s="40"/>
      <c r="J18" s="47">
        <f t="shared" si="0"/>
        <v>69</v>
      </c>
      <c r="K18" s="47">
        <f>SUM(D18:F18)</f>
        <v>46</v>
      </c>
    </row>
    <row r="19" spans="1:11" x14ac:dyDescent="0.25">
      <c r="A19" s="14">
        <v>18</v>
      </c>
      <c r="B19" s="33" t="s">
        <v>48</v>
      </c>
      <c r="C19" s="34" t="s">
        <v>49</v>
      </c>
      <c r="D19" s="46">
        <f>'Säter 14Jun'!E10</f>
        <v>18</v>
      </c>
      <c r="E19" s="40">
        <f>SUM('Hofors 28 Juni'!E10)</f>
        <v>18</v>
      </c>
      <c r="F19" s="40">
        <f>SUM('Hedemora 8 Aug'!E10)</f>
        <v>11</v>
      </c>
      <c r="G19" s="40">
        <f>SUM('Säter 16 Aug'!E10)</f>
        <v>17</v>
      </c>
      <c r="H19" s="40"/>
      <c r="J19" s="47">
        <f t="shared" si="0"/>
        <v>64</v>
      </c>
      <c r="K19" s="47">
        <f>SUM(E19:G19)</f>
        <v>46</v>
      </c>
    </row>
    <row r="20" spans="1:11" x14ac:dyDescent="0.25">
      <c r="A20" s="14">
        <v>19</v>
      </c>
      <c r="B20" s="33" t="s">
        <v>27</v>
      </c>
      <c r="C20" s="34" t="s">
        <v>17</v>
      </c>
      <c r="D20" s="46">
        <f>'Säter 14Jun'!E23</f>
        <v>23</v>
      </c>
      <c r="E20" s="40">
        <f>SUM('Hofors 28 Juni'!E23)</f>
        <v>20</v>
      </c>
      <c r="F20" s="40">
        <f>SUM('Hedemora 8 Aug'!E23)</f>
        <v>18</v>
      </c>
      <c r="G20" s="40">
        <f>SUM('Säter 16 Aug'!E23)</f>
        <v>16</v>
      </c>
      <c r="H20" s="40"/>
      <c r="J20" s="47">
        <f t="shared" si="0"/>
        <v>77</v>
      </c>
      <c r="K20" s="47">
        <f>SUM(E20:G20)</f>
        <v>54</v>
      </c>
    </row>
    <row r="21" spans="1:11" x14ac:dyDescent="0.25">
      <c r="A21" s="14">
        <v>20</v>
      </c>
      <c r="B21" s="33" t="s">
        <v>19</v>
      </c>
      <c r="C21" s="34" t="s">
        <v>10</v>
      </c>
      <c r="D21" s="46">
        <f>'Säter 14Jun'!E4</f>
        <v>20</v>
      </c>
      <c r="E21" s="40">
        <f>SUM('Hofors 28 Juni'!E4)</f>
        <v>17</v>
      </c>
      <c r="F21" s="40">
        <f>SUM('Hedemora 8 Aug'!E4)</f>
        <v>20</v>
      </c>
      <c r="G21" s="40">
        <f>SUM('Säter 16 Aug'!E4)</f>
        <v>18</v>
      </c>
      <c r="H21" s="40"/>
      <c r="J21" s="47">
        <f t="shared" si="0"/>
        <v>75</v>
      </c>
      <c r="K21" s="47">
        <f>SUM(E21:G21)</f>
        <v>55</v>
      </c>
    </row>
    <row r="22" spans="1:11" x14ac:dyDescent="0.25">
      <c r="A22" s="14">
        <v>21</v>
      </c>
      <c r="B22" s="33" t="s">
        <v>26</v>
      </c>
      <c r="C22" s="34" t="s">
        <v>9</v>
      </c>
      <c r="D22" s="46">
        <f>'Säter 14Jun'!E22</f>
        <v>17</v>
      </c>
      <c r="E22" s="40">
        <f>SUM('Hofors 28 Juni'!E22)</f>
        <v>23</v>
      </c>
      <c r="F22" s="40">
        <f>SUM('Hedemora 8 Aug'!E22)</f>
        <v>17</v>
      </c>
      <c r="G22" s="40">
        <f>SUM('Säter 16 Aug'!E22)</f>
        <v>23</v>
      </c>
      <c r="H22" s="40"/>
      <c r="J22" s="47">
        <f t="shared" si="0"/>
        <v>80</v>
      </c>
      <c r="K22" s="47">
        <f>SUM(D22:F22)</f>
        <v>57</v>
      </c>
    </row>
    <row r="23" spans="1:11" x14ac:dyDescent="0.25">
      <c r="A23" s="14">
        <v>22</v>
      </c>
      <c r="B23" s="33" t="s">
        <v>20</v>
      </c>
      <c r="C23" s="34" t="s">
        <v>11</v>
      </c>
      <c r="D23" s="46">
        <f>'Säter 14Jun'!E7</f>
        <v>19</v>
      </c>
      <c r="E23" s="40">
        <f>SUM('Hofors 28 Juni'!E7)</f>
        <v>23</v>
      </c>
      <c r="F23" s="40">
        <f>SUM('Hedemora 8 Aug'!E7)</f>
        <v>23</v>
      </c>
      <c r="G23" s="40">
        <f>SUM('Säter 16 Aug'!E7)</f>
        <v>23</v>
      </c>
      <c r="H23" s="40"/>
      <c r="J23" s="47">
        <f t="shared" si="0"/>
        <v>88</v>
      </c>
      <c r="K23" s="47">
        <f>SUM(D23:F23)</f>
        <v>65</v>
      </c>
    </row>
    <row r="24" spans="1:11" x14ac:dyDescent="0.25">
      <c r="A24" s="14"/>
    </row>
  </sheetData>
  <sortState xmlns:xlrd2="http://schemas.microsoft.com/office/spreadsheetml/2017/richdata2" ref="B2:K24">
    <sortCondition ref="K2:K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Placering Singeltävling</vt:lpstr>
      <vt:lpstr>Säter 14Jun</vt:lpstr>
      <vt:lpstr>Hofors 28 Juni</vt:lpstr>
      <vt:lpstr>Hedemora 8 Aug</vt:lpstr>
      <vt:lpstr>Säter 16 Aug</vt:lpstr>
      <vt:lpstr>Gävle 7 Sept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2020-08-17T13:10:40Z</dcterms:modified>
</cp:coreProperties>
</file>