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6405" windowWidth="11100" windowHeight="6540" activeTab="0"/>
  </bookViews>
  <sheets>
    <sheet name="1987-2022" sheetId="1" r:id="rId1"/>
    <sheet name="Blad1" sheetId="2" r:id="rId2"/>
    <sheet name="Diagram" sheetId="3" r:id="rId3"/>
  </sheets>
  <definedNames>
    <definedName name="_xlnm.Print_Area" localSheetId="0">'1987-2022'!$A$1:$CN$102</definedName>
  </definedNames>
  <calcPr fullCalcOnLoad="1"/>
</workbook>
</file>

<file path=xl/sharedStrings.xml><?xml version="1.0" encoding="utf-8"?>
<sst xmlns="http://schemas.openxmlformats.org/spreadsheetml/2006/main" count="544" uniqueCount="182">
  <si>
    <t>Summa</t>
  </si>
  <si>
    <t xml:space="preserve">  Summa</t>
  </si>
  <si>
    <t>Ant.</t>
  </si>
  <si>
    <t>Namn</t>
  </si>
  <si>
    <t>Serier</t>
  </si>
  <si>
    <t xml:space="preserve">  Poäng</t>
  </si>
  <si>
    <t>Ser.</t>
  </si>
  <si>
    <t>Poäng</t>
  </si>
  <si>
    <t>Bertil Nilsson</t>
  </si>
  <si>
    <t>Gunnar Bergström</t>
  </si>
  <si>
    <t>Börje Larsson</t>
  </si>
  <si>
    <t>Rolf Lindberg</t>
  </si>
  <si>
    <t>Lars-Ove Karlsson</t>
  </si>
  <si>
    <t>Kjell Palmblad</t>
  </si>
  <si>
    <t>Alf Abrahamsson</t>
  </si>
  <si>
    <t>Arne Eriksson</t>
  </si>
  <si>
    <t>Kjell Sjöö</t>
  </si>
  <si>
    <t>Jan Behring</t>
  </si>
  <si>
    <t>Hans Ekström</t>
  </si>
  <si>
    <t>Håkan Åberg</t>
  </si>
  <si>
    <t>Berndt Skeppstedt</t>
  </si>
  <si>
    <t>Svend Hansen</t>
  </si>
  <si>
    <t>Alois Gole</t>
  </si>
  <si>
    <t>Daniel Johansson</t>
  </si>
  <si>
    <t>Johan Ekström</t>
  </si>
  <si>
    <t>Hans Pettersson</t>
  </si>
  <si>
    <t>Lars-Ove Andersson</t>
  </si>
  <si>
    <t>Bernt Axelsson</t>
  </si>
  <si>
    <t>Rune Andersson</t>
  </si>
  <si>
    <t>Björn Mattsson</t>
  </si>
  <si>
    <t>Stig Åberg</t>
  </si>
  <si>
    <t>Teddy Sörensen</t>
  </si>
  <si>
    <t>Ahti Niskala</t>
  </si>
  <si>
    <t>Erik Andersson</t>
  </si>
  <si>
    <t>Kjell Eriksson</t>
  </si>
  <si>
    <t>Lennart Hagman</t>
  </si>
  <si>
    <t>Jonas Pettersson</t>
  </si>
  <si>
    <t>Peter Sörensen</t>
  </si>
  <si>
    <t>Kjell Askesten</t>
  </si>
  <si>
    <t>Clifford Öhman</t>
  </si>
  <si>
    <t>Henrik Andersson</t>
  </si>
  <si>
    <t>Christoffer Macfie</t>
  </si>
  <si>
    <t>Jan-Åke Andersson</t>
  </si>
  <si>
    <t>Arne Axelsson</t>
  </si>
  <si>
    <t>Christer Paulin</t>
  </si>
  <si>
    <t>Magnus Carlsson</t>
  </si>
  <si>
    <t>Daniel Grahn</t>
  </si>
  <si>
    <t>Mats Eriksson</t>
  </si>
  <si>
    <t>Carl-Johan Högström</t>
  </si>
  <si>
    <t>Evert Lindqvist</t>
  </si>
  <si>
    <t>Thomas Eriksson</t>
  </si>
  <si>
    <t>Per Ahlström</t>
  </si>
  <si>
    <t>Gert Lindkvist</t>
  </si>
  <si>
    <t>Mikael Widegren</t>
  </si>
  <si>
    <t>Mattias Eriksson</t>
  </si>
  <si>
    <t>Guy Hansten</t>
  </si>
  <si>
    <t>Per Söderbäck</t>
  </si>
  <si>
    <t>Andreas Eriksson</t>
  </si>
  <si>
    <t>Lars-Åke Jansson</t>
  </si>
  <si>
    <t>Totalt</t>
  </si>
  <si>
    <t>Ronny Säther</t>
  </si>
  <si>
    <t>Bo Brolin</t>
  </si>
  <si>
    <t>Mats Larsson</t>
  </si>
  <si>
    <t>1999-00</t>
  </si>
  <si>
    <t>2000-01</t>
  </si>
  <si>
    <t>Assar Westlund</t>
  </si>
  <si>
    <t>Karl-Göran Berg</t>
  </si>
  <si>
    <t>Gunnar Andersson</t>
  </si>
  <si>
    <t>Anders Eriksson</t>
  </si>
  <si>
    <t>Kent Carlsson</t>
  </si>
  <si>
    <t>2001-02</t>
  </si>
  <si>
    <t>Tommy Henriksson</t>
  </si>
  <si>
    <t>1998-99</t>
  </si>
  <si>
    <t>1997-98</t>
  </si>
  <si>
    <t>1996-97</t>
  </si>
  <si>
    <t>1995-96</t>
  </si>
  <si>
    <t>1994-95</t>
  </si>
  <si>
    <t>1993-94</t>
  </si>
  <si>
    <t>1992-93</t>
  </si>
  <si>
    <t>1991-92</t>
  </si>
  <si>
    <t>1990-91</t>
  </si>
  <si>
    <t>1989-90</t>
  </si>
  <si>
    <t>1988-89</t>
  </si>
  <si>
    <t>1987-88</t>
  </si>
  <si>
    <t>Serie</t>
  </si>
  <si>
    <t>Snitt</t>
  </si>
  <si>
    <t>Lars Juteryd</t>
  </si>
  <si>
    <t>Kjell Nilsson</t>
  </si>
  <si>
    <t>2002-03</t>
  </si>
  <si>
    <t>2003-04</t>
  </si>
  <si>
    <t>Jan-Erik Hagen</t>
  </si>
  <si>
    <t>2004-05</t>
  </si>
  <si>
    <t>Eero Hietala</t>
  </si>
  <si>
    <t>Seppo Annola</t>
  </si>
  <si>
    <t>Mathias Lundqvist</t>
  </si>
  <si>
    <t>2005-06</t>
  </si>
  <si>
    <t>Leif Tellné</t>
  </si>
  <si>
    <t>2006-07</t>
  </si>
  <si>
    <t>2007-08</t>
  </si>
  <si>
    <t>2008-09</t>
  </si>
  <si>
    <t>Kjell-Åke Johansson</t>
  </si>
  <si>
    <t>Robert Winberg</t>
  </si>
  <si>
    <t>Rober Winberg</t>
  </si>
  <si>
    <t>2009-10</t>
  </si>
  <si>
    <t>Mats Blom</t>
  </si>
  <si>
    <t>Joakim Pettersson</t>
  </si>
  <si>
    <t>Totalt snitt / säsong</t>
  </si>
  <si>
    <t>2010-11</t>
  </si>
  <si>
    <t>Peter Carlberg</t>
  </si>
  <si>
    <t>Anders Berglund</t>
  </si>
  <si>
    <t>87-88</t>
  </si>
  <si>
    <t>88-89</t>
  </si>
  <si>
    <t>89-90</t>
  </si>
  <si>
    <t>90-91</t>
  </si>
  <si>
    <t>91-92</t>
  </si>
  <si>
    <t>92-93</t>
  </si>
  <si>
    <t>93-94</t>
  </si>
  <si>
    <t>94-95</t>
  </si>
  <si>
    <t>95-96</t>
  </si>
  <si>
    <t>96-97</t>
  </si>
  <si>
    <t>97-98</t>
  </si>
  <si>
    <t>98-99</t>
  </si>
  <si>
    <t>99-00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</si>
  <si>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</si>
  <si>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</si>
  <si>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</si>
  <si>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</si>
  <si>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</si>
  <si>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</si>
  <si>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</si>
  <si>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</si>
  <si>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</si>
  <si>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</si>
  <si>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</si>
  <si>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2011-12</t>
  </si>
  <si>
    <t>11-12</t>
  </si>
  <si>
    <t>2012-13</t>
  </si>
  <si>
    <t>Martin Björk</t>
  </si>
  <si>
    <t>Jan Ågren</t>
  </si>
  <si>
    <t>12-13</t>
  </si>
  <si>
    <t>2013-14</t>
  </si>
  <si>
    <t>Göran Berglund</t>
  </si>
  <si>
    <t>Kjell Olander</t>
  </si>
  <si>
    <t>Peter Sipos</t>
  </si>
  <si>
    <t>Mikael Löwenberg</t>
  </si>
  <si>
    <t>13-14</t>
  </si>
  <si>
    <t>14-15</t>
  </si>
  <si>
    <t>Rickard Lundström</t>
  </si>
  <si>
    <t>Klas Karlsson</t>
  </si>
  <si>
    <t>2014-15</t>
  </si>
  <si>
    <t>Rasmus Carlsson</t>
  </si>
  <si>
    <t>2015-16</t>
  </si>
  <si>
    <t>Daniel Carlsson</t>
  </si>
  <si>
    <t>Richar Ihrén</t>
  </si>
  <si>
    <t>15-16</t>
  </si>
  <si>
    <t>Jimmy Eriksson</t>
  </si>
  <si>
    <t>Lars Billnert</t>
  </si>
  <si>
    <t>Tobias Andersson</t>
  </si>
  <si>
    <t>2016-17</t>
  </si>
  <si>
    <t>16-17</t>
  </si>
  <si>
    <t>Kurt Söderström</t>
  </si>
  <si>
    <t>Kenneth Hagberg</t>
  </si>
  <si>
    <t>Kristian Söderström</t>
  </si>
  <si>
    <t>2017-18</t>
  </si>
  <si>
    <t>17-18</t>
  </si>
  <si>
    <t>Jonas Eriksson</t>
  </si>
  <si>
    <t>Anna-Greta Bergström</t>
  </si>
  <si>
    <t>Petter Paulin</t>
  </si>
  <si>
    <t>Mats Olofsson</t>
  </si>
  <si>
    <t>18-19</t>
  </si>
  <si>
    <t>2018-19</t>
  </si>
  <si>
    <t>2019-20</t>
  </si>
  <si>
    <t>Tony Carlsson</t>
  </si>
  <si>
    <t>19-20</t>
  </si>
  <si>
    <t>2020-21</t>
  </si>
  <si>
    <t>20-21</t>
  </si>
  <si>
    <t>ACKUMULERAT RESULTAT 1987-2022 SERIESPEL - M.A.C.</t>
  </si>
  <si>
    <t>2021-22</t>
  </si>
  <si>
    <t>Johan Åberg</t>
  </si>
  <si>
    <t>21-22</t>
  </si>
  <si>
    <t xml:space="preserve"> </t>
  </si>
  <si>
    <t>M.A.C.  2022-1987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</si>
</sst>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_);[Red]\(#,##0\)"/>
    <numFmt numFmtId="167" formatCode="#,##0.00_);[Red]\(#,##0.00\)"/>
    <numFmt numFmtId="168" formatCode="&quot; kr&quot;#,##0_);[Red]\(&quot; kr&quot;#,##0\)"/>
    <numFmt numFmtId="169" formatCode="&quot; kr&quot;#,##0.00_);[Red]\(&quot; kr&quot;#,##0.00\)"/>
    <numFmt numFmtId="170" formatCode="0.0"/>
    <numFmt numFmtId="171" formatCode="0.000"/>
    <numFmt numFmtId="172" formatCode="#,##0.0"/>
    <numFmt numFmtId="173" formatCode="#,##0.000"/>
    <numFmt numFmtId="174" formatCode="#.##0\.0"/>
    <numFmt numFmtId="175" formatCode="#\ ##0.0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u val="single"/>
      <sz val="8"/>
      <name val="Times New Roman"/>
      <family val="1"/>
    </font>
    <font>
      <b/>
      <u val="single"/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21" borderId="9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3" fontId="7" fillId="0" borderId="0" xfId="0" applyNumberFormat="1" applyFont="1" applyFill="1" applyBorder="1" applyAlignment="1">
      <alignment/>
    </xf>
    <xf numFmtId="17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72" fontId="12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3" fontId="7" fillId="0" borderId="11" xfId="0" applyNumberFormat="1" applyFont="1" applyFill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172" fontId="6" fillId="0" borderId="13" xfId="0" applyNumberFormat="1" applyFont="1" applyBorder="1" applyAlignment="1">
      <alignment/>
    </xf>
    <xf numFmtId="172" fontId="6" fillId="0" borderId="14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3" fontId="7" fillId="0" borderId="11" xfId="0" applyNumberFormat="1" applyFont="1" applyBorder="1" applyAlignment="1">
      <alignment/>
    </xf>
    <xf numFmtId="172" fontId="6" fillId="0" borderId="12" xfId="0" applyNumberFormat="1" applyFont="1" applyBorder="1" applyAlignment="1">
      <alignment/>
    </xf>
    <xf numFmtId="3" fontId="11" fillId="0" borderId="15" xfId="0" applyNumberFormat="1" applyFont="1" applyBorder="1" applyAlignment="1">
      <alignment horizontal="right"/>
    </xf>
    <xf numFmtId="3" fontId="10" fillId="0" borderId="15" xfId="0" applyNumberFormat="1" applyFont="1" applyBorder="1" applyAlignment="1">
      <alignment horizontal="right"/>
    </xf>
    <xf numFmtId="49" fontId="10" fillId="0" borderId="16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3" fontId="9" fillId="0" borderId="15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22" xfId="0" applyNumberFormat="1" applyFont="1" applyFill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4" fillId="0" borderId="22" xfId="0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11" fillId="0" borderId="16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170" fontId="6" fillId="0" borderId="21" xfId="0" applyNumberFormat="1" applyFont="1" applyBorder="1" applyAlignment="1">
      <alignment horizontal="center"/>
    </xf>
    <xf numFmtId="170" fontId="6" fillId="0" borderId="11" xfId="0" applyNumberFormat="1" applyFont="1" applyBorder="1" applyAlignment="1">
      <alignment horizontal="center"/>
    </xf>
    <xf numFmtId="170" fontId="6" fillId="0" borderId="11" xfId="0" applyNumberFormat="1" applyFont="1" applyFill="1" applyBorder="1" applyAlignment="1">
      <alignment horizontal="center"/>
    </xf>
    <xf numFmtId="170" fontId="6" fillId="0" borderId="26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/>
    </xf>
    <xf numFmtId="173" fontId="5" fillId="0" borderId="28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 horizontal="right"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6" fillId="0" borderId="32" xfId="0" applyNumberFormat="1" applyFont="1" applyBorder="1" applyAlignment="1">
      <alignment horizontal="left"/>
    </xf>
    <xf numFmtId="3" fontId="6" fillId="0" borderId="33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3" fontId="6" fillId="0" borderId="36" xfId="0" applyNumberFormat="1" applyFont="1" applyBorder="1" applyAlignment="1">
      <alignment horizontal="left"/>
    </xf>
    <xf numFmtId="3" fontId="5" fillId="0" borderId="32" xfId="0" applyNumberFormat="1" applyFont="1" applyBorder="1" applyAlignment="1">
      <alignment horizontal="left"/>
    </xf>
    <xf numFmtId="3" fontId="5" fillId="0" borderId="33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5" fillId="0" borderId="15" xfId="0" applyNumberFormat="1" applyFont="1" applyBorder="1" applyAlignment="1">
      <alignment horizontal="right"/>
    </xf>
    <xf numFmtId="3" fontId="5" fillId="0" borderId="28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6" fillId="0" borderId="38" xfId="0" applyNumberFormat="1" applyFont="1" applyBorder="1" applyAlignment="1">
      <alignment/>
    </xf>
    <xf numFmtId="3" fontId="5" fillId="0" borderId="20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5" fillId="0" borderId="22" xfId="0" applyNumberFormat="1" applyFont="1" applyFill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170" fontId="6" fillId="0" borderId="16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1" fontId="5" fillId="0" borderId="20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" fontId="5" fillId="0" borderId="25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3" fontId="5" fillId="33" borderId="17" xfId="33" applyNumberFormat="1" applyFont="1" applyFill="1" applyBorder="1" applyAlignment="1">
      <alignment/>
    </xf>
    <xf numFmtId="3" fontId="10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3" fontId="6" fillId="0" borderId="37" xfId="0" applyNumberFormat="1" applyFont="1" applyBorder="1" applyAlignment="1">
      <alignment/>
    </xf>
    <xf numFmtId="3" fontId="5" fillId="0" borderId="14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172" fontId="13" fillId="0" borderId="13" xfId="0" applyNumberFormat="1" applyFont="1" applyBorder="1" applyAlignment="1">
      <alignment horizont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M.A.C. - Totalsnitt per säsong samtliga spelare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52"/>
          <c:w val="0.959"/>
          <c:h val="0.75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'1987-2022'!$A$108:$A$139</c:f>
              <c:strCache/>
            </c:strRef>
          </c:cat>
          <c:val>
            <c:numRef>
              <c:f>'1987-2022'!$B$108:$B$139</c:f>
              <c:numCache/>
            </c:numRef>
          </c:val>
          <c:smooth val="0"/>
        </c:ser>
        <c:marker val="1"/>
        <c:axId val="42706424"/>
        <c:axId val="48813497"/>
      </c:lineChart>
      <c:catAx>
        <c:axId val="42706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Säsong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813497"/>
        <c:crosses val="autoZero"/>
        <c:auto val="1"/>
        <c:lblOffset val="100"/>
        <c:tickLblSkip val="1"/>
        <c:noMultiLvlLbl val="0"/>
      </c:catAx>
      <c:valAx>
        <c:axId val="48813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Snitt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06424"/>
        <c:crossesAt val="1"/>
        <c:crossBetween val="between"/>
        <c:dispUnits/>
      </c:valAx>
      <c:spPr>
        <a:solidFill>
          <a:srgbClr val="EBF1DE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M.A.C. - Totalsnitt per säsong samtliga spelare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163"/>
          <c:w val="0.95075"/>
          <c:h val="0.751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'1987-2022'!$B$108:$B$142</c:f>
              <c:numCache/>
            </c:numRef>
          </c:val>
          <c:smooth val="0"/>
        </c:ser>
        <c:marker val="1"/>
        <c:axId val="36668290"/>
        <c:axId val="61579155"/>
      </c:lineChart>
      <c:catAx>
        <c:axId val="36668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Säsong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579155"/>
        <c:crosses val="autoZero"/>
        <c:auto val="1"/>
        <c:lblOffset val="100"/>
        <c:tickLblSkip val="1"/>
        <c:noMultiLvlLbl val="0"/>
      </c:catAx>
      <c:valAx>
        <c:axId val="61579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Snitt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68290"/>
        <c:crossesAt val="1"/>
        <c:crossBetween val="between"/>
        <c:dispUnits/>
      </c:valAx>
      <c:spPr>
        <a:solidFill>
          <a:srgbClr val="EBF1DE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M.A.C. - Totalsnitt per säsong samtliga spelare</a:t>
            </a:r>
          </a:p>
        </c:rich>
      </c:tx>
      <c:layout>
        <c:manualLayout>
          <c:xMode val="factor"/>
          <c:yMode val="factor"/>
          <c:x val="0.01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465"/>
          <c:w val="0.95525"/>
          <c:h val="0.78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'1987-2022'!$A$108:$A$142</c:f>
              <c:strCache>
                <c:ptCount val="35"/>
                <c:pt idx="0">
                  <c:v>87-88</c:v>
                </c:pt>
                <c:pt idx="1">
                  <c:v>88-89</c:v>
                </c:pt>
                <c:pt idx="2">
                  <c:v>89-90</c:v>
                </c:pt>
                <c:pt idx="3">
                  <c:v>90-91</c:v>
                </c:pt>
                <c:pt idx="4">
                  <c:v>91-92</c:v>
                </c:pt>
                <c:pt idx="5">
                  <c:v>92-93</c:v>
                </c:pt>
                <c:pt idx="6">
                  <c:v>93-94</c:v>
                </c:pt>
                <c:pt idx="7">
                  <c:v>94-95</c:v>
                </c:pt>
                <c:pt idx="8">
                  <c:v>95-96</c:v>
                </c:pt>
                <c:pt idx="9">
                  <c:v>96-97</c:v>
                </c:pt>
                <c:pt idx="10">
                  <c:v>97-98</c:v>
                </c:pt>
                <c:pt idx="11">
                  <c:v>98-99</c:v>
                </c:pt>
                <c:pt idx="12">
                  <c:v>99-00</c:v>
                </c:pt>
                <c:pt idx="13">
                  <c:v>00-01</c:v>
                </c:pt>
                <c:pt idx="14">
                  <c:v>01-02</c:v>
                </c:pt>
                <c:pt idx="15">
                  <c:v>02-03</c:v>
                </c:pt>
                <c:pt idx="16">
                  <c:v>03-04</c:v>
                </c:pt>
                <c:pt idx="17">
                  <c:v>04-05</c:v>
                </c:pt>
                <c:pt idx="18">
                  <c:v>05-06</c:v>
                </c:pt>
                <c:pt idx="19">
                  <c:v>06-07</c:v>
                </c:pt>
                <c:pt idx="20">
                  <c:v>07-08</c:v>
                </c:pt>
                <c:pt idx="21">
                  <c:v>08-09</c:v>
                </c:pt>
                <c:pt idx="22">
                  <c:v>09-10</c:v>
                </c:pt>
                <c:pt idx="23">
                  <c:v>10-11</c:v>
                </c:pt>
                <c:pt idx="24">
                  <c:v>11-12</c:v>
                </c:pt>
                <c:pt idx="25">
                  <c:v>12-13</c:v>
                </c:pt>
                <c:pt idx="26">
                  <c:v>13-14</c:v>
                </c:pt>
                <c:pt idx="27">
                  <c:v>14-15</c:v>
                </c:pt>
                <c:pt idx="28">
                  <c:v>15-16</c:v>
                </c:pt>
                <c:pt idx="29">
                  <c:v>16-17</c:v>
                </c:pt>
                <c:pt idx="30">
                  <c:v>17-18</c:v>
                </c:pt>
                <c:pt idx="31">
                  <c:v>18-19</c:v>
                </c:pt>
                <c:pt idx="32">
                  <c:v>19-20</c:v>
                </c:pt>
                <c:pt idx="33">
                  <c:v>20-21</c:v>
                </c:pt>
                <c:pt idx="34">
                  <c:v>21-22</c:v>
                </c:pt>
              </c:strCache>
            </c:strRef>
          </c:cat>
          <c:val>
            <c:numRef>
              <c:f>'1987-2022'!$B$108:$B$142</c:f>
              <c:numCache>
                <c:ptCount val="35"/>
                <c:pt idx="0">
                  <c:v>181.9820601851852</c:v>
                </c:pt>
                <c:pt idx="1">
                  <c:v>181.8414351851852</c:v>
                </c:pt>
                <c:pt idx="2">
                  <c:v>182.70196759259258</c:v>
                </c:pt>
                <c:pt idx="3">
                  <c:v>183.66850490196077</c:v>
                </c:pt>
                <c:pt idx="4">
                  <c:v>185.94856770833334</c:v>
                </c:pt>
                <c:pt idx="5">
                  <c:v>181.62369791666666</c:v>
                </c:pt>
                <c:pt idx="6">
                  <c:v>188.03846153846155</c:v>
                </c:pt>
                <c:pt idx="7">
                  <c:v>188.435625</c:v>
                </c:pt>
                <c:pt idx="8">
                  <c:v>184.72569444444446</c:v>
                </c:pt>
                <c:pt idx="9">
                  <c:v>187.21164772727272</c:v>
                </c:pt>
                <c:pt idx="10">
                  <c:v>186.32596982758622</c:v>
                </c:pt>
                <c:pt idx="11">
                  <c:v>184.26497395833334</c:v>
                </c:pt>
                <c:pt idx="12">
                  <c:v>179.40144230769232</c:v>
                </c:pt>
                <c:pt idx="13">
                  <c:v>182.4816176470588</c:v>
                </c:pt>
                <c:pt idx="14">
                  <c:v>186.4122596153846</c:v>
                </c:pt>
                <c:pt idx="15">
                  <c:v>187.88722826086956</c:v>
                </c:pt>
                <c:pt idx="16">
                  <c:v>187.13216145833334</c:v>
                </c:pt>
                <c:pt idx="17">
                  <c:v>183.67848557692307</c:v>
                </c:pt>
                <c:pt idx="18">
                  <c:v>184.33639705882354</c:v>
                </c:pt>
                <c:pt idx="19">
                  <c:v>179.92391304347825</c:v>
                </c:pt>
                <c:pt idx="20">
                  <c:v>182.73863636363637</c:v>
                </c:pt>
                <c:pt idx="21">
                  <c:v>184.1094674556213</c:v>
                </c:pt>
                <c:pt idx="22">
                  <c:v>183.63285340314135</c:v>
                </c:pt>
                <c:pt idx="23">
                  <c:v>185.43968593861527</c:v>
                </c:pt>
                <c:pt idx="24">
                  <c:v>185.16666666666666</c:v>
                </c:pt>
                <c:pt idx="25">
                  <c:v>185.99291237113403</c:v>
                </c:pt>
                <c:pt idx="26">
                  <c:v>185.22622282608697</c:v>
                </c:pt>
                <c:pt idx="27">
                  <c:v>187.41875</c:v>
                </c:pt>
                <c:pt idx="28">
                  <c:v>181.26458036984351</c:v>
                </c:pt>
                <c:pt idx="29">
                  <c:v>186.29817708333334</c:v>
                </c:pt>
                <c:pt idx="30">
                  <c:v>188.1294191919192</c:v>
                </c:pt>
                <c:pt idx="31">
                  <c:v>187.52406064601186</c:v>
                </c:pt>
                <c:pt idx="32">
                  <c:v>181.7432550043516</c:v>
                </c:pt>
                <c:pt idx="33">
                  <c:v>180.396875</c:v>
                </c:pt>
                <c:pt idx="34">
                  <c:v>190.3572463768116</c:v>
                </c:pt>
              </c:numCache>
            </c:numRef>
          </c:val>
          <c:smooth val="0"/>
        </c:ser>
        <c:marker val="1"/>
        <c:axId val="17341484"/>
        <c:axId val="21855629"/>
      </c:lineChart>
      <c:catAx>
        <c:axId val="17341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Säsong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855629"/>
        <c:crosses val="autoZero"/>
        <c:auto val="1"/>
        <c:lblOffset val="100"/>
        <c:tickLblSkip val="1"/>
        <c:noMultiLvlLbl val="0"/>
      </c:catAx>
      <c:valAx>
        <c:axId val="21855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Snitt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41484"/>
        <c:crossesAt val="1"/>
        <c:crossBetween val="between"/>
        <c:dispUnits/>
      </c:valAx>
      <c:spPr>
        <a:solidFill>
          <a:srgbClr val="EBF1DE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107</xdr:row>
      <xdr:rowOff>9525</xdr:rowOff>
    </xdr:from>
    <xdr:to>
      <xdr:col>38</xdr:col>
      <xdr:colOff>38100</xdr:colOff>
      <xdr:row>130</xdr:row>
      <xdr:rowOff>85725</xdr:rowOff>
    </xdr:to>
    <xdr:graphicFrame>
      <xdr:nvGraphicFramePr>
        <xdr:cNvPr id="1" name="Diagram 2"/>
        <xdr:cNvGraphicFramePr/>
      </xdr:nvGraphicFramePr>
      <xdr:xfrm>
        <a:off x="2524125" y="16440150"/>
        <a:ext cx="143732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542925</xdr:colOff>
      <xdr:row>107</xdr:row>
      <xdr:rowOff>0</xdr:rowOff>
    </xdr:from>
    <xdr:to>
      <xdr:col>38</xdr:col>
      <xdr:colOff>133350</xdr:colOff>
      <xdr:row>130</xdr:row>
      <xdr:rowOff>85725</xdr:rowOff>
    </xdr:to>
    <xdr:graphicFrame>
      <xdr:nvGraphicFramePr>
        <xdr:cNvPr id="2" name="Diagram 2"/>
        <xdr:cNvGraphicFramePr/>
      </xdr:nvGraphicFramePr>
      <xdr:xfrm>
        <a:off x="2352675" y="16430625"/>
        <a:ext cx="146399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38100</xdr:rowOff>
    </xdr:from>
    <xdr:to>
      <xdr:col>22</xdr:col>
      <xdr:colOff>304800</xdr:colOff>
      <xdr:row>27</xdr:row>
      <xdr:rowOff>38100</xdr:rowOff>
    </xdr:to>
    <xdr:graphicFrame>
      <xdr:nvGraphicFramePr>
        <xdr:cNvPr id="1" name="Diagram 2"/>
        <xdr:cNvGraphicFramePr/>
      </xdr:nvGraphicFramePr>
      <xdr:xfrm>
        <a:off x="0" y="847725"/>
        <a:ext cx="131064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43"/>
  <sheetViews>
    <sheetView tabSelected="1" zoomScale="110" zoomScaleNormal="110" zoomScaleSheetLayoutView="100" zoomScalePageLayoutView="0" workbookViewId="0" topLeftCell="A1">
      <selection activeCell="R37" sqref="R37"/>
    </sheetView>
  </sheetViews>
  <sheetFormatPr defaultColWidth="10.00390625" defaultRowHeight="12.75"/>
  <cols>
    <col min="1" max="1" width="20.421875" style="1" customWidth="1"/>
    <col min="2" max="2" width="6.7109375" style="1" customWidth="1"/>
    <col min="3" max="3" width="10.00390625" style="1" customWidth="1"/>
    <col min="4" max="10" width="6.7109375" style="1" customWidth="1"/>
    <col min="11" max="11" width="4.7109375" style="110" customWidth="1"/>
    <col min="12" max="12" width="6.7109375" style="1" customWidth="1"/>
    <col min="13" max="13" width="4.7109375" style="1" customWidth="1"/>
    <col min="14" max="14" width="6.7109375" style="1" customWidth="1"/>
    <col min="15" max="15" width="4.7109375" style="1" customWidth="1"/>
    <col min="16" max="18" width="6.7109375" style="1" customWidth="1"/>
    <col min="19" max="20" width="2.7109375" style="0" customWidth="1"/>
    <col min="21" max="21" width="18.7109375" style="5" customWidth="1"/>
    <col min="22" max="22" width="5.00390625" style="1" customWidth="1"/>
    <col min="23" max="23" width="6.7109375" style="1" customWidth="1"/>
    <col min="24" max="24" width="5.00390625" style="1" customWidth="1"/>
    <col min="25" max="25" width="6.7109375" style="1" customWidth="1"/>
    <col min="26" max="26" width="5.00390625" style="1" customWidth="1"/>
    <col min="27" max="27" width="7.140625" style="1" bestFit="1" customWidth="1"/>
    <col min="28" max="28" width="5.00390625" style="1" customWidth="1"/>
    <col min="29" max="29" width="6.7109375" style="1" customWidth="1"/>
    <col min="30" max="30" width="5.00390625" style="1" customWidth="1"/>
    <col min="31" max="31" width="6.7109375" style="62" customWidth="1"/>
    <col min="32" max="32" width="5.00390625" style="1" customWidth="1"/>
    <col min="33" max="33" width="6.7109375" style="1" customWidth="1"/>
    <col min="34" max="34" width="5.00390625" style="1" customWidth="1"/>
    <col min="35" max="35" width="6.7109375" style="1" customWidth="1"/>
    <col min="36" max="36" width="5.00390625" style="1" customWidth="1"/>
    <col min="37" max="37" width="6.7109375" style="1" customWidth="1"/>
    <col min="38" max="39" width="2.7109375" style="0" customWidth="1"/>
    <col min="40" max="40" width="18.7109375" style="5" customWidth="1"/>
    <col min="41" max="41" width="5.00390625" style="1" customWidth="1"/>
    <col min="42" max="42" width="6.7109375" style="1" customWidth="1"/>
    <col min="43" max="43" width="5.00390625" style="1" customWidth="1"/>
    <col min="44" max="44" width="6.7109375" style="1" customWidth="1"/>
    <col min="45" max="45" width="5.00390625" style="1" customWidth="1"/>
    <col min="46" max="46" width="6.7109375" style="1" customWidth="1"/>
    <col min="47" max="47" width="5.00390625" style="1" customWidth="1"/>
    <col min="48" max="48" width="6.7109375" style="1" customWidth="1"/>
    <col min="49" max="49" width="5.00390625" style="1" customWidth="1"/>
    <col min="50" max="50" width="6.7109375" style="1" customWidth="1"/>
    <col min="51" max="51" width="5.00390625" style="1" customWidth="1"/>
    <col min="52" max="52" width="6.7109375" style="1" customWidth="1"/>
    <col min="53" max="53" width="5.00390625" style="1" customWidth="1"/>
    <col min="54" max="54" width="6.7109375" style="1" customWidth="1"/>
    <col min="55" max="55" width="5.00390625" style="1" customWidth="1"/>
    <col min="56" max="56" width="6.7109375" style="1" customWidth="1"/>
    <col min="57" max="57" width="10.00390625" style="1" hidden="1" customWidth="1"/>
    <col min="58" max="59" width="2.7109375" style="0" customWidth="1"/>
    <col min="60" max="60" width="18.7109375" style="5" customWidth="1"/>
    <col min="61" max="61" width="5.00390625" style="5" customWidth="1"/>
    <col min="62" max="62" width="6.7109375" style="5" customWidth="1"/>
    <col min="63" max="63" width="5.00390625" style="5" customWidth="1"/>
    <col min="64" max="64" width="6.7109375" style="5" customWidth="1"/>
    <col min="65" max="65" width="5.00390625" style="5" customWidth="1"/>
    <col min="66" max="66" width="6.7109375" style="5" customWidth="1"/>
    <col min="67" max="67" width="5.00390625" style="5" customWidth="1"/>
    <col min="68" max="68" width="6.7109375" style="5" customWidth="1"/>
    <col min="69" max="69" width="5.00390625" style="1" customWidth="1"/>
    <col min="70" max="70" width="6.7109375" style="5" customWidth="1"/>
    <col min="71" max="71" width="5.00390625" style="5" customWidth="1"/>
    <col min="72" max="72" width="6.8515625" style="5" customWidth="1"/>
    <col min="73" max="73" width="5.00390625" style="5" customWidth="1"/>
    <col min="74" max="74" width="6.8515625" style="5" customWidth="1"/>
    <col min="75" max="75" width="5.00390625" style="5" customWidth="1"/>
    <col min="76" max="76" width="6.8515625" style="5" customWidth="1"/>
    <col min="77" max="77" width="2.7109375" style="5" customWidth="1"/>
    <col min="78" max="78" width="2.7109375" style="0" customWidth="1"/>
    <col min="79" max="79" width="2.7109375" style="0" hidden="1" customWidth="1"/>
    <col min="80" max="80" width="18.7109375" style="5" customWidth="1"/>
    <col min="81" max="81" width="5.00390625" style="5" customWidth="1"/>
    <col min="82" max="82" width="6.8515625" style="5" customWidth="1"/>
    <col min="83" max="83" width="5.00390625" style="5" customWidth="1"/>
    <col min="84" max="84" width="6.8515625" style="5" customWidth="1"/>
    <col min="85" max="85" width="5.00390625" style="5" customWidth="1"/>
    <col min="86" max="86" width="6.8515625" style="5" customWidth="1"/>
    <col min="87" max="87" width="5.00390625" style="5" customWidth="1"/>
    <col min="88" max="88" width="6.8515625" style="5" customWidth="1"/>
    <col min="89" max="16384" width="10.00390625" style="1" customWidth="1"/>
  </cols>
  <sheetData>
    <row r="1" spans="1:80" ht="16.5" customHeight="1">
      <c r="A1" s="7" t="s">
        <v>176</v>
      </c>
      <c r="U1" s="7" t="str">
        <f>A1</f>
        <v>ACKUMULERAT RESULTAT 1987-2022 SERIESPEL - M.A.C.</v>
      </c>
      <c r="AE1" s="14"/>
      <c r="AN1" s="7" t="str">
        <f>A1</f>
        <v>ACKUMULERAT RESULTAT 1987-2022 SERIESPEL - M.A.C.</v>
      </c>
      <c r="BH1" s="7" t="str">
        <f>AN1</f>
        <v>ACKUMULERAT RESULTAT 1987-2022 SERIESPEL - M.A.C.</v>
      </c>
      <c r="BN1"/>
      <c r="CB1" s="7" t="str">
        <f>BH1</f>
        <v>ACKUMULERAT RESULTAT 1987-2022 SERIESPEL - M.A.C.</v>
      </c>
    </row>
    <row r="2" spans="1:88" ht="3" customHeight="1">
      <c r="A2" s="112"/>
      <c r="AE2" s="64"/>
      <c r="BB2"/>
      <c r="CJ2" s="4"/>
    </row>
    <row r="3" spans="1:88" s="3" customFormat="1" ht="12" customHeight="1">
      <c r="A3" s="73" t="s">
        <v>181</v>
      </c>
      <c r="B3" s="28" t="s">
        <v>0</v>
      </c>
      <c r="C3" s="28" t="s">
        <v>1</v>
      </c>
      <c r="D3" s="56" t="s">
        <v>84</v>
      </c>
      <c r="E3" s="108" t="s">
        <v>2</v>
      </c>
      <c r="F3" s="121" t="s">
        <v>177</v>
      </c>
      <c r="G3" s="108" t="s">
        <v>2</v>
      </c>
      <c r="H3" s="119" t="s">
        <v>174</v>
      </c>
      <c r="I3" s="108" t="s">
        <v>2</v>
      </c>
      <c r="J3" s="119" t="s">
        <v>171</v>
      </c>
      <c r="K3" s="108" t="s">
        <v>2</v>
      </c>
      <c r="L3" s="119" t="s">
        <v>170</v>
      </c>
      <c r="M3" s="108" t="s">
        <v>2</v>
      </c>
      <c r="N3" s="119" t="s">
        <v>163</v>
      </c>
      <c r="O3" s="108" t="s">
        <v>2</v>
      </c>
      <c r="P3" s="119" t="s">
        <v>158</v>
      </c>
      <c r="Q3" s="108" t="s">
        <v>2</v>
      </c>
      <c r="R3" s="119" t="s">
        <v>151</v>
      </c>
      <c r="U3" s="73" t="str">
        <f>A3</f>
        <v>M.A.C.  2022-1987</v>
      </c>
      <c r="V3" s="108" t="s">
        <v>2</v>
      </c>
      <c r="W3" s="119" t="s">
        <v>149</v>
      </c>
      <c r="X3" s="108" t="s">
        <v>2</v>
      </c>
      <c r="Y3" s="30" t="s">
        <v>140</v>
      </c>
      <c r="Z3" s="108" t="s">
        <v>2</v>
      </c>
      <c r="AA3" s="30" t="s">
        <v>136</v>
      </c>
      <c r="AB3" s="108" t="s">
        <v>2</v>
      </c>
      <c r="AC3" s="30" t="s">
        <v>134</v>
      </c>
      <c r="AD3" s="29" t="s">
        <v>2</v>
      </c>
      <c r="AE3" s="30" t="s">
        <v>107</v>
      </c>
      <c r="AF3" s="29" t="s">
        <v>2</v>
      </c>
      <c r="AG3" s="30" t="s">
        <v>103</v>
      </c>
      <c r="AH3" s="29" t="s">
        <v>2</v>
      </c>
      <c r="AI3" s="30" t="s">
        <v>99</v>
      </c>
      <c r="AJ3" s="29" t="s">
        <v>2</v>
      </c>
      <c r="AK3" s="30" t="s">
        <v>98</v>
      </c>
      <c r="AN3" s="73" t="str">
        <f>A3</f>
        <v>M.A.C.  2022-1987</v>
      </c>
      <c r="AO3" s="29" t="s">
        <v>2</v>
      </c>
      <c r="AP3" s="30" t="s">
        <v>97</v>
      </c>
      <c r="AQ3" s="29" t="s">
        <v>2</v>
      </c>
      <c r="AR3" s="30" t="s">
        <v>95</v>
      </c>
      <c r="AS3" s="29" t="s">
        <v>2</v>
      </c>
      <c r="AT3" s="30" t="s">
        <v>91</v>
      </c>
      <c r="AU3" s="29" t="s">
        <v>2</v>
      </c>
      <c r="AV3" s="30" t="s">
        <v>89</v>
      </c>
      <c r="AW3" s="29" t="s">
        <v>2</v>
      </c>
      <c r="AX3" s="30" t="s">
        <v>88</v>
      </c>
      <c r="AY3" s="29" t="s">
        <v>2</v>
      </c>
      <c r="AZ3" s="30" t="s">
        <v>70</v>
      </c>
      <c r="BA3" s="29" t="s">
        <v>2</v>
      </c>
      <c r="BB3" s="30" t="s">
        <v>64</v>
      </c>
      <c r="BC3" s="29" t="s">
        <v>2</v>
      </c>
      <c r="BD3" s="35" t="s">
        <v>63</v>
      </c>
      <c r="BE3" s="34"/>
      <c r="BH3" s="73" t="str">
        <f>A3</f>
        <v>M.A.C.  2022-1987</v>
      </c>
      <c r="BI3" s="29" t="s">
        <v>2</v>
      </c>
      <c r="BJ3" s="35" t="s">
        <v>72</v>
      </c>
      <c r="BK3" s="29" t="s">
        <v>2</v>
      </c>
      <c r="BL3" s="35" t="s">
        <v>73</v>
      </c>
      <c r="BM3" s="29" t="s">
        <v>2</v>
      </c>
      <c r="BN3" s="35" t="s">
        <v>74</v>
      </c>
      <c r="BO3" s="29" t="s">
        <v>2</v>
      </c>
      <c r="BP3" s="35" t="s">
        <v>75</v>
      </c>
      <c r="BQ3" s="29" t="s">
        <v>2</v>
      </c>
      <c r="BR3" s="35" t="s">
        <v>76</v>
      </c>
      <c r="BS3" s="29" t="s">
        <v>2</v>
      </c>
      <c r="BT3" s="35" t="s">
        <v>77</v>
      </c>
      <c r="BU3" s="29" t="s">
        <v>2</v>
      </c>
      <c r="BV3" s="35" t="s">
        <v>78</v>
      </c>
      <c r="BW3" s="29" t="s">
        <v>2</v>
      </c>
      <c r="BX3" s="35" t="s">
        <v>79</v>
      </c>
      <c r="BY3" s="113"/>
      <c r="CB3" s="73" t="str">
        <f>A3</f>
        <v>M.A.C.  2022-1987</v>
      </c>
      <c r="CC3" s="29" t="s">
        <v>2</v>
      </c>
      <c r="CD3" s="35" t="s">
        <v>80</v>
      </c>
      <c r="CE3" s="29" t="s">
        <v>2</v>
      </c>
      <c r="CF3" s="35" t="s">
        <v>81</v>
      </c>
      <c r="CG3" s="29" t="s">
        <v>2</v>
      </c>
      <c r="CH3" s="35" t="s">
        <v>82</v>
      </c>
      <c r="CI3" s="29" t="s">
        <v>2</v>
      </c>
      <c r="CJ3" s="35" t="s">
        <v>83</v>
      </c>
    </row>
    <row r="4" spans="1:88" s="3" customFormat="1" ht="12" customHeight="1">
      <c r="A4" s="69" t="s">
        <v>3</v>
      </c>
      <c r="B4" s="31" t="s">
        <v>4</v>
      </c>
      <c r="C4" s="31" t="s">
        <v>5</v>
      </c>
      <c r="D4" s="57" t="s">
        <v>85</v>
      </c>
      <c r="E4" s="109" t="s">
        <v>6</v>
      </c>
      <c r="F4" s="120" t="s">
        <v>7</v>
      </c>
      <c r="G4" s="109" t="s">
        <v>6</v>
      </c>
      <c r="H4" s="120" t="s">
        <v>7</v>
      </c>
      <c r="I4" s="109" t="s">
        <v>6</v>
      </c>
      <c r="J4" s="120" t="s">
        <v>7</v>
      </c>
      <c r="K4" s="109" t="s">
        <v>6</v>
      </c>
      <c r="L4" s="120" t="s">
        <v>7</v>
      </c>
      <c r="M4" s="109" t="s">
        <v>6</v>
      </c>
      <c r="N4" s="120" t="s">
        <v>7</v>
      </c>
      <c r="O4" s="109" t="s">
        <v>6</v>
      </c>
      <c r="P4" s="120" t="s">
        <v>7</v>
      </c>
      <c r="Q4" s="109" t="s">
        <v>6</v>
      </c>
      <c r="R4" s="120" t="s">
        <v>7</v>
      </c>
      <c r="U4" s="74" t="s">
        <v>3</v>
      </c>
      <c r="V4" s="109" t="s">
        <v>6</v>
      </c>
      <c r="W4" s="120" t="s">
        <v>7</v>
      </c>
      <c r="X4" s="109" t="s">
        <v>6</v>
      </c>
      <c r="Y4" s="33" t="s">
        <v>7</v>
      </c>
      <c r="Z4" s="109" t="s">
        <v>6</v>
      </c>
      <c r="AA4" s="33" t="s">
        <v>7</v>
      </c>
      <c r="AB4" s="109" t="s">
        <v>6</v>
      </c>
      <c r="AC4" s="33" t="s">
        <v>7</v>
      </c>
      <c r="AD4" s="32" t="s">
        <v>6</v>
      </c>
      <c r="AE4" s="33" t="s">
        <v>7</v>
      </c>
      <c r="AF4" s="32" t="s">
        <v>6</v>
      </c>
      <c r="AG4" s="33" t="s">
        <v>7</v>
      </c>
      <c r="AH4" s="32" t="s">
        <v>6</v>
      </c>
      <c r="AI4" s="33" t="s">
        <v>7</v>
      </c>
      <c r="AJ4" s="32" t="s">
        <v>6</v>
      </c>
      <c r="AK4" s="33" t="s">
        <v>7</v>
      </c>
      <c r="AN4" s="74" t="s">
        <v>3</v>
      </c>
      <c r="AO4" s="32" t="s">
        <v>6</v>
      </c>
      <c r="AP4" s="33" t="s">
        <v>7</v>
      </c>
      <c r="AQ4" s="32" t="s">
        <v>6</v>
      </c>
      <c r="AR4" s="33" t="s">
        <v>7</v>
      </c>
      <c r="AS4" s="32" t="s">
        <v>6</v>
      </c>
      <c r="AT4" s="33" t="s">
        <v>7</v>
      </c>
      <c r="AU4" s="32" t="s">
        <v>6</v>
      </c>
      <c r="AV4" s="33" t="s">
        <v>7</v>
      </c>
      <c r="AW4" s="32" t="s">
        <v>6</v>
      </c>
      <c r="AX4" s="33" t="s">
        <v>7</v>
      </c>
      <c r="AY4" s="32" t="s">
        <v>6</v>
      </c>
      <c r="AZ4" s="33" t="s">
        <v>7</v>
      </c>
      <c r="BA4" s="32" t="s">
        <v>6</v>
      </c>
      <c r="BB4" s="33" t="s">
        <v>7</v>
      </c>
      <c r="BC4" s="32" t="s">
        <v>6</v>
      </c>
      <c r="BD4" s="33" t="s">
        <v>7</v>
      </c>
      <c r="BE4" s="36"/>
      <c r="BH4" s="74" t="s">
        <v>3</v>
      </c>
      <c r="BI4" s="32" t="s">
        <v>6</v>
      </c>
      <c r="BJ4" s="33" t="s">
        <v>7</v>
      </c>
      <c r="BK4" s="32" t="s">
        <v>6</v>
      </c>
      <c r="BL4" s="33" t="s">
        <v>7</v>
      </c>
      <c r="BM4" s="32" t="s">
        <v>6</v>
      </c>
      <c r="BN4" s="33" t="s">
        <v>7</v>
      </c>
      <c r="BO4" s="32" t="s">
        <v>6</v>
      </c>
      <c r="BP4" s="33" t="s">
        <v>7</v>
      </c>
      <c r="BQ4" s="32" t="s">
        <v>6</v>
      </c>
      <c r="BR4" s="33" t="s">
        <v>7</v>
      </c>
      <c r="BS4" s="32" t="s">
        <v>6</v>
      </c>
      <c r="BT4" s="33" t="s">
        <v>7</v>
      </c>
      <c r="BU4" s="32" t="s">
        <v>6</v>
      </c>
      <c r="BV4" s="33" t="s">
        <v>7</v>
      </c>
      <c r="BW4" s="32" t="s">
        <v>6</v>
      </c>
      <c r="BX4" s="33" t="s">
        <v>7</v>
      </c>
      <c r="BY4" s="114"/>
      <c r="CB4" s="74" t="s">
        <v>3</v>
      </c>
      <c r="CC4" s="32" t="s">
        <v>6</v>
      </c>
      <c r="CD4" s="33" t="s">
        <v>7</v>
      </c>
      <c r="CE4" s="32" t="s">
        <v>6</v>
      </c>
      <c r="CF4" s="33" t="s">
        <v>7</v>
      </c>
      <c r="CG4" s="32" t="s">
        <v>6</v>
      </c>
      <c r="CH4" s="33" t="s">
        <v>7</v>
      </c>
      <c r="CI4" s="32" t="s">
        <v>6</v>
      </c>
      <c r="CJ4" s="33" t="s">
        <v>7</v>
      </c>
    </row>
    <row r="5" spans="1:88" ht="12" customHeight="1">
      <c r="A5" s="70" t="s">
        <v>9</v>
      </c>
      <c r="B5" s="53">
        <f>E5+G5+I5+K5+M5+O5+Q5+V5+X5+Z5+AB5+AD5+AF5+AH5+AJ5+AO5+AQ5+AS5+AU5+AW5+AY5+BA5+BC5+BI5+BK5+BM5+BO5+BQ5+BS5+BW5+CC5+CE5+CG5+BU5+CI5</f>
        <v>3188</v>
      </c>
      <c r="C5" s="53">
        <f>F5+H5+J5+L5+N5+P5+R5+W5+Y5+AA5+AC5+AE5+AG5+AI5+AK5+AP5+AR5+AT5+AV5+AX5+AZ5+BB5+BD5+BJ5+BL5+BN5+BP5+BR5+BT5+BX5+CD5+CF5+CH5+BV5+CJ5</f>
        <v>611563</v>
      </c>
      <c r="D5" s="58">
        <f>C5/B5</f>
        <v>191.83281053952322</v>
      </c>
      <c r="E5" s="98">
        <v>52</v>
      </c>
      <c r="F5" s="103">
        <v>10015</v>
      </c>
      <c r="G5" s="98">
        <v>20</v>
      </c>
      <c r="H5" s="103">
        <v>3751</v>
      </c>
      <c r="I5" s="98">
        <v>52</v>
      </c>
      <c r="J5" s="103">
        <v>9776</v>
      </c>
      <c r="K5" s="98">
        <v>60</v>
      </c>
      <c r="L5" s="103">
        <v>10774</v>
      </c>
      <c r="M5" s="98">
        <v>72</v>
      </c>
      <c r="N5" s="103">
        <v>13529</v>
      </c>
      <c r="O5" s="98">
        <v>74</v>
      </c>
      <c r="P5" s="103">
        <v>13883</v>
      </c>
      <c r="Q5" s="98">
        <v>82</v>
      </c>
      <c r="R5" s="103">
        <v>15883</v>
      </c>
      <c r="U5" s="75" t="s">
        <v>9</v>
      </c>
      <c r="V5" s="86">
        <v>71</v>
      </c>
      <c r="W5" s="91">
        <v>13567</v>
      </c>
      <c r="X5" s="38">
        <v>96</v>
      </c>
      <c r="Y5" s="39">
        <v>18830</v>
      </c>
      <c r="Z5" s="38">
        <v>131</v>
      </c>
      <c r="AA5" s="39">
        <v>25778</v>
      </c>
      <c r="AB5" s="38">
        <v>111</v>
      </c>
      <c r="AC5" s="39">
        <v>21947</v>
      </c>
      <c r="AD5" s="38">
        <v>76</v>
      </c>
      <c r="AE5" s="39">
        <v>14325</v>
      </c>
      <c r="AF5" s="38">
        <v>94</v>
      </c>
      <c r="AG5" s="39">
        <v>17950</v>
      </c>
      <c r="AH5" s="38">
        <v>86</v>
      </c>
      <c r="AI5" s="39">
        <v>16956</v>
      </c>
      <c r="AJ5" s="38">
        <v>90</v>
      </c>
      <c r="AK5" s="39">
        <v>17885</v>
      </c>
      <c r="AN5" s="75" t="s">
        <v>9</v>
      </c>
      <c r="AO5" s="38">
        <v>83</v>
      </c>
      <c r="AP5" s="39">
        <v>16153</v>
      </c>
      <c r="AQ5" s="38">
        <f>111+4+4</f>
        <v>119</v>
      </c>
      <c r="AR5" s="39">
        <f>21664+893+885</f>
        <v>23442</v>
      </c>
      <c r="AS5" s="38">
        <v>102</v>
      </c>
      <c r="AT5" s="39">
        <v>20123</v>
      </c>
      <c r="AU5" s="38">
        <v>112</v>
      </c>
      <c r="AV5" s="39">
        <v>21781</v>
      </c>
      <c r="AW5" s="38">
        <v>104</v>
      </c>
      <c r="AX5" s="39">
        <v>20199</v>
      </c>
      <c r="AY5" s="38">
        <v>110</v>
      </c>
      <c r="AZ5" s="39">
        <v>21594</v>
      </c>
      <c r="BA5" s="38">
        <f>101+4+4+4</f>
        <v>113</v>
      </c>
      <c r="BB5" s="39">
        <f>19115+725+662+660</f>
        <v>21162</v>
      </c>
      <c r="BC5" s="38">
        <v>95</v>
      </c>
      <c r="BD5" s="39">
        <v>17662</v>
      </c>
      <c r="BE5" s="44"/>
      <c r="BH5" s="75" t="s">
        <v>9</v>
      </c>
      <c r="BI5" s="38">
        <v>100</v>
      </c>
      <c r="BJ5" s="39">
        <v>19171</v>
      </c>
      <c r="BK5" s="38">
        <v>72</v>
      </c>
      <c r="BL5" s="39">
        <v>13414</v>
      </c>
      <c r="BM5" s="38">
        <v>88</v>
      </c>
      <c r="BN5" s="39">
        <v>17349</v>
      </c>
      <c r="BO5" s="38">
        <v>90</v>
      </c>
      <c r="BP5" s="39">
        <v>17156</v>
      </c>
      <c r="BQ5" s="38">
        <v>107</v>
      </c>
      <c r="BR5" s="39">
        <v>20575</v>
      </c>
      <c r="BS5" s="38">
        <v>106</v>
      </c>
      <c r="BT5" s="39">
        <v>20186</v>
      </c>
      <c r="BU5" s="38">
        <v>99</v>
      </c>
      <c r="BV5" s="39">
        <v>18319</v>
      </c>
      <c r="BW5" s="38">
        <v>101</v>
      </c>
      <c r="BX5" s="39">
        <v>19492</v>
      </c>
      <c r="BY5" s="115"/>
      <c r="CB5" s="75" t="s">
        <v>9</v>
      </c>
      <c r="CC5" s="38">
        <v>94</v>
      </c>
      <c r="CD5" s="39">
        <v>17762</v>
      </c>
      <c r="CE5" s="38">
        <v>102</v>
      </c>
      <c r="CF5" s="39">
        <v>19008</v>
      </c>
      <c r="CG5" s="38">
        <v>111</v>
      </c>
      <c r="CH5" s="39">
        <v>20833</v>
      </c>
      <c r="CI5" s="38">
        <v>113</v>
      </c>
      <c r="CJ5" s="39">
        <v>21333</v>
      </c>
    </row>
    <row r="6" spans="1:88" ht="12" customHeight="1">
      <c r="A6" s="71" t="s">
        <v>14</v>
      </c>
      <c r="B6" s="54">
        <f>E6+G6+I6+K6+M6+O6+Q6+V6+X6+Z6+AB6+AD6+AF6+AH6+AJ6+AO6+AQ6+AS6+AU6+AW6+AY6+BA6+BC6+BI6+BK6+BM6+BO6+BQ6+BS6+BW6+CC6+CE6+CG6+BU6+CI6</f>
        <v>2493</v>
      </c>
      <c r="C6" s="54">
        <f>F6+H6+J6+L6+N6+P6+R6+W6+Y6+AA6+AC6+AE6+AG6+AI6+AK6+AP6+AR6+AT6+AV6+AX6+AZ6+BB6+BD6+BJ6+BL6+BN6+BP6+BR6+BT6+BX6+CD6+CF6+CH6+BV6+CJ6</f>
        <v>451337</v>
      </c>
      <c r="D6" s="59">
        <f>C6/B6</f>
        <v>181.04171680705977</v>
      </c>
      <c r="E6" s="99">
        <v>0</v>
      </c>
      <c r="F6" s="104">
        <v>0</v>
      </c>
      <c r="G6" s="99">
        <v>12</v>
      </c>
      <c r="H6" s="104">
        <v>2100</v>
      </c>
      <c r="I6" s="99">
        <v>60</v>
      </c>
      <c r="J6" s="104">
        <v>10726</v>
      </c>
      <c r="K6" s="99">
        <v>67</v>
      </c>
      <c r="L6" s="104">
        <v>11862</v>
      </c>
      <c r="M6" s="99">
        <v>84</v>
      </c>
      <c r="N6" s="104">
        <v>14849</v>
      </c>
      <c r="O6" s="99">
        <v>80</v>
      </c>
      <c r="P6" s="104">
        <v>13968</v>
      </c>
      <c r="Q6" s="99">
        <v>71</v>
      </c>
      <c r="R6" s="104">
        <v>12415</v>
      </c>
      <c r="S6" s="2"/>
      <c r="T6" s="2"/>
      <c r="U6" s="76" t="s">
        <v>14</v>
      </c>
      <c r="V6" s="87">
        <v>47</v>
      </c>
      <c r="W6" s="92">
        <v>8706</v>
      </c>
      <c r="X6" s="40">
        <v>62</v>
      </c>
      <c r="Y6" s="26">
        <v>11203</v>
      </c>
      <c r="Z6" s="40">
        <v>82</v>
      </c>
      <c r="AA6" s="26">
        <v>14717</v>
      </c>
      <c r="AB6" s="40">
        <v>80</v>
      </c>
      <c r="AC6" s="26">
        <v>13702</v>
      </c>
      <c r="AD6" s="40">
        <v>80</v>
      </c>
      <c r="AE6" s="26">
        <v>14059</v>
      </c>
      <c r="AF6" s="40">
        <v>79</v>
      </c>
      <c r="AG6" s="26">
        <v>14161</v>
      </c>
      <c r="AH6" s="40">
        <v>61</v>
      </c>
      <c r="AI6" s="26">
        <v>10595</v>
      </c>
      <c r="AJ6" s="40">
        <v>81</v>
      </c>
      <c r="AK6" s="26">
        <v>14517</v>
      </c>
      <c r="AL6" s="2"/>
      <c r="AM6" s="2"/>
      <c r="AN6" s="76" t="s">
        <v>14</v>
      </c>
      <c r="AO6" s="40">
        <v>84</v>
      </c>
      <c r="AP6" s="26">
        <v>15110</v>
      </c>
      <c r="AQ6" s="40">
        <v>62</v>
      </c>
      <c r="AR6" s="26">
        <v>11380</v>
      </c>
      <c r="AS6" s="40">
        <v>42</v>
      </c>
      <c r="AT6" s="26">
        <v>7385</v>
      </c>
      <c r="AU6" s="40">
        <v>74</v>
      </c>
      <c r="AV6" s="26">
        <v>13568</v>
      </c>
      <c r="AW6" s="40">
        <v>72</v>
      </c>
      <c r="AX6" s="26">
        <v>13180</v>
      </c>
      <c r="AY6" s="47">
        <v>83</v>
      </c>
      <c r="AZ6" s="48">
        <v>15402</v>
      </c>
      <c r="BA6" s="40">
        <v>78</v>
      </c>
      <c r="BB6" s="26">
        <v>14222</v>
      </c>
      <c r="BC6" s="40">
        <v>92</v>
      </c>
      <c r="BD6" s="26">
        <v>16419</v>
      </c>
      <c r="BE6" s="45"/>
      <c r="BF6" s="2"/>
      <c r="BG6" s="2"/>
      <c r="BH6" s="76" t="s">
        <v>14</v>
      </c>
      <c r="BI6" s="40">
        <v>70</v>
      </c>
      <c r="BJ6" s="26">
        <v>12689</v>
      </c>
      <c r="BK6" s="40">
        <v>85</v>
      </c>
      <c r="BL6" s="26">
        <v>15703</v>
      </c>
      <c r="BM6" s="40">
        <v>60</v>
      </c>
      <c r="BN6" s="26">
        <v>11141</v>
      </c>
      <c r="BO6" s="40">
        <v>79</v>
      </c>
      <c r="BP6" s="26">
        <v>14551</v>
      </c>
      <c r="BQ6" s="40">
        <v>63</v>
      </c>
      <c r="BR6" s="26">
        <v>11474</v>
      </c>
      <c r="BS6" s="40">
        <v>68</v>
      </c>
      <c r="BT6" s="26">
        <v>12394</v>
      </c>
      <c r="BU6" s="40">
        <v>94</v>
      </c>
      <c r="BV6" s="26">
        <v>17739</v>
      </c>
      <c r="BW6" s="40">
        <v>74</v>
      </c>
      <c r="BX6" s="26">
        <v>13514</v>
      </c>
      <c r="BY6" s="115"/>
      <c r="BZ6" s="2"/>
      <c r="CA6" s="2"/>
      <c r="CB6" s="76" t="s">
        <v>14</v>
      </c>
      <c r="CC6" s="40">
        <v>98</v>
      </c>
      <c r="CD6" s="26">
        <v>17748</v>
      </c>
      <c r="CE6" s="40">
        <v>79</v>
      </c>
      <c r="CF6" s="26">
        <v>14803</v>
      </c>
      <c r="CG6" s="40">
        <v>81</v>
      </c>
      <c r="CH6" s="26">
        <v>14983</v>
      </c>
      <c r="CI6" s="40">
        <v>109</v>
      </c>
      <c r="CJ6" s="26">
        <v>20352</v>
      </c>
    </row>
    <row r="7" spans="1:88" s="2" customFormat="1" ht="12" customHeight="1">
      <c r="A7" s="71" t="s">
        <v>8</v>
      </c>
      <c r="B7" s="54">
        <f>E7+G7+I7+K7+M7+O7+Q7+V7+X7+Z7+AB7+AD7+AF7+AH7+AJ7+AO7+AQ7+AS7+AU7+AW7+AY7+BA7+BC7+BI7+BK7+BM7+BO7+BQ7+BS7+BW7+CC7+CE7+CG7+BU7+CI7</f>
        <v>2443</v>
      </c>
      <c r="C7" s="54">
        <f>F7+H7+J7+L7+N7+P7+R7+W7+Y7+AA7+AC7+AE7+AG7+AI7+AK7+AP7+AR7+AT7+AV7+AX7+AZ7+BB7+BD7+BJ7+BL7+BN7+BP7+BR7+BT7+BX7+CD7+CF7+CH7+BV7+CJ7</f>
        <v>466760</v>
      </c>
      <c r="D7" s="59">
        <f>C7/B7</f>
        <v>191.06017191977077</v>
      </c>
      <c r="E7" s="99">
        <v>0</v>
      </c>
      <c r="F7" s="104">
        <v>0</v>
      </c>
      <c r="G7" s="99">
        <v>0</v>
      </c>
      <c r="H7" s="104">
        <v>0</v>
      </c>
      <c r="I7" s="99">
        <v>0</v>
      </c>
      <c r="J7" s="104">
        <v>0</v>
      </c>
      <c r="K7" s="99">
        <v>4</v>
      </c>
      <c r="L7" s="104">
        <v>676</v>
      </c>
      <c r="M7" s="99">
        <v>0</v>
      </c>
      <c r="N7" s="104">
        <v>0</v>
      </c>
      <c r="O7" s="99">
        <v>0</v>
      </c>
      <c r="P7" s="104">
        <v>0</v>
      </c>
      <c r="Q7" s="99">
        <v>12</v>
      </c>
      <c r="R7" s="104">
        <v>1939</v>
      </c>
      <c r="S7"/>
      <c r="T7"/>
      <c r="U7" s="76" t="s">
        <v>8</v>
      </c>
      <c r="V7" s="87">
        <v>0</v>
      </c>
      <c r="W7" s="92">
        <v>0</v>
      </c>
      <c r="X7" s="40">
        <v>41</v>
      </c>
      <c r="Y7" s="26">
        <v>7419</v>
      </c>
      <c r="Z7" s="40">
        <v>77</v>
      </c>
      <c r="AA7" s="26">
        <v>14676</v>
      </c>
      <c r="AB7" s="40">
        <v>44</v>
      </c>
      <c r="AC7" s="26">
        <v>8259</v>
      </c>
      <c r="AD7" s="40">
        <v>63</v>
      </c>
      <c r="AE7" s="26">
        <v>11906</v>
      </c>
      <c r="AF7" s="40">
        <v>70</v>
      </c>
      <c r="AG7" s="26">
        <v>13242</v>
      </c>
      <c r="AH7" s="40">
        <v>45</v>
      </c>
      <c r="AI7" s="26">
        <v>8137</v>
      </c>
      <c r="AJ7" s="40">
        <v>77</v>
      </c>
      <c r="AK7" s="26">
        <v>14327</v>
      </c>
      <c r="AL7"/>
      <c r="AM7"/>
      <c r="AN7" s="76" t="s">
        <v>8</v>
      </c>
      <c r="AO7" s="40">
        <v>81</v>
      </c>
      <c r="AP7" s="26">
        <v>15333</v>
      </c>
      <c r="AQ7" s="40">
        <v>94</v>
      </c>
      <c r="AR7" s="26">
        <v>17654</v>
      </c>
      <c r="AS7" s="40">
        <v>93</v>
      </c>
      <c r="AT7" s="26">
        <v>17228</v>
      </c>
      <c r="AU7" s="40">
        <v>116</v>
      </c>
      <c r="AV7" s="26">
        <v>22751</v>
      </c>
      <c r="AW7" s="40">
        <v>111</v>
      </c>
      <c r="AX7" s="26">
        <v>21143</v>
      </c>
      <c r="AY7" s="40">
        <v>102</v>
      </c>
      <c r="AZ7" s="26">
        <v>20023</v>
      </c>
      <c r="BA7" s="40">
        <v>105</v>
      </c>
      <c r="BB7" s="26">
        <v>20002</v>
      </c>
      <c r="BC7" s="40">
        <v>111</v>
      </c>
      <c r="BD7" s="26">
        <v>21739</v>
      </c>
      <c r="BE7" s="45"/>
      <c r="BF7"/>
      <c r="BG7"/>
      <c r="BH7" s="76" t="s">
        <v>8</v>
      </c>
      <c r="BI7" s="40">
        <v>111</v>
      </c>
      <c r="BJ7" s="26">
        <v>21294</v>
      </c>
      <c r="BK7" s="40">
        <v>100</v>
      </c>
      <c r="BL7" s="26">
        <v>19215</v>
      </c>
      <c r="BM7" s="40">
        <v>103</v>
      </c>
      <c r="BN7" s="26">
        <v>20160</v>
      </c>
      <c r="BO7" s="40">
        <v>107</v>
      </c>
      <c r="BP7" s="26">
        <v>20547</v>
      </c>
      <c r="BQ7" s="40">
        <v>98</v>
      </c>
      <c r="BR7" s="26">
        <v>18865</v>
      </c>
      <c r="BS7" s="40">
        <v>103</v>
      </c>
      <c r="BT7" s="26">
        <v>20423</v>
      </c>
      <c r="BU7" s="40">
        <v>103</v>
      </c>
      <c r="BV7" s="26">
        <v>19559</v>
      </c>
      <c r="BW7" s="40">
        <v>99</v>
      </c>
      <c r="BX7" s="26">
        <v>19145</v>
      </c>
      <c r="BY7" s="115"/>
      <c r="BZ7"/>
      <c r="CA7"/>
      <c r="CB7" s="76" t="s">
        <v>8</v>
      </c>
      <c r="CC7" s="40">
        <v>84</v>
      </c>
      <c r="CD7" s="26">
        <v>16408</v>
      </c>
      <c r="CE7" s="40">
        <v>105</v>
      </c>
      <c r="CF7" s="26">
        <v>19943</v>
      </c>
      <c r="CG7" s="40">
        <v>97</v>
      </c>
      <c r="CH7" s="26">
        <v>18549</v>
      </c>
      <c r="CI7" s="40">
        <v>87</v>
      </c>
      <c r="CJ7" s="26">
        <v>16198</v>
      </c>
    </row>
    <row r="8" spans="1:88" ht="12" customHeight="1">
      <c r="A8" s="71" t="s">
        <v>13</v>
      </c>
      <c r="B8" s="54">
        <f>E8+G8+I8+K8+M8+O8+Q8+V8+X8+Z8+AB8+AD8+AF8+AH8+AJ8+AO8+AQ8+AS8+AU8+AW8+AY8+BA8+BC8+BI8+BK8+BM8+BO8+BQ8+BS8+BW8+CC8+CE8+CG8+BU8+CI8</f>
        <v>2164</v>
      </c>
      <c r="C8" s="54">
        <f>F8+H8+J8+L8+N8+P8+R8+W8+Y8+AA8+AC8+AE8+AG8+AI8+AK8+AP8+AR8+AT8+AV8+AX8+AZ8+BB8+BD8+BJ8+BL8+BN8+BP8+BR8+BT8+BX8+CD8+CF8+CH8+BV8+CJ8</f>
        <v>406286</v>
      </c>
      <c r="D8" s="59">
        <f>C8/B8</f>
        <v>187.74768946395562</v>
      </c>
      <c r="E8" s="99">
        <v>0</v>
      </c>
      <c r="F8" s="104">
        <v>0</v>
      </c>
      <c r="G8" s="99">
        <v>0</v>
      </c>
      <c r="H8" s="104">
        <v>0</v>
      </c>
      <c r="I8" s="99">
        <v>0</v>
      </c>
      <c r="J8" s="104">
        <v>0</v>
      </c>
      <c r="K8" s="99">
        <v>0</v>
      </c>
      <c r="L8" s="104">
        <v>0</v>
      </c>
      <c r="M8" s="99">
        <v>17</v>
      </c>
      <c r="N8" s="104">
        <v>2910</v>
      </c>
      <c r="O8" s="99">
        <v>36</v>
      </c>
      <c r="P8" s="104">
        <v>6035</v>
      </c>
      <c r="Q8" s="99">
        <v>70</v>
      </c>
      <c r="R8" s="104">
        <v>11867</v>
      </c>
      <c r="U8" s="76" t="s">
        <v>13</v>
      </c>
      <c r="V8" s="87">
        <v>0</v>
      </c>
      <c r="W8" s="92">
        <v>0</v>
      </c>
      <c r="X8" s="40">
        <v>23</v>
      </c>
      <c r="Y8" s="26">
        <v>4159</v>
      </c>
      <c r="Z8" s="40">
        <v>75</v>
      </c>
      <c r="AA8" s="26">
        <v>13290</v>
      </c>
      <c r="AB8" s="40">
        <v>68</v>
      </c>
      <c r="AC8" s="26">
        <v>12133</v>
      </c>
      <c r="AD8" s="40">
        <v>74</v>
      </c>
      <c r="AE8" s="26">
        <v>14040</v>
      </c>
      <c r="AF8" s="40">
        <v>70</v>
      </c>
      <c r="AG8" s="26">
        <v>13087</v>
      </c>
      <c r="AH8" s="40">
        <v>74</v>
      </c>
      <c r="AI8" s="26">
        <v>14121</v>
      </c>
      <c r="AJ8" s="40">
        <v>80</v>
      </c>
      <c r="AK8" s="26">
        <v>14723</v>
      </c>
      <c r="AN8" s="76" t="s">
        <v>13</v>
      </c>
      <c r="AO8" s="40">
        <v>56</v>
      </c>
      <c r="AP8" s="26">
        <v>10049</v>
      </c>
      <c r="AQ8" s="40">
        <f>65+3+4</f>
        <v>72</v>
      </c>
      <c r="AR8" s="26">
        <f>12335+530+789</f>
        <v>13654</v>
      </c>
      <c r="AS8" s="40">
        <v>65</v>
      </c>
      <c r="AT8" s="26">
        <v>12562</v>
      </c>
      <c r="AU8" s="40">
        <v>74</v>
      </c>
      <c r="AV8" s="26">
        <v>14466</v>
      </c>
      <c r="AW8" s="40">
        <v>92</v>
      </c>
      <c r="AX8" s="26">
        <v>18263</v>
      </c>
      <c r="AY8" s="40">
        <v>92</v>
      </c>
      <c r="AZ8" s="26">
        <v>18711</v>
      </c>
      <c r="BA8" s="40">
        <f>79+4+4</f>
        <v>87</v>
      </c>
      <c r="BB8" s="26">
        <f>14928+677+696</f>
        <v>16301</v>
      </c>
      <c r="BC8" s="40">
        <v>76</v>
      </c>
      <c r="BD8" s="26">
        <v>14164</v>
      </c>
      <c r="BE8" s="46"/>
      <c r="BH8" s="76" t="s">
        <v>13</v>
      </c>
      <c r="BI8" s="40">
        <v>76</v>
      </c>
      <c r="BJ8" s="26">
        <v>14881</v>
      </c>
      <c r="BK8" s="40">
        <v>72</v>
      </c>
      <c r="BL8" s="26">
        <v>13683</v>
      </c>
      <c r="BM8" s="40">
        <v>79</v>
      </c>
      <c r="BN8" s="26">
        <v>14578</v>
      </c>
      <c r="BO8" s="40">
        <v>63</v>
      </c>
      <c r="BP8" s="26">
        <v>11771</v>
      </c>
      <c r="BQ8" s="40">
        <v>93</v>
      </c>
      <c r="BR8" s="26">
        <v>18464</v>
      </c>
      <c r="BS8" s="40">
        <v>90</v>
      </c>
      <c r="BT8" s="26">
        <v>16807</v>
      </c>
      <c r="BU8" s="40">
        <v>67</v>
      </c>
      <c r="BV8" s="26">
        <v>12170</v>
      </c>
      <c r="BW8" s="40">
        <v>65</v>
      </c>
      <c r="BX8" s="26">
        <v>12504</v>
      </c>
      <c r="BY8" s="115"/>
      <c r="CB8" s="76" t="s">
        <v>13</v>
      </c>
      <c r="CC8" s="40">
        <v>100</v>
      </c>
      <c r="CD8" s="26">
        <v>19036</v>
      </c>
      <c r="CE8" s="40">
        <v>97</v>
      </c>
      <c r="CF8" s="26">
        <v>17953</v>
      </c>
      <c r="CG8" s="40">
        <v>99</v>
      </c>
      <c r="CH8" s="26">
        <v>18577</v>
      </c>
      <c r="CI8" s="40">
        <v>62</v>
      </c>
      <c r="CJ8" s="26">
        <v>11327</v>
      </c>
    </row>
    <row r="9" spans="1:88" ht="12" customHeight="1">
      <c r="A9" s="71" t="s">
        <v>15</v>
      </c>
      <c r="B9" s="54">
        <f>E9+G9+I9+K9+M9+O9+Q9+V9+X9+Z9+AB9+AD9+AF9+AH9+AJ9+AO9+AQ9+AS9+AU9+AW9+AY9+BA9+BC9+BI9+BK9+BM9+BO9+BQ9+BS9+BW9+CC9+CE9+CG9+BU9+CI9</f>
        <v>2100</v>
      </c>
      <c r="C9" s="54">
        <f>F9+H9+J9+L9+N9+P9+R9+W9+Y9+AA9+AC9+AE9+AG9+AI9+AK9+AP9+AR9+AT9+AV9+AX9+AZ9+BB9+BD9+BJ9+BL9+BN9+BP9+BR9+BT9+BX9+CD9+CF9+CH9+BV9+CJ9</f>
        <v>373392</v>
      </c>
      <c r="D9" s="59">
        <f>C9/B9</f>
        <v>177.8057142857143</v>
      </c>
      <c r="E9" s="99">
        <v>0</v>
      </c>
      <c r="F9" s="104">
        <v>0</v>
      </c>
      <c r="G9" s="99">
        <v>0</v>
      </c>
      <c r="H9" s="104">
        <v>0</v>
      </c>
      <c r="I9" s="99">
        <v>4</v>
      </c>
      <c r="J9" s="104">
        <v>558</v>
      </c>
      <c r="K9" s="99">
        <v>0</v>
      </c>
      <c r="L9" s="104">
        <v>0</v>
      </c>
      <c r="M9" s="99">
        <v>0</v>
      </c>
      <c r="N9" s="104">
        <v>0</v>
      </c>
      <c r="O9" s="99">
        <v>42</v>
      </c>
      <c r="P9" s="104">
        <v>6308</v>
      </c>
      <c r="Q9" s="99">
        <v>48</v>
      </c>
      <c r="R9" s="104">
        <v>7373</v>
      </c>
      <c r="U9" s="76" t="s">
        <v>15</v>
      </c>
      <c r="V9" s="87">
        <v>44</v>
      </c>
      <c r="W9" s="92">
        <v>6480</v>
      </c>
      <c r="X9" s="40">
        <v>0</v>
      </c>
      <c r="Y9" s="26">
        <v>0</v>
      </c>
      <c r="Z9" s="40">
        <v>44</v>
      </c>
      <c r="AA9" s="26">
        <v>6951</v>
      </c>
      <c r="AB9" s="40">
        <v>68</v>
      </c>
      <c r="AC9" s="26">
        <v>11144</v>
      </c>
      <c r="AD9" s="40">
        <v>68</v>
      </c>
      <c r="AE9" s="26">
        <v>11244</v>
      </c>
      <c r="AF9" s="40">
        <v>78</v>
      </c>
      <c r="AG9" s="26">
        <v>13133</v>
      </c>
      <c r="AH9" s="40">
        <v>63</v>
      </c>
      <c r="AI9" s="26">
        <v>10959</v>
      </c>
      <c r="AJ9" s="40">
        <v>66</v>
      </c>
      <c r="AK9" s="26">
        <v>11575</v>
      </c>
      <c r="AN9" s="76" t="s">
        <v>15</v>
      </c>
      <c r="AO9" s="40">
        <v>78</v>
      </c>
      <c r="AP9" s="26">
        <v>13777</v>
      </c>
      <c r="AQ9" s="40">
        <v>70</v>
      </c>
      <c r="AR9" s="26">
        <v>12568</v>
      </c>
      <c r="AS9" s="40">
        <v>81</v>
      </c>
      <c r="AT9" s="26">
        <v>14559</v>
      </c>
      <c r="AU9" s="40">
        <v>80</v>
      </c>
      <c r="AV9" s="26">
        <v>14637</v>
      </c>
      <c r="AW9" s="40">
        <v>91</v>
      </c>
      <c r="AX9" s="26">
        <v>17381</v>
      </c>
      <c r="AY9" s="47">
        <v>77</v>
      </c>
      <c r="AZ9" s="48">
        <v>14079</v>
      </c>
      <c r="BA9" s="40">
        <v>89</v>
      </c>
      <c r="BB9" s="26">
        <v>16336</v>
      </c>
      <c r="BC9" s="40">
        <v>93</v>
      </c>
      <c r="BD9" s="26">
        <v>15984</v>
      </c>
      <c r="BE9" s="45"/>
      <c r="BH9" s="76" t="s">
        <v>15</v>
      </c>
      <c r="BI9" s="40">
        <v>57</v>
      </c>
      <c r="BJ9" s="26">
        <v>10013</v>
      </c>
      <c r="BK9" s="40">
        <v>62</v>
      </c>
      <c r="BL9" s="26">
        <v>11425</v>
      </c>
      <c r="BM9" s="40">
        <v>60</v>
      </c>
      <c r="BN9" s="26">
        <v>10692</v>
      </c>
      <c r="BO9" s="40">
        <v>86</v>
      </c>
      <c r="BP9" s="26">
        <v>15250</v>
      </c>
      <c r="BQ9" s="40">
        <v>69</v>
      </c>
      <c r="BR9" s="26">
        <v>12987</v>
      </c>
      <c r="BS9" s="40">
        <v>57</v>
      </c>
      <c r="BT9" s="26">
        <v>10463</v>
      </c>
      <c r="BU9" s="40">
        <v>74</v>
      </c>
      <c r="BV9" s="26">
        <v>13418</v>
      </c>
      <c r="BW9" s="40">
        <v>91</v>
      </c>
      <c r="BX9" s="26">
        <v>16979</v>
      </c>
      <c r="BY9" s="115"/>
      <c r="CB9" s="76" t="s">
        <v>15</v>
      </c>
      <c r="CC9" s="40">
        <v>78</v>
      </c>
      <c r="CD9" s="26">
        <v>14874</v>
      </c>
      <c r="CE9" s="40">
        <v>100</v>
      </c>
      <c r="CF9" s="26">
        <v>18933</v>
      </c>
      <c r="CG9" s="40">
        <v>103</v>
      </c>
      <c r="CH9" s="26">
        <v>19244</v>
      </c>
      <c r="CI9" s="40">
        <v>79</v>
      </c>
      <c r="CJ9" s="26">
        <v>14068</v>
      </c>
    </row>
    <row r="10" spans="1:88" s="2" customFormat="1" ht="12" customHeight="1">
      <c r="A10" s="71" t="s">
        <v>16</v>
      </c>
      <c r="B10" s="54">
        <f>E10+G10+I10+K10+M10+O10+Q10+V10+X10+Z10+AB10+AD10+AF10+AH10+AJ10+AO10+AQ10+AS10+AU10+AW10+AY10+BA10+BC10+BI10+BK10+BM10+BO10+BQ10+BS10+BW10+CC10+CE10+CG10+BU10+CI10</f>
        <v>2028</v>
      </c>
      <c r="C10" s="54">
        <f>F10+H10+J10+L10+N10+P10+R10+W10+Y10+AA10+AC10+AE10+AG10+AI10+AK10+AP10+AR10+AT10+AV10+AX10+AZ10+BB10+BD10+BJ10+BL10+BN10+BP10+BR10+BT10+BX10+CD10+CF10+CH10+BV10+CJ10</f>
        <v>372348</v>
      </c>
      <c r="D10" s="59">
        <f>C10/B10</f>
        <v>183.60355029585799</v>
      </c>
      <c r="E10" s="99">
        <v>0</v>
      </c>
      <c r="F10" s="104">
        <v>0</v>
      </c>
      <c r="G10" s="99">
        <v>0</v>
      </c>
      <c r="H10" s="104">
        <v>0</v>
      </c>
      <c r="I10" s="99">
        <v>0</v>
      </c>
      <c r="J10" s="104">
        <v>0</v>
      </c>
      <c r="K10" s="99">
        <v>0</v>
      </c>
      <c r="L10" s="104">
        <v>0</v>
      </c>
      <c r="M10" s="99">
        <v>5</v>
      </c>
      <c r="N10" s="104">
        <v>907</v>
      </c>
      <c r="O10" s="99">
        <v>0</v>
      </c>
      <c r="P10" s="104">
        <v>0</v>
      </c>
      <c r="Q10" s="99">
        <v>0</v>
      </c>
      <c r="R10" s="104">
        <v>0</v>
      </c>
      <c r="U10" s="76" t="s">
        <v>16</v>
      </c>
      <c r="V10" s="87">
        <v>8</v>
      </c>
      <c r="W10" s="92">
        <v>1326</v>
      </c>
      <c r="X10" s="40">
        <v>24</v>
      </c>
      <c r="Y10" s="26">
        <v>4408</v>
      </c>
      <c r="Z10" s="40">
        <v>20</v>
      </c>
      <c r="AA10" s="26">
        <v>3577</v>
      </c>
      <c r="AB10" s="40">
        <v>8</v>
      </c>
      <c r="AC10" s="26">
        <v>1447</v>
      </c>
      <c r="AD10" s="40">
        <v>93</v>
      </c>
      <c r="AE10" s="26">
        <v>17334</v>
      </c>
      <c r="AF10" s="40">
        <v>78</v>
      </c>
      <c r="AG10" s="26">
        <v>14116</v>
      </c>
      <c r="AH10" s="40">
        <v>41</v>
      </c>
      <c r="AI10" s="26">
        <v>7534</v>
      </c>
      <c r="AJ10" s="40">
        <v>82</v>
      </c>
      <c r="AK10" s="26">
        <v>15140</v>
      </c>
      <c r="AN10" s="76" t="s">
        <v>16</v>
      </c>
      <c r="AO10" s="40">
        <v>75</v>
      </c>
      <c r="AP10" s="26">
        <v>13847</v>
      </c>
      <c r="AQ10" s="40">
        <v>107</v>
      </c>
      <c r="AR10" s="26">
        <v>20212</v>
      </c>
      <c r="AS10" s="40">
        <v>107</v>
      </c>
      <c r="AT10" s="26">
        <v>20263</v>
      </c>
      <c r="AU10" s="40">
        <v>87</v>
      </c>
      <c r="AV10" s="26">
        <v>16415</v>
      </c>
      <c r="AW10" s="40">
        <v>84</v>
      </c>
      <c r="AX10" s="26">
        <v>15459</v>
      </c>
      <c r="AY10" s="41">
        <v>104</v>
      </c>
      <c r="AZ10" s="20">
        <v>19709</v>
      </c>
      <c r="BA10" s="40">
        <v>88</v>
      </c>
      <c r="BB10" s="26">
        <v>16186</v>
      </c>
      <c r="BC10" s="40">
        <v>101</v>
      </c>
      <c r="BD10" s="26">
        <v>18465</v>
      </c>
      <c r="BE10" s="46"/>
      <c r="BH10" s="76" t="s">
        <v>16</v>
      </c>
      <c r="BI10" s="40">
        <v>92</v>
      </c>
      <c r="BJ10" s="26">
        <v>17352</v>
      </c>
      <c r="BK10" s="40">
        <v>76</v>
      </c>
      <c r="BL10" s="26">
        <v>14008</v>
      </c>
      <c r="BM10" s="40">
        <v>107</v>
      </c>
      <c r="BN10" s="26">
        <v>19838</v>
      </c>
      <c r="BO10" s="40">
        <v>89</v>
      </c>
      <c r="BP10" s="26">
        <v>16636</v>
      </c>
      <c r="BQ10" s="40">
        <v>57</v>
      </c>
      <c r="BR10" s="26">
        <v>10324</v>
      </c>
      <c r="BS10" s="40">
        <v>71</v>
      </c>
      <c r="BT10" s="26">
        <v>12761</v>
      </c>
      <c r="BU10" s="40">
        <v>76</v>
      </c>
      <c r="BV10" s="26">
        <v>13650</v>
      </c>
      <c r="BW10" s="40">
        <v>63</v>
      </c>
      <c r="BX10" s="26">
        <v>11248</v>
      </c>
      <c r="BY10" s="115"/>
      <c r="CB10" s="76" t="s">
        <v>16</v>
      </c>
      <c r="CC10" s="40">
        <v>51</v>
      </c>
      <c r="CD10" s="26">
        <v>8520</v>
      </c>
      <c r="CE10" s="40">
        <v>90</v>
      </c>
      <c r="CF10" s="26">
        <v>16223</v>
      </c>
      <c r="CG10" s="40">
        <v>64</v>
      </c>
      <c r="CH10" s="26">
        <v>11341</v>
      </c>
      <c r="CI10" s="40">
        <v>80</v>
      </c>
      <c r="CJ10" s="26">
        <v>14102</v>
      </c>
    </row>
    <row r="11" spans="1:88" ht="12" customHeight="1">
      <c r="A11" s="71" t="s">
        <v>17</v>
      </c>
      <c r="B11" s="54">
        <f>E11+G11+I11+K11+M11+O11+Q11+V11+X11+Z11+AB11+AD11+AF11+AH11+AJ11+AO11+AQ11+AS11+AU11+AW11+AY11+BA11+BC11+BI11+BK11+BM11+BO11+BQ11+BS11+BW11+CC11+CE11+CG11+BU11+CI11</f>
        <v>1858</v>
      </c>
      <c r="C11" s="54">
        <f>F11+H11+J11+L11+N11+P11+R11+W11+Y11+AA11+AC11+AE11+AG11+AI11+AK11+AP11+AR11+AT11+AV11+AX11+AZ11+BB11+BD11+BJ11+BL11+BN11+BP11+BR11+BT11+BX11+CD11+CF11+CH11+BV11+CJ11</f>
        <v>354693</v>
      </c>
      <c r="D11" s="59">
        <f>C11/B11</f>
        <v>190.90043057050593</v>
      </c>
      <c r="E11" s="99">
        <v>0</v>
      </c>
      <c r="F11" s="104">
        <v>0</v>
      </c>
      <c r="G11" s="99">
        <v>0</v>
      </c>
      <c r="H11" s="104">
        <v>0</v>
      </c>
      <c r="I11" s="99">
        <v>0</v>
      </c>
      <c r="J11" s="104">
        <v>0</v>
      </c>
      <c r="K11" s="99">
        <v>0</v>
      </c>
      <c r="L11" s="104">
        <v>0</v>
      </c>
      <c r="M11" s="99">
        <v>0</v>
      </c>
      <c r="N11" s="104">
        <v>0</v>
      </c>
      <c r="O11" s="99">
        <v>0</v>
      </c>
      <c r="P11" s="104">
        <v>0</v>
      </c>
      <c r="Q11" s="99">
        <v>0</v>
      </c>
      <c r="R11" s="104">
        <v>0</v>
      </c>
      <c r="U11" s="76" t="s">
        <v>17</v>
      </c>
      <c r="V11" s="87">
        <v>0</v>
      </c>
      <c r="W11" s="92">
        <v>0</v>
      </c>
      <c r="X11" s="40">
        <v>0</v>
      </c>
      <c r="Y11" s="26">
        <v>0</v>
      </c>
      <c r="Z11" s="40">
        <v>0</v>
      </c>
      <c r="AA11" s="26">
        <v>0</v>
      </c>
      <c r="AB11" s="40">
        <v>71</v>
      </c>
      <c r="AC11" s="26">
        <v>13356</v>
      </c>
      <c r="AD11" s="40">
        <v>74</v>
      </c>
      <c r="AE11" s="26">
        <v>14068</v>
      </c>
      <c r="AF11" s="40">
        <v>95</v>
      </c>
      <c r="AG11" s="26">
        <v>17893</v>
      </c>
      <c r="AH11" s="40">
        <v>93</v>
      </c>
      <c r="AI11" s="26">
        <v>17718</v>
      </c>
      <c r="AJ11" s="40">
        <v>21</v>
      </c>
      <c r="AK11" s="26">
        <v>3773</v>
      </c>
      <c r="AN11" s="76" t="s">
        <v>17</v>
      </c>
      <c r="AO11" s="40">
        <v>86</v>
      </c>
      <c r="AP11" s="26">
        <v>16213</v>
      </c>
      <c r="AQ11" s="40">
        <f>63+3+4</f>
        <v>70</v>
      </c>
      <c r="AR11" s="26">
        <f>11391+521+696</f>
        <v>12608</v>
      </c>
      <c r="AS11" s="40">
        <v>9</v>
      </c>
      <c r="AT11" s="26">
        <v>1724</v>
      </c>
      <c r="AU11" s="40">
        <v>83</v>
      </c>
      <c r="AV11" s="26">
        <v>16074</v>
      </c>
      <c r="AW11" s="40">
        <v>107</v>
      </c>
      <c r="AX11" s="26">
        <v>21370</v>
      </c>
      <c r="AY11" s="40">
        <v>87</v>
      </c>
      <c r="AZ11" s="26">
        <v>17423</v>
      </c>
      <c r="BA11" s="40">
        <f>101+4+4+4</f>
        <v>113</v>
      </c>
      <c r="BB11" s="26">
        <f>19820+814+794+781</f>
        <v>22209</v>
      </c>
      <c r="BC11" s="40">
        <v>93</v>
      </c>
      <c r="BD11" s="26">
        <v>17623</v>
      </c>
      <c r="BE11" s="46"/>
      <c r="BH11" s="76" t="s">
        <v>17</v>
      </c>
      <c r="BI11" s="40">
        <v>58</v>
      </c>
      <c r="BJ11" s="26">
        <v>11049</v>
      </c>
      <c r="BK11" s="40">
        <v>97</v>
      </c>
      <c r="BL11" s="26">
        <v>18279</v>
      </c>
      <c r="BM11" s="40">
        <v>79</v>
      </c>
      <c r="BN11" s="26">
        <v>14914</v>
      </c>
      <c r="BO11" s="40">
        <v>100</v>
      </c>
      <c r="BP11" s="26">
        <v>18903</v>
      </c>
      <c r="BQ11" s="40">
        <v>79</v>
      </c>
      <c r="BR11" s="26">
        <v>15291</v>
      </c>
      <c r="BS11" s="40">
        <v>96</v>
      </c>
      <c r="BT11" s="26">
        <v>18321</v>
      </c>
      <c r="BU11" s="40">
        <v>0</v>
      </c>
      <c r="BV11" s="26">
        <v>0</v>
      </c>
      <c r="BW11" s="40">
        <v>86</v>
      </c>
      <c r="BX11" s="26">
        <v>16396</v>
      </c>
      <c r="BY11" s="115"/>
      <c r="CB11" s="76" t="s">
        <v>17</v>
      </c>
      <c r="CC11" s="40">
        <v>49</v>
      </c>
      <c r="CD11" s="26">
        <v>9382</v>
      </c>
      <c r="CE11" s="40">
        <v>110</v>
      </c>
      <c r="CF11" s="26">
        <v>21018</v>
      </c>
      <c r="CG11" s="40">
        <v>102</v>
      </c>
      <c r="CH11" s="26">
        <v>19088</v>
      </c>
      <c r="CI11" s="40">
        <v>0</v>
      </c>
      <c r="CJ11" s="26">
        <v>0</v>
      </c>
    </row>
    <row r="12" spans="1:88" ht="12" customHeight="1">
      <c r="A12" s="71" t="s">
        <v>69</v>
      </c>
      <c r="B12" s="54">
        <f>E12+G12+I12+K12+M12+O12+Q12+V12+X12+Z12+AB12+AD12+AF12+AH12+AJ12+AO12+AQ12+AS12+AU12+AW12+AY12+BA12+BC12+BI12+BK12+BM12+BO12+BQ12+BS12+BW12+CC12+CE12+CG12+BU12+CI12</f>
        <v>1490</v>
      </c>
      <c r="C12" s="54">
        <f>F12+H12+J12+L12+N12+P12+R12+W12+Y12+AA12+AC12+AE12+AG12+AI12+AK12+AP12+AR12+AT12+AV12+AX12+AZ12+BB12+BD12+BJ12+BL12+BN12+BP12+BR12+BT12+BX12+CD12+CF12+CH12+BV12+CJ12</f>
        <v>272033</v>
      </c>
      <c r="D12" s="59">
        <f>C12/B12</f>
        <v>182.57248322147652</v>
      </c>
      <c r="E12" s="99">
        <v>75</v>
      </c>
      <c r="F12" s="104">
        <v>13726</v>
      </c>
      <c r="G12" s="99">
        <v>15</v>
      </c>
      <c r="H12" s="104">
        <v>2728</v>
      </c>
      <c r="I12" s="99">
        <v>70</v>
      </c>
      <c r="J12" s="104">
        <v>12680</v>
      </c>
      <c r="K12" s="99">
        <v>75</v>
      </c>
      <c r="L12" s="104">
        <v>14206</v>
      </c>
      <c r="M12" s="99">
        <v>78</v>
      </c>
      <c r="N12" s="104">
        <v>14295</v>
      </c>
      <c r="O12" s="99">
        <v>59</v>
      </c>
      <c r="P12" s="104">
        <v>10154</v>
      </c>
      <c r="Q12" s="99">
        <v>69</v>
      </c>
      <c r="R12" s="104">
        <v>12527</v>
      </c>
      <c r="U12" s="76" t="s">
        <v>69</v>
      </c>
      <c r="V12" s="87">
        <v>78</v>
      </c>
      <c r="W12" s="92">
        <v>14171</v>
      </c>
      <c r="X12" s="41">
        <v>82</v>
      </c>
      <c r="Y12" s="20">
        <v>14723</v>
      </c>
      <c r="Z12" s="41">
        <v>38</v>
      </c>
      <c r="AA12" s="20">
        <v>7181</v>
      </c>
      <c r="AB12" s="41">
        <v>98</v>
      </c>
      <c r="AC12" s="20">
        <v>18019</v>
      </c>
      <c r="AD12" s="41">
        <v>69</v>
      </c>
      <c r="AE12" s="20">
        <v>12369</v>
      </c>
      <c r="AF12" s="41">
        <v>91</v>
      </c>
      <c r="AG12" s="20">
        <v>16553</v>
      </c>
      <c r="AH12" s="41">
        <v>40</v>
      </c>
      <c r="AI12" s="20">
        <v>6996</v>
      </c>
      <c r="AJ12" s="41">
        <v>64</v>
      </c>
      <c r="AK12" s="20">
        <v>11936</v>
      </c>
      <c r="AN12" s="76" t="s">
        <v>69</v>
      </c>
      <c r="AO12" s="40">
        <v>64</v>
      </c>
      <c r="AP12" s="26">
        <v>11427</v>
      </c>
      <c r="AQ12" s="41">
        <v>83</v>
      </c>
      <c r="AR12" s="20">
        <v>15896</v>
      </c>
      <c r="AS12" s="41">
        <v>81</v>
      </c>
      <c r="AT12" s="20">
        <v>14578</v>
      </c>
      <c r="AU12" s="40">
        <v>80</v>
      </c>
      <c r="AV12" s="26">
        <v>14972</v>
      </c>
      <c r="AW12" s="40">
        <v>58</v>
      </c>
      <c r="AX12" s="26">
        <v>11103</v>
      </c>
      <c r="AY12" s="47">
        <v>70</v>
      </c>
      <c r="AZ12" s="48">
        <v>12575</v>
      </c>
      <c r="BA12" s="40">
        <f>45+2+3+3</f>
        <v>53</v>
      </c>
      <c r="BB12" s="26">
        <f>7956+336+512+414</f>
        <v>9218</v>
      </c>
      <c r="BC12" s="40">
        <v>0</v>
      </c>
      <c r="BD12" s="26">
        <v>0</v>
      </c>
      <c r="BE12" s="45"/>
      <c r="BH12" s="76" t="s">
        <v>69</v>
      </c>
      <c r="BI12" s="40">
        <v>0</v>
      </c>
      <c r="BJ12" s="26">
        <v>0</v>
      </c>
      <c r="BK12" s="40">
        <v>0</v>
      </c>
      <c r="BL12" s="26">
        <v>0</v>
      </c>
      <c r="BM12" s="40">
        <v>0</v>
      </c>
      <c r="BN12" s="26">
        <v>0</v>
      </c>
      <c r="BO12" s="40">
        <v>0</v>
      </c>
      <c r="BP12" s="26">
        <v>0</v>
      </c>
      <c r="BQ12" s="40">
        <v>0</v>
      </c>
      <c r="BR12" s="26">
        <v>0</v>
      </c>
      <c r="BS12" s="40">
        <v>0</v>
      </c>
      <c r="BT12" s="26">
        <v>0</v>
      </c>
      <c r="BU12" s="40">
        <v>0</v>
      </c>
      <c r="BV12" s="26">
        <v>0</v>
      </c>
      <c r="BW12" s="40">
        <v>0</v>
      </c>
      <c r="BX12" s="26">
        <v>0</v>
      </c>
      <c r="BY12" s="115"/>
      <c r="BZ12" s="2"/>
      <c r="CA12" s="2"/>
      <c r="CB12" s="76" t="s">
        <v>69</v>
      </c>
      <c r="CC12" s="40">
        <v>0</v>
      </c>
      <c r="CD12" s="26">
        <v>0</v>
      </c>
      <c r="CE12" s="40">
        <v>0</v>
      </c>
      <c r="CF12" s="26">
        <v>0</v>
      </c>
      <c r="CG12" s="40">
        <v>0</v>
      </c>
      <c r="CH12" s="26">
        <v>0</v>
      </c>
      <c r="CI12" s="40">
        <v>0</v>
      </c>
      <c r="CJ12" s="26">
        <v>0</v>
      </c>
    </row>
    <row r="13" spans="1:88" s="2" customFormat="1" ht="12" customHeight="1">
      <c r="A13" s="71" t="s">
        <v>67</v>
      </c>
      <c r="B13" s="54">
        <f>E13+G13+I13+K13+M13+O13+Q13+V13+X13+Z13+AB13+AD13+AF13+AH13+AJ13+AO13+AQ13+AS13+AU13+AW13+AY13+BA13+BC13+BI13+BK13+BM13+BO13+BQ13+BS13+BW13+CC13+CE13+CG13+BU13+CI13</f>
        <v>1467</v>
      </c>
      <c r="C13" s="54">
        <f>F13+H13+J13+L13+N13+P13+R13+W13+Y13+AA13+AC13+AE13+AG13+AI13+AK13+AP13+AR13+AT13+AV13+AX13+AZ13+BB13+BD13+BJ13+BL13+BN13+BP13+BR13+BT13+BX13+CD13+CF13+CH13+BV13+CJ13</f>
        <v>270571</v>
      </c>
      <c r="D13" s="59">
        <f>C13/B13</f>
        <v>184.4383094751193</v>
      </c>
      <c r="E13" s="99">
        <v>54</v>
      </c>
      <c r="F13" s="104">
        <v>9415</v>
      </c>
      <c r="G13" s="99">
        <v>17</v>
      </c>
      <c r="H13" s="104">
        <v>2969</v>
      </c>
      <c r="I13" s="99">
        <v>53</v>
      </c>
      <c r="J13" s="104">
        <v>9304</v>
      </c>
      <c r="K13" s="99">
        <v>53</v>
      </c>
      <c r="L13" s="104">
        <v>9320</v>
      </c>
      <c r="M13" s="99">
        <v>19</v>
      </c>
      <c r="N13" s="104">
        <v>3387</v>
      </c>
      <c r="O13" s="99">
        <v>52</v>
      </c>
      <c r="P13" s="104">
        <v>8954</v>
      </c>
      <c r="Q13" s="99">
        <v>63</v>
      </c>
      <c r="R13" s="104">
        <v>11781</v>
      </c>
      <c r="U13" s="76" t="s">
        <v>67</v>
      </c>
      <c r="V13" s="87">
        <v>43</v>
      </c>
      <c r="W13" s="92">
        <v>7932</v>
      </c>
      <c r="X13" s="40">
        <v>84</v>
      </c>
      <c r="Y13" s="26">
        <v>15590</v>
      </c>
      <c r="Z13" s="40">
        <v>90</v>
      </c>
      <c r="AA13" s="26">
        <v>16492</v>
      </c>
      <c r="AB13" s="40">
        <v>78</v>
      </c>
      <c r="AC13" s="26">
        <v>14178</v>
      </c>
      <c r="AD13" s="40">
        <v>75</v>
      </c>
      <c r="AE13" s="26">
        <v>14155</v>
      </c>
      <c r="AF13" s="40">
        <v>85</v>
      </c>
      <c r="AG13" s="26">
        <v>15661</v>
      </c>
      <c r="AH13" s="40">
        <v>101</v>
      </c>
      <c r="AI13" s="26">
        <v>19216</v>
      </c>
      <c r="AJ13" s="40">
        <v>75</v>
      </c>
      <c r="AK13" s="26">
        <v>14210</v>
      </c>
      <c r="AN13" s="76" t="s">
        <v>67</v>
      </c>
      <c r="AO13" s="40">
        <v>75</v>
      </c>
      <c r="AP13" s="26">
        <v>14119</v>
      </c>
      <c r="AQ13" s="41">
        <v>84</v>
      </c>
      <c r="AR13" s="26">
        <v>15902</v>
      </c>
      <c r="AS13" s="41">
        <v>88</v>
      </c>
      <c r="AT13" s="20">
        <v>16726</v>
      </c>
      <c r="AU13" s="40">
        <v>51</v>
      </c>
      <c r="AV13" s="26">
        <v>9465</v>
      </c>
      <c r="AW13" s="40">
        <v>57</v>
      </c>
      <c r="AX13" s="26">
        <v>10520</v>
      </c>
      <c r="AY13" s="47">
        <v>76</v>
      </c>
      <c r="AZ13" s="48">
        <v>13784</v>
      </c>
      <c r="BA13" s="40">
        <f>84+4+2+4</f>
        <v>94</v>
      </c>
      <c r="BB13" s="26">
        <f>15686+741+326+738</f>
        <v>17491</v>
      </c>
      <c r="BC13" s="40">
        <v>0</v>
      </c>
      <c r="BD13" s="26">
        <v>0</v>
      </c>
      <c r="BE13" s="45"/>
      <c r="BH13" s="76" t="s">
        <v>67</v>
      </c>
      <c r="BI13" s="40">
        <v>0</v>
      </c>
      <c r="BJ13" s="26">
        <v>0</v>
      </c>
      <c r="BK13" s="40">
        <v>0</v>
      </c>
      <c r="BL13" s="26">
        <v>0</v>
      </c>
      <c r="BM13" s="40">
        <v>0</v>
      </c>
      <c r="BN13" s="26">
        <v>0</v>
      </c>
      <c r="BO13" s="40">
        <v>0</v>
      </c>
      <c r="BP13" s="26">
        <v>0</v>
      </c>
      <c r="BQ13" s="40">
        <v>0</v>
      </c>
      <c r="BR13" s="26">
        <v>0</v>
      </c>
      <c r="BS13" s="40">
        <v>0</v>
      </c>
      <c r="BT13" s="26">
        <v>0</v>
      </c>
      <c r="BU13" s="40">
        <v>0</v>
      </c>
      <c r="BV13" s="26">
        <v>0</v>
      </c>
      <c r="BW13" s="40">
        <v>0</v>
      </c>
      <c r="BX13" s="26">
        <v>0</v>
      </c>
      <c r="BY13" s="115"/>
      <c r="CB13" s="76" t="s">
        <v>67</v>
      </c>
      <c r="CC13" s="40">
        <v>0</v>
      </c>
      <c r="CD13" s="26">
        <v>0</v>
      </c>
      <c r="CE13" s="40">
        <v>0</v>
      </c>
      <c r="CF13" s="26">
        <v>0</v>
      </c>
      <c r="CG13" s="40">
        <v>0</v>
      </c>
      <c r="CH13" s="26">
        <v>0</v>
      </c>
      <c r="CI13" s="40">
        <v>0</v>
      </c>
      <c r="CJ13" s="26">
        <v>0</v>
      </c>
    </row>
    <row r="14" spans="1:88" s="2" customFormat="1" ht="12" customHeight="1">
      <c r="A14" s="71" t="s">
        <v>11</v>
      </c>
      <c r="B14" s="54">
        <f>E14+G14+I14+K14+M14+O14+Q14+V14+X14+Z14+AB14+AD14+AF14+AH14+AJ14+AO14+AQ14+AS14+AU14+AW14+AY14+BA14+BC14+BI14+BK14+BM14+BO14+BQ14+BS14+BW14+CC14+CE14+CG14+BU14+CI14</f>
        <v>1457</v>
      </c>
      <c r="C14" s="54">
        <f>F14+H14+J14+L14+N14+P14+R14+W14+Y14+AA14+AC14+AE14+AG14+AI14+AK14+AP14+AR14+AT14+AV14+AX14+AZ14+BB14+BD14+BJ14+BL14+BN14+BP14+BR14+BT14+BX14+CD14+CF14+CH14+BV14+CJ14</f>
        <v>263545</v>
      </c>
      <c r="D14" s="59">
        <f>C14/B14</f>
        <v>180.88194921070692</v>
      </c>
      <c r="E14" s="99">
        <v>0</v>
      </c>
      <c r="F14" s="104">
        <v>0</v>
      </c>
      <c r="G14" s="99">
        <v>0</v>
      </c>
      <c r="H14" s="104">
        <v>0</v>
      </c>
      <c r="I14" s="99">
        <v>0</v>
      </c>
      <c r="J14" s="104">
        <v>0</v>
      </c>
      <c r="K14" s="99">
        <v>0</v>
      </c>
      <c r="L14" s="104">
        <v>0</v>
      </c>
      <c r="M14" s="99">
        <v>0</v>
      </c>
      <c r="N14" s="104">
        <v>0</v>
      </c>
      <c r="O14" s="99">
        <v>0</v>
      </c>
      <c r="P14" s="104">
        <v>0</v>
      </c>
      <c r="Q14" s="99">
        <v>0</v>
      </c>
      <c r="R14" s="104">
        <v>0</v>
      </c>
      <c r="S14"/>
      <c r="T14"/>
      <c r="U14" s="76" t="s">
        <v>11</v>
      </c>
      <c r="V14" s="87">
        <v>0</v>
      </c>
      <c r="W14" s="92">
        <v>0</v>
      </c>
      <c r="X14" s="40">
        <v>0</v>
      </c>
      <c r="Y14" s="26">
        <v>0</v>
      </c>
      <c r="Z14" s="40">
        <v>0</v>
      </c>
      <c r="AA14" s="26">
        <v>0</v>
      </c>
      <c r="AB14" s="40">
        <v>0</v>
      </c>
      <c r="AC14" s="26">
        <v>0</v>
      </c>
      <c r="AD14" s="40">
        <v>36</v>
      </c>
      <c r="AE14" s="26">
        <v>5720</v>
      </c>
      <c r="AF14" s="40">
        <v>55</v>
      </c>
      <c r="AG14" s="26">
        <v>9458</v>
      </c>
      <c r="AH14" s="40">
        <v>48</v>
      </c>
      <c r="AI14" s="26">
        <v>8234</v>
      </c>
      <c r="AJ14" s="40">
        <v>56</v>
      </c>
      <c r="AK14" s="26">
        <v>9834</v>
      </c>
      <c r="AL14"/>
      <c r="AM14"/>
      <c r="AN14" s="76" t="s">
        <v>11</v>
      </c>
      <c r="AO14" s="40">
        <v>58</v>
      </c>
      <c r="AP14" s="26">
        <v>9812</v>
      </c>
      <c r="AQ14" s="40">
        <v>52</v>
      </c>
      <c r="AR14" s="26">
        <v>9156</v>
      </c>
      <c r="AS14" s="40">
        <v>46</v>
      </c>
      <c r="AT14" s="26">
        <v>8243</v>
      </c>
      <c r="AU14" s="40">
        <v>48</v>
      </c>
      <c r="AV14" s="26">
        <v>8472</v>
      </c>
      <c r="AW14" s="47">
        <v>0</v>
      </c>
      <c r="AX14" s="26">
        <v>0</v>
      </c>
      <c r="AY14" s="40">
        <v>0</v>
      </c>
      <c r="AZ14" s="26">
        <v>0</v>
      </c>
      <c r="BA14" s="40">
        <v>8</v>
      </c>
      <c r="BB14" s="26">
        <v>1465</v>
      </c>
      <c r="BC14" s="40">
        <v>28</v>
      </c>
      <c r="BD14" s="26">
        <v>5071</v>
      </c>
      <c r="BE14" s="46"/>
      <c r="BF14"/>
      <c r="BG14"/>
      <c r="BH14" s="76" t="s">
        <v>11</v>
      </c>
      <c r="BI14" s="40">
        <v>92</v>
      </c>
      <c r="BJ14" s="26">
        <v>17040</v>
      </c>
      <c r="BK14" s="40">
        <v>94</v>
      </c>
      <c r="BL14" s="26">
        <v>17340</v>
      </c>
      <c r="BM14" s="40">
        <v>60</v>
      </c>
      <c r="BN14" s="26">
        <v>11155</v>
      </c>
      <c r="BO14" s="40">
        <v>95</v>
      </c>
      <c r="BP14" s="26">
        <v>17420</v>
      </c>
      <c r="BQ14" s="40">
        <v>80</v>
      </c>
      <c r="BR14" s="26">
        <v>14686</v>
      </c>
      <c r="BS14" s="40">
        <v>85</v>
      </c>
      <c r="BT14" s="26">
        <v>15891</v>
      </c>
      <c r="BU14" s="40">
        <v>92</v>
      </c>
      <c r="BV14" s="26">
        <v>16854</v>
      </c>
      <c r="BW14" s="40">
        <v>75</v>
      </c>
      <c r="BX14" s="26">
        <v>13929</v>
      </c>
      <c r="BY14" s="115"/>
      <c r="BZ14"/>
      <c r="CA14"/>
      <c r="CB14" s="76" t="s">
        <v>11</v>
      </c>
      <c r="CC14" s="40">
        <v>91</v>
      </c>
      <c r="CD14" s="26">
        <v>16809</v>
      </c>
      <c r="CE14" s="40">
        <v>92</v>
      </c>
      <c r="CF14" s="26">
        <v>16705</v>
      </c>
      <c r="CG14" s="40">
        <v>94</v>
      </c>
      <c r="CH14" s="26">
        <v>17245</v>
      </c>
      <c r="CI14" s="40">
        <v>72</v>
      </c>
      <c r="CJ14" s="26">
        <v>13006</v>
      </c>
    </row>
    <row r="15" spans="1:88" s="2" customFormat="1" ht="12" customHeight="1">
      <c r="A15" s="71" t="s">
        <v>94</v>
      </c>
      <c r="B15" s="54">
        <f>E15+G15+I15+K15+M15+O15+Q15+V15+X15+Z15+AB15+AD15+AF15+AH15+AJ15+AO15+AQ15+AS15+AU15+AW15+AY15+BA15+BC15+BI15+BK15+BM15+BO15+BQ15+BS15+BW15+CC15+CE15+CG15+BU15+CI15</f>
        <v>1383</v>
      </c>
      <c r="C15" s="54">
        <f>F15+H15+J15+L15+N15+P15+R15+W15+Y15+AA15+AC15+AE15+AG15+AI15+AK15+AP15+AR15+AT15+AV15+AX15+AZ15+BB15+BD15+BJ15+BL15+BN15+BP15+BR15+BT15+BX15+CD15+CF15+CH15+BV15+CJ15</f>
        <v>259942</v>
      </c>
      <c r="D15" s="59">
        <f>C15/B15</f>
        <v>187.95516992046277</v>
      </c>
      <c r="E15" s="99">
        <v>77</v>
      </c>
      <c r="F15" s="104">
        <v>14975</v>
      </c>
      <c r="G15" s="99">
        <v>20</v>
      </c>
      <c r="H15" s="104">
        <v>3642</v>
      </c>
      <c r="I15" s="99">
        <v>63</v>
      </c>
      <c r="J15" s="104">
        <v>11563</v>
      </c>
      <c r="K15" s="99">
        <v>80</v>
      </c>
      <c r="L15" s="104">
        <v>15238</v>
      </c>
      <c r="M15" s="99">
        <v>83</v>
      </c>
      <c r="N15" s="104">
        <v>15797</v>
      </c>
      <c r="O15" s="99">
        <v>82</v>
      </c>
      <c r="P15" s="104">
        <v>15772</v>
      </c>
      <c r="Q15" s="99">
        <v>80</v>
      </c>
      <c r="R15" s="104">
        <v>15521</v>
      </c>
      <c r="S15"/>
      <c r="T15"/>
      <c r="U15" s="76" t="s">
        <v>94</v>
      </c>
      <c r="V15" s="87">
        <v>64</v>
      </c>
      <c r="W15" s="92">
        <v>12059</v>
      </c>
      <c r="X15" s="41">
        <v>82</v>
      </c>
      <c r="Y15" s="20">
        <v>15630</v>
      </c>
      <c r="Z15" s="41">
        <v>105</v>
      </c>
      <c r="AA15" s="20">
        <v>19640</v>
      </c>
      <c r="AB15" s="41">
        <v>105</v>
      </c>
      <c r="AC15" s="20">
        <v>19615</v>
      </c>
      <c r="AD15" s="41">
        <v>95</v>
      </c>
      <c r="AE15" s="26">
        <v>18072</v>
      </c>
      <c r="AF15" s="41">
        <v>94</v>
      </c>
      <c r="AG15" s="26">
        <v>17679</v>
      </c>
      <c r="AH15" s="40">
        <v>84</v>
      </c>
      <c r="AI15" s="26">
        <v>16220</v>
      </c>
      <c r="AJ15" s="40">
        <v>111</v>
      </c>
      <c r="AK15" s="26">
        <v>20775</v>
      </c>
      <c r="AL15"/>
      <c r="AM15"/>
      <c r="AN15" s="76" t="s">
        <v>94</v>
      </c>
      <c r="AO15" s="40">
        <v>48</v>
      </c>
      <c r="AP15" s="26">
        <v>8403</v>
      </c>
      <c r="AQ15" s="41">
        <v>66</v>
      </c>
      <c r="AR15" s="20">
        <v>11692</v>
      </c>
      <c r="AS15" s="41">
        <v>44</v>
      </c>
      <c r="AT15" s="20">
        <v>7649</v>
      </c>
      <c r="AU15" s="41">
        <v>0</v>
      </c>
      <c r="AV15" s="20">
        <v>0</v>
      </c>
      <c r="AW15" s="41">
        <v>0</v>
      </c>
      <c r="AX15" s="20">
        <v>0</v>
      </c>
      <c r="AY15" s="41">
        <v>0</v>
      </c>
      <c r="AZ15" s="20">
        <v>0</v>
      </c>
      <c r="BA15" s="41">
        <v>0</v>
      </c>
      <c r="BB15" s="20">
        <v>0</v>
      </c>
      <c r="BC15" s="41">
        <v>0</v>
      </c>
      <c r="BD15" s="20">
        <v>0</v>
      </c>
      <c r="BE15" s="45"/>
      <c r="BF15"/>
      <c r="BG15"/>
      <c r="BH15" s="76" t="s">
        <v>94</v>
      </c>
      <c r="BI15" s="41">
        <v>0</v>
      </c>
      <c r="BJ15" s="20">
        <v>0</v>
      </c>
      <c r="BK15" s="41">
        <v>0</v>
      </c>
      <c r="BL15" s="20">
        <v>0</v>
      </c>
      <c r="BM15" s="41">
        <v>0</v>
      </c>
      <c r="BN15" s="20">
        <v>0</v>
      </c>
      <c r="BO15" s="41">
        <v>0</v>
      </c>
      <c r="BP15" s="20">
        <v>0</v>
      </c>
      <c r="BQ15" s="41">
        <v>0</v>
      </c>
      <c r="BR15" s="20">
        <v>0</v>
      </c>
      <c r="BS15" s="41">
        <v>0</v>
      </c>
      <c r="BT15" s="20">
        <v>0</v>
      </c>
      <c r="BU15" s="41">
        <v>0</v>
      </c>
      <c r="BV15" s="20">
        <v>0</v>
      </c>
      <c r="BW15" s="41">
        <v>0</v>
      </c>
      <c r="BX15" s="20">
        <v>0</v>
      </c>
      <c r="BY15" s="9"/>
      <c r="BZ15"/>
      <c r="CA15"/>
      <c r="CB15" s="76" t="s">
        <v>94</v>
      </c>
      <c r="CC15" s="41">
        <v>0</v>
      </c>
      <c r="CD15" s="20">
        <v>0</v>
      </c>
      <c r="CE15" s="41">
        <v>0</v>
      </c>
      <c r="CF15" s="20">
        <v>0</v>
      </c>
      <c r="CG15" s="41">
        <v>0</v>
      </c>
      <c r="CH15" s="20">
        <v>0</v>
      </c>
      <c r="CI15" s="41">
        <v>0</v>
      </c>
      <c r="CJ15" s="20">
        <v>0</v>
      </c>
    </row>
    <row r="16" spans="1:88" s="2" customFormat="1" ht="12" customHeight="1">
      <c r="A16" s="71" t="s">
        <v>33</v>
      </c>
      <c r="B16" s="54">
        <f>E16+G16+I16+K16+M16+O16+Q16+V16+X16+Z16+AB16+AD16+AF16+AH16+AJ16+AO16+AQ16+AS16+AU16+AW16+AY16+BA16+BC16+BI16+BK16+BM16+BO16+BQ16+BS16+BW16+CC16+CE16+CG16+BU16+CI16</f>
        <v>1337</v>
      </c>
      <c r="C16" s="54">
        <f>F16+H16+J16+L16+N16+P16+R16+W16+Y16+AA16+AC16+AE16+AG16+AI16+AK16+AP16+AR16+AT16+AV16+AX16+AZ16+BB16+BD16+BJ16+BL16+BN16+BP16+BR16+BT16+BX16+CD16+CF16+CH16+BV16+CJ16</f>
        <v>245663</v>
      </c>
      <c r="D16" s="59">
        <f>C16/B16</f>
        <v>183.74195961106955</v>
      </c>
      <c r="E16" s="99">
        <v>0</v>
      </c>
      <c r="F16" s="104">
        <v>0</v>
      </c>
      <c r="G16" s="99">
        <v>0</v>
      </c>
      <c r="H16" s="104">
        <v>0</v>
      </c>
      <c r="I16" s="99">
        <v>0</v>
      </c>
      <c r="J16" s="104">
        <v>0</v>
      </c>
      <c r="K16" s="99">
        <v>0</v>
      </c>
      <c r="L16" s="104">
        <v>0</v>
      </c>
      <c r="M16" s="99">
        <v>0</v>
      </c>
      <c r="N16" s="104">
        <v>0</v>
      </c>
      <c r="O16" s="99">
        <v>0</v>
      </c>
      <c r="P16" s="104">
        <v>0</v>
      </c>
      <c r="Q16" s="99">
        <v>0</v>
      </c>
      <c r="R16" s="104">
        <v>0</v>
      </c>
      <c r="U16" s="76" t="s">
        <v>33</v>
      </c>
      <c r="V16" s="87">
        <v>0</v>
      </c>
      <c r="W16" s="92">
        <v>0</v>
      </c>
      <c r="X16" s="40">
        <v>8</v>
      </c>
      <c r="Y16" s="26">
        <v>1385</v>
      </c>
      <c r="Z16" s="40">
        <v>16</v>
      </c>
      <c r="AA16" s="26">
        <v>2806</v>
      </c>
      <c r="AB16" s="40">
        <v>4</v>
      </c>
      <c r="AC16" s="26">
        <v>793</v>
      </c>
      <c r="AD16" s="40">
        <v>0</v>
      </c>
      <c r="AE16" s="26">
        <v>0</v>
      </c>
      <c r="AF16" s="40">
        <v>87</v>
      </c>
      <c r="AG16" s="26">
        <v>15954</v>
      </c>
      <c r="AH16" s="40">
        <v>90</v>
      </c>
      <c r="AI16" s="26">
        <v>16621</v>
      </c>
      <c r="AJ16" s="40">
        <v>106</v>
      </c>
      <c r="AK16" s="26">
        <v>19681</v>
      </c>
      <c r="AN16" s="76" t="s">
        <v>33</v>
      </c>
      <c r="AO16" s="40">
        <v>90</v>
      </c>
      <c r="AP16" s="26">
        <v>16811</v>
      </c>
      <c r="AQ16" s="40">
        <f>98+4+2</f>
        <v>104</v>
      </c>
      <c r="AR16" s="26">
        <f>18162+778+341</f>
        <v>19281</v>
      </c>
      <c r="AS16" s="40">
        <v>109</v>
      </c>
      <c r="AT16" s="26">
        <v>19526</v>
      </c>
      <c r="AU16" s="40">
        <v>95</v>
      </c>
      <c r="AV16" s="26">
        <v>17381</v>
      </c>
      <c r="AW16" s="40">
        <v>110</v>
      </c>
      <c r="AX16" s="26">
        <v>20655</v>
      </c>
      <c r="AY16" s="47">
        <v>95</v>
      </c>
      <c r="AZ16" s="48">
        <v>17521</v>
      </c>
      <c r="BA16" s="40">
        <f>80+4</f>
        <v>84</v>
      </c>
      <c r="BB16" s="26">
        <f>14279+760</f>
        <v>15039</v>
      </c>
      <c r="BC16" s="40">
        <v>112</v>
      </c>
      <c r="BD16" s="26">
        <v>20553</v>
      </c>
      <c r="BE16" s="46"/>
      <c r="BH16" s="76" t="s">
        <v>33</v>
      </c>
      <c r="BI16" s="40">
        <v>119</v>
      </c>
      <c r="BJ16" s="26">
        <v>22051</v>
      </c>
      <c r="BK16" s="40">
        <v>108</v>
      </c>
      <c r="BL16" s="26">
        <v>19605</v>
      </c>
      <c r="BM16" s="40">
        <v>0</v>
      </c>
      <c r="BN16" s="26">
        <v>0</v>
      </c>
      <c r="BO16" s="40">
        <v>0</v>
      </c>
      <c r="BP16" s="26">
        <v>0</v>
      </c>
      <c r="BQ16" s="40">
        <v>0</v>
      </c>
      <c r="BR16" s="26">
        <v>0</v>
      </c>
      <c r="BS16" s="40">
        <v>0</v>
      </c>
      <c r="BT16" s="26">
        <v>0</v>
      </c>
      <c r="BU16" s="40">
        <v>0</v>
      </c>
      <c r="BV16" s="26">
        <v>0</v>
      </c>
      <c r="BW16" s="40">
        <v>0</v>
      </c>
      <c r="BX16" s="26">
        <v>0</v>
      </c>
      <c r="BY16" s="115"/>
      <c r="CB16" s="76" t="s">
        <v>33</v>
      </c>
      <c r="CC16" s="40">
        <v>0</v>
      </c>
      <c r="CD16" s="26">
        <v>0</v>
      </c>
      <c r="CE16" s="40">
        <v>0</v>
      </c>
      <c r="CF16" s="26">
        <v>0</v>
      </c>
      <c r="CG16" s="40">
        <v>0</v>
      </c>
      <c r="CH16" s="26">
        <v>0</v>
      </c>
      <c r="CI16" s="40">
        <v>0</v>
      </c>
      <c r="CJ16" s="26">
        <v>0</v>
      </c>
    </row>
    <row r="17" spans="1:88" ht="12" customHeight="1">
      <c r="A17" s="71" t="s">
        <v>47</v>
      </c>
      <c r="B17" s="54">
        <f>E17+G17+I17+K17+M17+O17+Q17+V17+X17+Z17+AB17+AD17+AF17+AH17+AJ17+AO17+AQ17+AS17+AU17+AW17+AY17+BA17+BC17+BI17+BK17+BM17+BO17+BQ17+BS17+BW17+CC17+CE17+CG17+BU17+CI17</f>
        <v>1314</v>
      </c>
      <c r="C17" s="54">
        <f>F17+H17+J17+L17+N17+P17+R17+W17+Y17+AA17+AC17+AE17+AG17+AI17+AK17+AP17+AR17+AT17+AV17+AX17+AZ17+BB17+BD17+BJ17+BL17+BN17+BP17+BR17+BT17+BX17+CD17+CF17+CH17+BV17+CJ17</f>
        <v>249995</v>
      </c>
      <c r="D17" s="59">
        <f>C17/B17</f>
        <v>190.25494672754948</v>
      </c>
      <c r="E17" s="99">
        <v>0</v>
      </c>
      <c r="F17" s="104">
        <v>0</v>
      </c>
      <c r="G17" s="99">
        <v>0</v>
      </c>
      <c r="H17" s="104">
        <v>0</v>
      </c>
      <c r="I17" s="99">
        <v>0</v>
      </c>
      <c r="J17" s="104">
        <v>0</v>
      </c>
      <c r="K17" s="99">
        <v>0</v>
      </c>
      <c r="L17" s="104">
        <v>0</v>
      </c>
      <c r="M17" s="99">
        <v>12</v>
      </c>
      <c r="N17" s="104">
        <v>2054</v>
      </c>
      <c r="O17" s="99">
        <v>45</v>
      </c>
      <c r="P17" s="104">
        <v>8512</v>
      </c>
      <c r="Q17" s="99">
        <v>61</v>
      </c>
      <c r="R17" s="104">
        <v>11860</v>
      </c>
      <c r="S17" s="2"/>
      <c r="T17" s="2"/>
      <c r="U17" s="76" t="s">
        <v>47</v>
      </c>
      <c r="V17" s="87">
        <v>61</v>
      </c>
      <c r="W17" s="92">
        <v>12230</v>
      </c>
      <c r="X17" s="41">
        <v>55</v>
      </c>
      <c r="Y17" s="20">
        <v>10424</v>
      </c>
      <c r="Z17" s="41">
        <v>98</v>
      </c>
      <c r="AA17" s="20">
        <v>17878</v>
      </c>
      <c r="AB17" s="41">
        <v>91</v>
      </c>
      <c r="AC17" s="20">
        <v>17623</v>
      </c>
      <c r="AD17" s="41">
        <v>54</v>
      </c>
      <c r="AE17" s="20">
        <v>9849</v>
      </c>
      <c r="AF17" s="41">
        <v>72</v>
      </c>
      <c r="AG17" s="20">
        <v>13926</v>
      </c>
      <c r="AH17" s="41">
        <v>71</v>
      </c>
      <c r="AI17" s="20">
        <v>13854</v>
      </c>
      <c r="AJ17" s="41">
        <v>79</v>
      </c>
      <c r="AK17" s="20">
        <v>15268</v>
      </c>
      <c r="AL17" s="2"/>
      <c r="AM17" s="2"/>
      <c r="AN17" s="76" t="s">
        <v>47</v>
      </c>
      <c r="AO17" s="41">
        <v>63</v>
      </c>
      <c r="AP17" s="20">
        <v>12455</v>
      </c>
      <c r="AQ17" s="41">
        <f>84+4+4</f>
        <v>92</v>
      </c>
      <c r="AR17" s="20">
        <f>15627+798+750</f>
        <v>17175</v>
      </c>
      <c r="AS17" s="41">
        <v>79</v>
      </c>
      <c r="AT17" s="20">
        <v>15092</v>
      </c>
      <c r="AU17" s="40">
        <v>94</v>
      </c>
      <c r="AV17" s="26">
        <v>19101</v>
      </c>
      <c r="AW17" s="40">
        <v>52</v>
      </c>
      <c r="AX17" s="26">
        <v>9881</v>
      </c>
      <c r="AY17" s="47">
        <v>85</v>
      </c>
      <c r="AZ17" s="48">
        <v>16446</v>
      </c>
      <c r="BA17" s="40">
        <v>32</v>
      </c>
      <c r="BB17" s="26">
        <v>5770</v>
      </c>
      <c r="BC17" s="40">
        <v>49</v>
      </c>
      <c r="BD17" s="26">
        <v>9036</v>
      </c>
      <c r="BE17" s="46"/>
      <c r="BF17" s="2"/>
      <c r="BG17" s="2"/>
      <c r="BH17" s="76" t="s">
        <v>47</v>
      </c>
      <c r="BI17" s="40">
        <v>28</v>
      </c>
      <c r="BJ17" s="26">
        <v>4995</v>
      </c>
      <c r="BK17" s="40">
        <v>0</v>
      </c>
      <c r="BL17" s="26">
        <v>0</v>
      </c>
      <c r="BM17" s="40">
        <v>0</v>
      </c>
      <c r="BN17" s="26">
        <v>0</v>
      </c>
      <c r="BO17" s="40">
        <v>0</v>
      </c>
      <c r="BP17" s="26">
        <v>0</v>
      </c>
      <c r="BQ17" s="40">
        <v>0</v>
      </c>
      <c r="BR17" s="26">
        <v>0</v>
      </c>
      <c r="BS17" s="40">
        <v>5</v>
      </c>
      <c r="BT17" s="26">
        <v>816</v>
      </c>
      <c r="BU17" s="40">
        <v>0</v>
      </c>
      <c r="BV17" s="26">
        <v>0</v>
      </c>
      <c r="BW17" s="40">
        <v>19</v>
      </c>
      <c r="BX17" s="26">
        <v>3093</v>
      </c>
      <c r="BY17" s="115"/>
      <c r="BZ17" s="2"/>
      <c r="CA17" s="2"/>
      <c r="CB17" s="76" t="s">
        <v>47</v>
      </c>
      <c r="CC17" s="40">
        <v>17</v>
      </c>
      <c r="CD17" s="26">
        <v>2657</v>
      </c>
      <c r="CE17" s="40">
        <v>0</v>
      </c>
      <c r="CF17" s="26">
        <v>0</v>
      </c>
      <c r="CG17" s="40">
        <v>0</v>
      </c>
      <c r="CH17" s="26">
        <v>0</v>
      </c>
      <c r="CI17" s="40">
        <v>0</v>
      </c>
      <c r="CJ17" s="26">
        <v>0</v>
      </c>
    </row>
    <row r="18" spans="1:88" s="2" customFormat="1" ht="12" customHeight="1">
      <c r="A18" s="71" t="s">
        <v>32</v>
      </c>
      <c r="B18" s="54">
        <f>E18+G18+I18+K18+M18+O18+Q18+V18+X18+Z18+AB18+AD18+AF18+AH18+AJ18+AO18+AQ18+AS18+AU18+AW18+AY18+BA18+BC18+BI18+BK18+BM18+BO18+BQ18+BS18+BW18+CC18+CE18+CG18+BU18+CI18</f>
        <v>1221</v>
      </c>
      <c r="C18" s="54">
        <f>F18+H18+J18+L18+N18+P18+R18+W18+Y18+AA18+AC18+AE18+AG18+AI18+AK18+AP18+AR18+AT18+AV18+AX18+AZ18+BB18+BD18+BJ18+BL18+BN18+BP18+BR18+BT18+BX18+CD18+CF18+CH18+BV18+CJ18</f>
        <v>224376</v>
      </c>
      <c r="D18" s="59">
        <f>C18/B18</f>
        <v>183.76412776412778</v>
      </c>
      <c r="E18" s="99">
        <v>0</v>
      </c>
      <c r="F18" s="104">
        <v>0</v>
      </c>
      <c r="G18" s="99">
        <v>0</v>
      </c>
      <c r="H18" s="104">
        <v>0</v>
      </c>
      <c r="I18" s="99">
        <v>0</v>
      </c>
      <c r="J18" s="104">
        <v>0</v>
      </c>
      <c r="K18" s="99">
        <v>0</v>
      </c>
      <c r="L18" s="104">
        <v>0</v>
      </c>
      <c r="M18" s="99">
        <v>0</v>
      </c>
      <c r="N18" s="104">
        <v>0</v>
      </c>
      <c r="O18" s="99">
        <v>0</v>
      </c>
      <c r="P18" s="104">
        <v>0</v>
      </c>
      <c r="Q18" s="99">
        <v>0</v>
      </c>
      <c r="R18" s="104">
        <v>0</v>
      </c>
      <c r="U18" s="76" t="s">
        <v>32</v>
      </c>
      <c r="V18" s="87">
        <v>0</v>
      </c>
      <c r="W18" s="92">
        <v>0</v>
      </c>
      <c r="X18" s="40">
        <v>0</v>
      </c>
      <c r="Y18" s="26">
        <v>0</v>
      </c>
      <c r="Z18" s="40">
        <v>0</v>
      </c>
      <c r="AA18" s="26">
        <v>0</v>
      </c>
      <c r="AB18" s="40">
        <v>0</v>
      </c>
      <c r="AC18" s="26">
        <v>0</v>
      </c>
      <c r="AD18" s="40">
        <v>0</v>
      </c>
      <c r="AE18" s="26">
        <v>0</v>
      </c>
      <c r="AF18" s="40">
        <v>59</v>
      </c>
      <c r="AG18" s="26">
        <v>10110</v>
      </c>
      <c r="AH18" s="40">
        <v>59</v>
      </c>
      <c r="AI18" s="26">
        <v>10631</v>
      </c>
      <c r="AJ18" s="40">
        <v>86</v>
      </c>
      <c r="AK18" s="26">
        <v>15355</v>
      </c>
      <c r="AN18" s="76" t="s">
        <v>32</v>
      </c>
      <c r="AO18" s="40">
        <v>71</v>
      </c>
      <c r="AP18" s="26">
        <v>12544</v>
      </c>
      <c r="AQ18" s="40">
        <f>91+4+4</f>
        <v>99</v>
      </c>
      <c r="AR18" s="26">
        <f>16742+794+720</f>
        <v>18256</v>
      </c>
      <c r="AS18" s="40">
        <v>96</v>
      </c>
      <c r="AT18" s="26">
        <v>17084</v>
      </c>
      <c r="AU18" s="40">
        <v>109</v>
      </c>
      <c r="AV18" s="26">
        <v>20268</v>
      </c>
      <c r="AW18" s="40">
        <v>90</v>
      </c>
      <c r="AX18" s="26">
        <v>16658</v>
      </c>
      <c r="AY18" s="47">
        <v>97</v>
      </c>
      <c r="AZ18" s="48">
        <v>18473</v>
      </c>
      <c r="BA18" s="40">
        <f>93+4+3+4</f>
        <v>104</v>
      </c>
      <c r="BB18" s="26">
        <f>17504+755+530+683</f>
        <v>19472</v>
      </c>
      <c r="BC18" s="40">
        <v>113</v>
      </c>
      <c r="BD18" s="26">
        <v>20939</v>
      </c>
      <c r="BE18" s="46"/>
      <c r="BH18" s="76" t="s">
        <v>32</v>
      </c>
      <c r="BI18" s="40">
        <v>118</v>
      </c>
      <c r="BJ18" s="26">
        <v>21802</v>
      </c>
      <c r="BK18" s="40">
        <v>120</v>
      </c>
      <c r="BL18" s="26">
        <v>22784</v>
      </c>
      <c r="BM18" s="40">
        <v>0</v>
      </c>
      <c r="BN18" s="26">
        <v>0</v>
      </c>
      <c r="BO18" s="40">
        <v>0</v>
      </c>
      <c r="BP18" s="26">
        <v>0</v>
      </c>
      <c r="BQ18" s="40">
        <v>0</v>
      </c>
      <c r="BR18" s="26">
        <v>0</v>
      </c>
      <c r="BS18" s="40">
        <v>0</v>
      </c>
      <c r="BT18" s="26">
        <v>0</v>
      </c>
      <c r="BU18" s="40">
        <v>0</v>
      </c>
      <c r="BV18" s="26">
        <v>0</v>
      </c>
      <c r="BW18" s="40">
        <v>0</v>
      </c>
      <c r="BX18" s="26">
        <v>0</v>
      </c>
      <c r="BY18" s="115"/>
      <c r="CB18" s="76" t="s">
        <v>32</v>
      </c>
      <c r="CC18" s="40">
        <v>0</v>
      </c>
      <c r="CD18" s="26">
        <v>0</v>
      </c>
      <c r="CE18" s="40">
        <v>0</v>
      </c>
      <c r="CF18" s="26">
        <v>0</v>
      </c>
      <c r="CG18" s="40">
        <v>0</v>
      </c>
      <c r="CH18" s="26">
        <v>0</v>
      </c>
      <c r="CI18" s="40">
        <v>0</v>
      </c>
      <c r="CJ18" s="26">
        <v>0</v>
      </c>
    </row>
    <row r="19" spans="1:88" ht="12" customHeight="1">
      <c r="A19" s="71" t="s">
        <v>10</v>
      </c>
      <c r="B19" s="54">
        <f>E19+G19+I19+K19+M19+O19+Q19+V19+X19+Z19+AB19+AD19+AF19+AH19+AJ19+AO19+AQ19+AS19+AU19+AW19+AY19+BA19+BC19+BI19+BK19+BM19+BO19+BQ19+BS19+BW19+CC19+CE19+CG19+BU19+CI19</f>
        <v>1178</v>
      </c>
      <c r="C19" s="54">
        <f>F19+H19+J19+L19+N19+P19+R19+W19+Y19+AA19+AC19+AE19+AG19+AI19+AK19+AP19+AR19+AT19+AV19+AX19+AZ19+BB19+BD19+BJ19+BL19+BN19+BP19+BR19+BT19+BX19+CD19+CF19+CH19+BV19+CJ19</f>
        <v>217430</v>
      </c>
      <c r="D19" s="59">
        <f>C19/B19</f>
        <v>184.5755517826825</v>
      </c>
      <c r="E19" s="99">
        <v>0</v>
      </c>
      <c r="F19" s="104">
        <v>0</v>
      </c>
      <c r="G19" s="99">
        <v>0</v>
      </c>
      <c r="H19" s="104">
        <v>0</v>
      </c>
      <c r="I19" s="99">
        <v>0</v>
      </c>
      <c r="J19" s="104">
        <v>0</v>
      </c>
      <c r="K19" s="99">
        <v>0</v>
      </c>
      <c r="L19" s="104">
        <v>0</v>
      </c>
      <c r="M19" s="99">
        <v>0</v>
      </c>
      <c r="N19" s="104">
        <v>0</v>
      </c>
      <c r="O19" s="99">
        <v>0</v>
      </c>
      <c r="P19" s="104">
        <v>0</v>
      </c>
      <c r="Q19" s="99">
        <v>0</v>
      </c>
      <c r="R19" s="104">
        <v>0</v>
      </c>
      <c r="U19" s="76" t="s">
        <v>10</v>
      </c>
      <c r="V19" s="87">
        <v>0</v>
      </c>
      <c r="W19" s="92">
        <v>0</v>
      </c>
      <c r="X19" s="40">
        <v>0</v>
      </c>
      <c r="Y19" s="26">
        <v>0</v>
      </c>
      <c r="Z19" s="40">
        <v>0</v>
      </c>
      <c r="AA19" s="26">
        <v>0</v>
      </c>
      <c r="AB19" s="40">
        <v>0</v>
      </c>
      <c r="AC19" s="26">
        <v>0</v>
      </c>
      <c r="AD19" s="40">
        <v>0</v>
      </c>
      <c r="AE19" s="26">
        <v>0</v>
      </c>
      <c r="AF19" s="40">
        <v>0</v>
      </c>
      <c r="AG19" s="26">
        <v>0</v>
      </c>
      <c r="AH19" s="40">
        <v>0</v>
      </c>
      <c r="AI19" s="26">
        <v>0</v>
      </c>
      <c r="AJ19" s="40">
        <v>0</v>
      </c>
      <c r="AK19" s="26">
        <v>0</v>
      </c>
      <c r="AN19" s="76" t="s">
        <v>10</v>
      </c>
      <c r="AO19" s="40">
        <v>0</v>
      </c>
      <c r="AP19" s="26">
        <v>0</v>
      </c>
      <c r="AQ19" s="40">
        <v>0</v>
      </c>
      <c r="AR19" s="26">
        <v>0</v>
      </c>
      <c r="AS19" s="40">
        <v>0</v>
      </c>
      <c r="AT19" s="26">
        <v>0</v>
      </c>
      <c r="AU19" s="40">
        <v>0</v>
      </c>
      <c r="AV19" s="26">
        <v>0</v>
      </c>
      <c r="AW19" s="40">
        <v>0</v>
      </c>
      <c r="AX19" s="26">
        <v>0</v>
      </c>
      <c r="AY19" s="40">
        <v>0</v>
      </c>
      <c r="AZ19" s="26">
        <v>0</v>
      </c>
      <c r="BA19" s="40">
        <v>45</v>
      </c>
      <c r="BB19" s="26">
        <v>7771</v>
      </c>
      <c r="BC19" s="40">
        <v>84</v>
      </c>
      <c r="BD19" s="26">
        <v>15087</v>
      </c>
      <c r="BE19" s="45"/>
      <c r="BH19" s="76" t="s">
        <v>10</v>
      </c>
      <c r="BI19" s="40">
        <v>72</v>
      </c>
      <c r="BJ19" s="26">
        <v>12941</v>
      </c>
      <c r="BK19" s="40">
        <v>95</v>
      </c>
      <c r="BL19" s="26">
        <v>17145</v>
      </c>
      <c r="BM19" s="40">
        <v>75</v>
      </c>
      <c r="BN19" s="26">
        <v>13860</v>
      </c>
      <c r="BO19" s="40">
        <v>114</v>
      </c>
      <c r="BP19" s="26">
        <v>21398</v>
      </c>
      <c r="BQ19" s="40">
        <v>87</v>
      </c>
      <c r="BR19" s="26">
        <v>16136</v>
      </c>
      <c r="BS19" s="40">
        <v>58</v>
      </c>
      <c r="BT19" s="26">
        <v>11024</v>
      </c>
      <c r="BU19" s="40">
        <v>89</v>
      </c>
      <c r="BV19" s="26">
        <v>16559</v>
      </c>
      <c r="BW19" s="40">
        <v>93</v>
      </c>
      <c r="BX19" s="26">
        <v>17597</v>
      </c>
      <c r="BY19" s="115"/>
      <c r="CB19" s="76" t="s">
        <v>10</v>
      </c>
      <c r="CC19" s="40">
        <v>89</v>
      </c>
      <c r="CD19" s="26">
        <v>16945</v>
      </c>
      <c r="CE19" s="40">
        <v>80</v>
      </c>
      <c r="CF19" s="26">
        <v>14496</v>
      </c>
      <c r="CG19" s="40">
        <v>87</v>
      </c>
      <c r="CH19" s="26">
        <v>15823</v>
      </c>
      <c r="CI19" s="40">
        <v>110</v>
      </c>
      <c r="CJ19" s="26">
        <v>20648</v>
      </c>
    </row>
    <row r="20" spans="1:88" ht="12" customHeight="1">
      <c r="A20" s="71" t="s">
        <v>12</v>
      </c>
      <c r="B20" s="54">
        <f>E20+G20+I20+K20+M20+O20+Q20+V20+X20+Z20+AB20+AD20+AF20+AH20+AJ20+AO20+AQ20+AS20+AU20+AW20+AY20+BA20+BC20+BI20+BK20+BM20+BO20+BQ20+BS20+BW20+CC20+CE20+CG20+BU20+CI20</f>
        <v>1158</v>
      </c>
      <c r="C20" s="54">
        <f>F20+H20+J20+L20+N20+P20+R20+W20+Y20+AA20+AC20+AE20+AG20+AI20+AK20+AP20+AR20+AT20+AV20+AX20+AZ20+BB20+BD20+BJ20+BL20+BN20+BP20+BR20+BT20+BX20+CD20+CF20+CH20+BV20+CJ20</f>
        <v>220623</v>
      </c>
      <c r="D20" s="59">
        <f>C20/B20</f>
        <v>190.52072538860102</v>
      </c>
      <c r="E20" s="99">
        <v>0</v>
      </c>
      <c r="F20" s="104">
        <v>0</v>
      </c>
      <c r="G20" s="99">
        <v>0</v>
      </c>
      <c r="H20" s="104">
        <v>0</v>
      </c>
      <c r="I20" s="99">
        <v>0</v>
      </c>
      <c r="J20" s="104">
        <v>0</v>
      </c>
      <c r="K20" s="99">
        <v>0</v>
      </c>
      <c r="L20" s="104">
        <v>0</v>
      </c>
      <c r="M20" s="99">
        <v>0</v>
      </c>
      <c r="N20" s="104">
        <v>0</v>
      </c>
      <c r="O20" s="99">
        <v>0</v>
      </c>
      <c r="P20" s="104">
        <v>0</v>
      </c>
      <c r="Q20" s="99">
        <v>0</v>
      </c>
      <c r="R20" s="104">
        <v>0</v>
      </c>
      <c r="S20" s="2"/>
      <c r="T20" s="2"/>
      <c r="U20" s="76" t="s">
        <v>12</v>
      </c>
      <c r="V20" s="87">
        <v>0</v>
      </c>
      <c r="W20" s="92">
        <v>0</v>
      </c>
      <c r="X20" s="40">
        <v>0</v>
      </c>
      <c r="Y20" s="26">
        <v>0</v>
      </c>
      <c r="Z20" s="40">
        <v>0</v>
      </c>
      <c r="AA20" s="26">
        <v>0</v>
      </c>
      <c r="AB20" s="40">
        <v>0</v>
      </c>
      <c r="AC20" s="26">
        <v>0</v>
      </c>
      <c r="AD20" s="40">
        <v>0</v>
      </c>
      <c r="AE20" s="26">
        <v>0</v>
      </c>
      <c r="AF20" s="40">
        <v>0</v>
      </c>
      <c r="AG20" s="26">
        <v>0</v>
      </c>
      <c r="AH20" s="40">
        <v>0</v>
      </c>
      <c r="AI20" s="26">
        <v>0</v>
      </c>
      <c r="AJ20" s="40">
        <v>0</v>
      </c>
      <c r="AK20" s="26">
        <v>0</v>
      </c>
      <c r="AL20" s="2"/>
      <c r="AM20" s="2"/>
      <c r="AN20" s="76" t="s">
        <v>12</v>
      </c>
      <c r="AO20" s="40">
        <v>0</v>
      </c>
      <c r="AP20" s="26">
        <v>0</v>
      </c>
      <c r="AQ20" s="40">
        <v>0</v>
      </c>
      <c r="AR20" s="26">
        <v>0</v>
      </c>
      <c r="AS20" s="40">
        <v>0</v>
      </c>
      <c r="AT20" s="26">
        <v>0</v>
      </c>
      <c r="AU20" s="40">
        <v>0</v>
      </c>
      <c r="AV20" s="26">
        <v>0</v>
      </c>
      <c r="AW20" s="47">
        <v>0</v>
      </c>
      <c r="AX20" s="48">
        <v>0</v>
      </c>
      <c r="AY20" s="47">
        <v>0</v>
      </c>
      <c r="AZ20" s="48">
        <v>0</v>
      </c>
      <c r="BA20" s="40">
        <f>48+4+4+4</f>
        <v>60</v>
      </c>
      <c r="BB20" s="26">
        <f>9207+785+750+729</f>
        <v>11471</v>
      </c>
      <c r="BC20" s="40">
        <v>87</v>
      </c>
      <c r="BD20" s="26">
        <v>15889</v>
      </c>
      <c r="BE20" s="45"/>
      <c r="BF20" s="2"/>
      <c r="BG20" s="2"/>
      <c r="BH20" s="76" t="s">
        <v>12</v>
      </c>
      <c r="BI20" s="40">
        <v>63</v>
      </c>
      <c r="BJ20" s="26">
        <v>11686</v>
      </c>
      <c r="BK20" s="40">
        <v>119</v>
      </c>
      <c r="BL20" s="26">
        <v>22879</v>
      </c>
      <c r="BM20" s="40">
        <v>64</v>
      </c>
      <c r="BN20" s="26">
        <v>12314</v>
      </c>
      <c r="BO20" s="40">
        <v>74</v>
      </c>
      <c r="BP20" s="26">
        <v>14229</v>
      </c>
      <c r="BQ20" s="40">
        <v>82</v>
      </c>
      <c r="BR20" s="26">
        <v>15798</v>
      </c>
      <c r="BS20" s="40">
        <v>112</v>
      </c>
      <c r="BT20" s="26">
        <v>21548</v>
      </c>
      <c r="BU20" s="40">
        <v>104</v>
      </c>
      <c r="BV20" s="26">
        <v>20194</v>
      </c>
      <c r="BW20" s="40">
        <v>88</v>
      </c>
      <c r="BX20" s="26">
        <v>16679</v>
      </c>
      <c r="BY20" s="115"/>
      <c r="CB20" s="76" t="s">
        <v>12</v>
      </c>
      <c r="CC20" s="40">
        <v>97</v>
      </c>
      <c r="CD20" s="26">
        <v>18000</v>
      </c>
      <c r="CE20" s="40">
        <v>54</v>
      </c>
      <c r="CF20" s="26">
        <v>10277</v>
      </c>
      <c r="CG20" s="40">
        <v>48</v>
      </c>
      <c r="CH20" s="26">
        <v>9151</v>
      </c>
      <c r="CI20" s="40">
        <v>106</v>
      </c>
      <c r="CJ20" s="26">
        <v>20508</v>
      </c>
    </row>
    <row r="21" spans="1:88" ht="12" customHeight="1">
      <c r="A21" s="71" t="s">
        <v>34</v>
      </c>
      <c r="B21" s="54">
        <f>E21+G21+I21+K21+M21+O21+Q21+V21+X21+Z21+AB21+AD21+AF21+AH21+AJ21+AO21+AQ21+AS21+AU21+AW21+AY21+BA21+BC21+BI21+BK21+BM21+BO21+BQ21+BS21+BW21+CC21+CE21+CG21+BU21+CI21</f>
        <v>1090</v>
      </c>
      <c r="C21" s="54">
        <f>F21+H21+J21+L21+N21+P21+R21+W21+Y21+AA21+AC21+AE21+AG21+AI21+AK21+AP21+AR21+AT21+AV21+AX21+AZ21+BB21+BD21+BJ21+BL21+BN21+BP21+BR21+BT21+BX21+CD21+CF21+CH21+BV21+CJ21</f>
        <v>202607</v>
      </c>
      <c r="D21" s="59">
        <f>C21/B21</f>
        <v>185.87798165137616</v>
      </c>
      <c r="E21" s="99">
        <v>88</v>
      </c>
      <c r="F21" s="104">
        <v>16457</v>
      </c>
      <c r="G21" s="99">
        <v>12</v>
      </c>
      <c r="H21" s="104">
        <v>2025</v>
      </c>
      <c r="I21" s="99">
        <v>55</v>
      </c>
      <c r="J21" s="104">
        <v>9926</v>
      </c>
      <c r="K21" s="99">
        <v>58</v>
      </c>
      <c r="L21" s="104">
        <v>10826</v>
      </c>
      <c r="M21" s="99">
        <v>86</v>
      </c>
      <c r="N21" s="104">
        <v>15623</v>
      </c>
      <c r="O21" s="99">
        <v>75</v>
      </c>
      <c r="P21" s="104">
        <v>13393</v>
      </c>
      <c r="Q21" s="99">
        <v>67</v>
      </c>
      <c r="R21" s="104">
        <v>12127</v>
      </c>
      <c r="U21" s="76" t="s">
        <v>34</v>
      </c>
      <c r="V21" s="87">
        <v>78</v>
      </c>
      <c r="W21" s="92">
        <v>14258</v>
      </c>
      <c r="X21" s="40">
        <v>76</v>
      </c>
      <c r="Y21" s="26">
        <v>14061</v>
      </c>
      <c r="Z21" s="40">
        <v>91</v>
      </c>
      <c r="AA21" s="26">
        <v>16689</v>
      </c>
      <c r="AB21" s="40">
        <v>104</v>
      </c>
      <c r="AC21" s="20">
        <v>19716</v>
      </c>
      <c r="AD21" s="40">
        <v>81</v>
      </c>
      <c r="AE21" s="26">
        <v>15300</v>
      </c>
      <c r="AF21" s="40">
        <v>0</v>
      </c>
      <c r="AG21" s="26">
        <v>0</v>
      </c>
      <c r="AH21" s="40">
        <v>0</v>
      </c>
      <c r="AI21" s="26">
        <v>0</v>
      </c>
      <c r="AJ21" s="40">
        <v>0</v>
      </c>
      <c r="AK21" s="26">
        <v>0</v>
      </c>
      <c r="AN21" s="76" t="s">
        <v>34</v>
      </c>
      <c r="AO21" s="40">
        <v>0</v>
      </c>
      <c r="AP21" s="26">
        <v>0</v>
      </c>
      <c r="AQ21" s="40">
        <v>0</v>
      </c>
      <c r="AR21" s="26">
        <v>0</v>
      </c>
      <c r="AS21" s="40">
        <v>0</v>
      </c>
      <c r="AT21" s="26">
        <v>0</v>
      </c>
      <c r="AU21" s="40">
        <v>0</v>
      </c>
      <c r="AV21" s="26">
        <v>0</v>
      </c>
      <c r="AW21" s="40">
        <v>0</v>
      </c>
      <c r="AX21" s="26">
        <v>0</v>
      </c>
      <c r="AY21" s="40">
        <v>0</v>
      </c>
      <c r="AZ21" s="26">
        <v>0</v>
      </c>
      <c r="BA21" s="40">
        <v>0</v>
      </c>
      <c r="BB21" s="26">
        <v>0</v>
      </c>
      <c r="BC21" s="40">
        <v>0</v>
      </c>
      <c r="BD21" s="26">
        <v>0</v>
      </c>
      <c r="BE21" s="46"/>
      <c r="BH21" s="76" t="s">
        <v>34</v>
      </c>
      <c r="BI21" s="40">
        <v>116</v>
      </c>
      <c r="BJ21" s="26">
        <v>22903</v>
      </c>
      <c r="BK21" s="40">
        <v>103</v>
      </c>
      <c r="BL21" s="26">
        <v>19303</v>
      </c>
      <c r="BM21" s="40">
        <v>0</v>
      </c>
      <c r="BN21" s="26">
        <v>0</v>
      </c>
      <c r="BO21" s="40">
        <v>0</v>
      </c>
      <c r="BP21" s="26">
        <v>0</v>
      </c>
      <c r="BQ21" s="40">
        <v>0</v>
      </c>
      <c r="BR21" s="26">
        <v>0</v>
      </c>
      <c r="BS21" s="40">
        <v>0</v>
      </c>
      <c r="BT21" s="26">
        <v>0</v>
      </c>
      <c r="BU21" s="40">
        <v>0</v>
      </c>
      <c r="BV21" s="26">
        <v>0</v>
      </c>
      <c r="BW21" s="40">
        <v>0</v>
      </c>
      <c r="BX21" s="26">
        <v>0</v>
      </c>
      <c r="BY21" s="115"/>
      <c r="BZ21" s="2"/>
      <c r="CA21" s="2"/>
      <c r="CB21" s="76" t="s">
        <v>34</v>
      </c>
      <c r="CC21" s="40">
        <v>0</v>
      </c>
      <c r="CD21" s="26">
        <v>0</v>
      </c>
      <c r="CE21" s="40">
        <v>0</v>
      </c>
      <c r="CF21" s="26">
        <v>0</v>
      </c>
      <c r="CG21" s="40">
        <v>0</v>
      </c>
      <c r="CH21" s="26">
        <v>0</v>
      </c>
      <c r="CI21" s="40">
        <v>0</v>
      </c>
      <c r="CJ21" s="26">
        <v>0</v>
      </c>
    </row>
    <row r="22" spans="1:88" s="2" customFormat="1" ht="12" customHeight="1">
      <c r="A22" s="71" t="s">
        <v>52</v>
      </c>
      <c r="B22" s="54">
        <f>E22+G22+I22+K22+M22+O22+Q22+V22+X22+Z22+AB22+AD22+AF22+AH22+AJ22+AO22+AQ22+AS22+AU22+AW22+AY22+BA22+BC22+BI22+BK22+BM22+BO22+BQ22+BS22+BW22+CC22+CE22+CG22+BU22+CI22</f>
        <v>994</v>
      </c>
      <c r="C22" s="54">
        <f>F22+H22+J22+L22+N22+P22+R22+W22+Y22+AA22+AC22+AE22+AG22+AI22+AK22+AP22+AR22+AT22+AV22+AX22+AZ22+BB22+BD22+BJ22+BL22+BN22+BP22+BR22+BT22+BX22+CD22+CF22+CH22+BV22+CJ22</f>
        <v>181948</v>
      </c>
      <c r="D22" s="59">
        <f>C22/B22</f>
        <v>183.04627766599597</v>
      </c>
      <c r="E22" s="99">
        <v>0</v>
      </c>
      <c r="F22" s="104">
        <v>0</v>
      </c>
      <c r="G22" s="99">
        <v>0</v>
      </c>
      <c r="H22" s="104">
        <v>0</v>
      </c>
      <c r="I22" s="99">
        <v>0</v>
      </c>
      <c r="J22" s="104">
        <v>0</v>
      </c>
      <c r="K22" s="99">
        <v>0</v>
      </c>
      <c r="L22" s="104">
        <v>0</v>
      </c>
      <c r="M22" s="99">
        <v>0</v>
      </c>
      <c r="N22" s="104">
        <v>0</v>
      </c>
      <c r="O22" s="99">
        <v>8</v>
      </c>
      <c r="P22" s="104">
        <v>1369</v>
      </c>
      <c r="Q22" s="99">
        <v>4</v>
      </c>
      <c r="R22" s="104">
        <v>658</v>
      </c>
      <c r="S22"/>
      <c r="T22"/>
      <c r="U22" s="76" t="s">
        <v>52</v>
      </c>
      <c r="V22" s="87">
        <v>44</v>
      </c>
      <c r="W22" s="92">
        <v>7913</v>
      </c>
      <c r="X22" s="40">
        <v>60</v>
      </c>
      <c r="Y22" s="26">
        <v>10973</v>
      </c>
      <c r="Z22" s="40">
        <v>79</v>
      </c>
      <c r="AA22" s="26">
        <v>14006</v>
      </c>
      <c r="AB22" s="40">
        <v>99</v>
      </c>
      <c r="AC22" s="26">
        <v>18518</v>
      </c>
      <c r="AD22" s="40">
        <v>78</v>
      </c>
      <c r="AE22" s="26">
        <v>14701</v>
      </c>
      <c r="AF22" s="40">
        <v>78</v>
      </c>
      <c r="AG22" s="26">
        <v>14706</v>
      </c>
      <c r="AH22" s="40">
        <v>73</v>
      </c>
      <c r="AI22" s="26">
        <v>13383</v>
      </c>
      <c r="AJ22" s="41">
        <v>85</v>
      </c>
      <c r="AK22" s="20">
        <v>15652</v>
      </c>
      <c r="AL22"/>
      <c r="AM22"/>
      <c r="AN22" s="76" t="s">
        <v>52</v>
      </c>
      <c r="AO22" s="40">
        <v>50</v>
      </c>
      <c r="AP22" s="26">
        <v>9114</v>
      </c>
      <c r="AQ22" s="41">
        <f>53+2+4</f>
        <v>59</v>
      </c>
      <c r="AR22" s="20">
        <f>9703+373+661</f>
        <v>10737</v>
      </c>
      <c r="AS22" s="40">
        <v>69</v>
      </c>
      <c r="AT22" s="26">
        <v>12307</v>
      </c>
      <c r="AU22" s="40">
        <v>77</v>
      </c>
      <c r="AV22" s="26">
        <v>14481</v>
      </c>
      <c r="AW22" s="40">
        <v>40</v>
      </c>
      <c r="AX22" s="26">
        <v>7225</v>
      </c>
      <c r="AY22" s="40">
        <v>46</v>
      </c>
      <c r="AZ22" s="26">
        <v>8309</v>
      </c>
      <c r="BA22" s="40">
        <v>0</v>
      </c>
      <c r="BB22" s="26">
        <v>0</v>
      </c>
      <c r="BC22" s="40">
        <v>0</v>
      </c>
      <c r="BD22" s="26">
        <v>0</v>
      </c>
      <c r="BE22" s="45"/>
      <c r="BF22"/>
      <c r="BG22"/>
      <c r="BH22" s="76" t="s">
        <v>52</v>
      </c>
      <c r="BI22" s="40">
        <v>0</v>
      </c>
      <c r="BJ22" s="26">
        <v>0</v>
      </c>
      <c r="BK22" s="40">
        <v>0</v>
      </c>
      <c r="BL22" s="26">
        <v>0</v>
      </c>
      <c r="BM22" s="40">
        <v>0</v>
      </c>
      <c r="BN22" s="26">
        <v>0</v>
      </c>
      <c r="BO22" s="40">
        <v>0</v>
      </c>
      <c r="BP22" s="26">
        <v>0</v>
      </c>
      <c r="BQ22" s="40">
        <v>0</v>
      </c>
      <c r="BR22" s="26">
        <v>0</v>
      </c>
      <c r="BS22" s="40">
        <v>0</v>
      </c>
      <c r="BT22" s="26">
        <v>0</v>
      </c>
      <c r="BU22" s="40">
        <v>20</v>
      </c>
      <c r="BV22" s="26">
        <v>3514</v>
      </c>
      <c r="BW22" s="40">
        <v>0</v>
      </c>
      <c r="BX22" s="26">
        <v>0</v>
      </c>
      <c r="BY22" s="115"/>
      <c r="BZ22"/>
      <c r="CA22"/>
      <c r="CB22" s="76" t="s">
        <v>52</v>
      </c>
      <c r="CC22" s="40">
        <v>0</v>
      </c>
      <c r="CD22" s="26">
        <v>0</v>
      </c>
      <c r="CE22" s="40">
        <v>0</v>
      </c>
      <c r="CF22" s="26">
        <v>0</v>
      </c>
      <c r="CG22" s="40">
        <v>0</v>
      </c>
      <c r="CH22" s="26">
        <v>0</v>
      </c>
      <c r="CI22" s="40">
        <v>25</v>
      </c>
      <c r="CJ22" s="26">
        <v>4382</v>
      </c>
    </row>
    <row r="23" spans="1:88" ht="12" customHeight="1">
      <c r="A23" s="71" t="s">
        <v>18</v>
      </c>
      <c r="B23" s="54">
        <f>E23+G23+I23+K23+M23+O23+Q23+V23+X23+Z23+AB23+AD23+AF23+AH23+AJ23+AO23+AQ23+AS23+AU23+AW23+AY23+BA23+BC23+BI23+BK23+BM23+BO23+BQ23+BS23+BW23+CC23+CE23+CG23+BU23+CI23</f>
        <v>855</v>
      </c>
      <c r="C23" s="54">
        <f>F23+H23+J23+L23+N23+P23+R23+W23+Y23+AA23+AC23+AE23+AG23+AI23+AK23+AP23+AR23+AT23+AV23+AX23+AZ23+BB23+BD23+BJ23+BL23+BN23+BP23+BR23+BT23+BX23+CD23+CF23+CH23+BV23+CJ23</f>
        <v>157732</v>
      </c>
      <c r="D23" s="59">
        <f>C23/B23</f>
        <v>184.48187134502925</v>
      </c>
      <c r="E23" s="99">
        <v>0</v>
      </c>
      <c r="F23" s="104">
        <v>0</v>
      </c>
      <c r="G23" s="99">
        <v>0</v>
      </c>
      <c r="H23" s="104">
        <v>0</v>
      </c>
      <c r="I23" s="99">
        <v>0</v>
      </c>
      <c r="J23" s="104">
        <v>0</v>
      </c>
      <c r="K23" s="99">
        <v>0</v>
      </c>
      <c r="L23" s="104">
        <v>0</v>
      </c>
      <c r="M23" s="99">
        <v>0</v>
      </c>
      <c r="N23" s="104">
        <v>0</v>
      </c>
      <c r="O23" s="99">
        <v>0</v>
      </c>
      <c r="P23" s="104">
        <v>0</v>
      </c>
      <c r="Q23" s="99">
        <v>0</v>
      </c>
      <c r="R23" s="104">
        <v>0</v>
      </c>
      <c r="S23" s="2"/>
      <c r="T23" s="2"/>
      <c r="U23" s="76" t="s">
        <v>18</v>
      </c>
      <c r="V23" s="87">
        <v>0</v>
      </c>
      <c r="W23" s="92">
        <v>0</v>
      </c>
      <c r="X23" s="40">
        <v>0</v>
      </c>
      <c r="Y23" s="26">
        <v>0</v>
      </c>
      <c r="Z23" s="40">
        <v>0</v>
      </c>
      <c r="AA23" s="26">
        <v>0</v>
      </c>
      <c r="AB23" s="40">
        <v>0</v>
      </c>
      <c r="AC23" s="26">
        <v>0</v>
      </c>
      <c r="AD23" s="40">
        <v>0</v>
      </c>
      <c r="AE23" s="26">
        <v>0</v>
      </c>
      <c r="AF23" s="40">
        <v>0</v>
      </c>
      <c r="AG23" s="26">
        <v>0</v>
      </c>
      <c r="AH23" s="40">
        <v>0</v>
      </c>
      <c r="AI23" s="26">
        <v>0</v>
      </c>
      <c r="AJ23" s="40">
        <v>0</v>
      </c>
      <c r="AK23" s="26">
        <v>0</v>
      </c>
      <c r="AL23" s="2"/>
      <c r="AM23" s="2"/>
      <c r="AN23" s="76" t="s">
        <v>18</v>
      </c>
      <c r="AO23" s="40">
        <v>0</v>
      </c>
      <c r="AP23" s="26">
        <v>0</v>
      </c>
      <c r="AQ23" s="40">
        <v>0</v>
      </c>
      <c r="AR23" s="26">
        <v>0</v>
      </c>
      <c r="AS23" s="40">
        <v>0</v>
      </c>
      <c r="AT23" s="26">
        <v>0</v>
      </c>
      <c r="AU23" s="40">
        <v>0</v>
      </c>
      <c r="AV23" s="26">
        <v>0</v>
      </c>
      <c r="AW23" s="40">
        <v>0</v>
      </c>
      <c r="AX23" s="26">
        <v>0</v>
      </c>
      <c r="AY23" s="40">
        <v>0</v>
      </c>
      <c r="AZ23" s="26">
        <v>0</v>
      </c>
      <c r="BA23" s="40">
        <v>0</v>
      </c>
      <c r="BB23" s="26">
        <v>0</v>
      </c>
      <c r="BC23" s="40">
        <v>0</v>
      </c>
      <c r="BD23" s="26">
        <v>0</v>
      </c>
      <c r="BE23" s="46"/>
      <c r="BF23" s="2"/>
      <c r="BG23" s="2"/>
      <c r="BH23" s="76" t="s">
        <v>18</v>
      </c>
      <c r="BI23" s="40">
        <v>4</v>
      </c>
      <c r="BJ23" s="26">
        <v>695</v>
      </c>
      <c r="BK23" s="40">
        <v>91</v>
      </c>
      <c r="BL23" s="26">
        <v>16236</v>
      </c>
      <c r="BM23" s="40">
        <v>47</v>
      </c>
      <c r="BN23" s="26">
        <v>8384</v>
      </c>
      <c r="BO23" s="40">
        <v>89</v>
      </c>
      <c r="BP23" s="26">
        <v>15952</v>
      </c>
      <c r="BQ23" s="40">
        <v>25</v>
      </c>
      <c r="BR23" s="26">
        <v>4209</v>
      </c>
      <c r="BS23" s="40">
        <v>48</v>
      </c>
      <c r="BT23" s="26">
        <v>8844</v>
      </c>
      <c r="BU23" s="40">
        <v>88</v>
      </c>
      <c r="BV23" s="26">
        <v>16201</v>
      </c>
      <c r="BW23" s="40">
        <v>65</v>
      </c>
      <c r="BX23" s="26">
        <v>11996</v>
      </c>
      <c r="BY23" s="115"/>
      <c r="CB23" s="76" t="s">
        <v>18</v>
      </c>
      <c r="CC23" s="40">
        <v>106</v>
      </c>
      <c r="CD23" s="26">
        <v>20344</v>
      </c>
      <c r="CE23" s="40">
        <v>89</v>
      </c>
      <c r="CF23" s="26">
        <v>16953</v>
      </c>
      <c r="CG23" s="40">
        <v>94</v>
      </c>
      <c r="CH23" s="26">
        <v>17673</v>
      </c>
      <c r="CI23" s="40">
        <v>109</v>
      </c>
      <c r="CJ23" s="26">
        <v>20245</v>
      </c>
    </row>
    <row r="24" spans="1:88" ht="12" customHeight="1">
      <c r="A24" s="71" t="s">
        <v>108</v>
      </c>
      <c r="B24" s="54">
        <f>E24+G24+I24+K24+M24+O24+Q24+V24+X24+Z24+AB24+AD24+AF24+AH24+AJ24+AO24+AQ24+AS24+AU24+AW24+AY24+BA24+BC24+BI24+BK24+BM24+BO24+BQ24+BS24+BW24+CC24+CE24+CG24+BU24+CI24</f>
        <v>836</v>
      </c>
      <c r="C24" s="54">
        <f>F24+H24+J24+L24+N24+P24+R24+W24+Y24+AA24+AC24+AE24+AG24+AI24+AK24+AP24+AR24+AT24+AV24+AX24+AZ24+BB24+BD24+BJ24+BL24+BN24+BP24+BR24+BT24+BX24+CD24+CF24+CH24+BV24+CJ24</f>
        <v>170370</v>
      </c>
      <c r="D24" s="59">
        <f>C24/B24</f>
        <v>203.79186602870814</v>
      </c>
      <c r="E24" s="99">
        <v>27</v>
      </c>
      <c r="F24" s="104">
        <v>5110</v>
      </c>
      <c r="G24" s="99">
        <v>0</v>
      </c>
      <c r="H24" s="104">
        <v>0</v>
      </c>
      <c r="I24" s="99">
        <v>50</v>
      </c>
      <c r="J24" s="104">
        <v>9692</v>
      </c>
      <c r="K24" s="99">
        <v>86</v>
      </c>
      <c r="L24" s="104">
        <v>17369</v>
      </c>
      <c r="M24" s="99">
        <v>82</v>
      </c>
      <c r="N24" s="104">
        <v>16234</v>
      </c>
      <c r="O24" s="99">
        <v>79</v>
      </c>
      <c r="P24" s="104">
        <v>18888</v>
      </c>
      <c r="Q24" s="99">
        <v>64</v>
      </c>
      <c r="R24" s="104">
        <v>12391</v>
      </c>
      <c r="U24" s="76" t="str">
        <f>A24</f>
        <v>Peter Carlberg</v>
      </c>
      <c r="V24" s="87">
        <v>64</v>
      </c>
      <c r="W24" s="92">
        <v>13172</v>
      </c>
      <c r="X24" s="41">
        <v>78</v>
      </c>
      <c r="Y24" s="26">
        <v>15774</v>
      </c>
      <c r="Z24" s="41">
        <v>115</v>
      </c>
      <c r="AA24" s="26">
        <v>23232</v>
      </c>
      <c r="AB24" s="40">
        <v>108</v>
      </c>
      <c r="AC24" s="26">
        <v>22017</v>
      </c>
      <c r="AD24" s="40">
        <v>83</v>
      </c>
      <c r="AE24" s="26">
        <v>16491</v>
      </c>
      <c r="AF24" s="40">
        <v>0</v>
      </c>
      <c r="AG24" s="26">
        <v>0</v>
      </c>
      <c r="AH24" s="40">
        <v>0</v>
      </c>
      <c r="AI24" s="26">
        <v>0</v>
      </c>
      <c r="AJ24" s="40">
        <v>0</v>
      </c>
      <c r="AK24" s="26">
        <v>0</v>
      </c>
      <c r="AN24" s="76" t="str">
        <f>U24</f>
        <v>Peter Carlberg</v>
      </c>
      <c r="AO24" s="40">
        <v>0</v>
      </c>
      <c r="AP24" s="26">
        <v>0</v>
      </c>
      <c r="AQ24" s="40">
        <v>0</v>
      </c>
      <c r="AR24" s="26">
        <v>0</v>
      </c>
      <c r="AS24" s="40">
        <v>0</v>
      </c>
      <c r="AT24" s="26">
        <v>0</v>
      </c>
      <c r="AU24" s="40">
        <v>0</v>
      </c>
      <c r="AV24" s="26">
        <v>0</v>
      </c>
      <c r="AW24" s="40">
        <v>0</v>
      </c>
      <c r="AX24" s="26">
        <v>0</v>
      </c>
      <c r="AY24" s="47">
        <v>0</v>
      </c>
      <c r="AZ24" s="48">
        <v>0</v>
      </c>
      <c r="BA24" s="40">
        <v>0</v>
      </c>
      <c r="BB24" s="26">
        <v>0</v>
      </c>
      <c r="BC24" s="40">
        <v>0</v>
      </c>
      <c r="BD24" s="26">
        <v>0</v>
      </c>
      <c r="BE24" s="45"/>
      <c r="BH24" s="76" t="str">
        <f>AN24</f>
        <v>Peter Carlberg</v>
      </c>
      <c r="BI24" s="40">
        <v>0</v>
      </c>
      <c r="BJ24" s="26">
        <v>0</v>
      </c>
      <c r="BK24" s="40">
        <v>0</v>
      </c>
      <c r="BL24" s="26">
        <v>0</v>
      </c>
      <c r="BM24" s="40">
        <v>0</v>
      </c>
      <c r="BN24" s="26">
        <v>0</v>
      </c>
      <c r="BO24" s="40">
        <v>0</v>
      </c>
      <c r="BP24" s="26">
        <v>0</v>
      </c>
      <c r="BQ24" s="40">
        <v>0</v>
      </c>
      <c r="BR24" s="26">
        <v>0</v>
      </c>
      <c r="BS24" s="40">
        <v>0</v>
      </c>
      <c r="BT24" s="26">
        <v>0</v>
      </c>
      <c r="BU24" s="40">
        <v>0</v>
      </c>
      <c r="BV24" s="26">
        <v>0</v>
      </c>
      <c r="BW24" s="40">
        <v>0</v>
      </c>
      <c r="BX24" s="26">
        <v>0</v>
      </c>
      <c r="BY24" s="115"/>
      <c r="CB24" s="76" t="str">
        <f>BH24</f>
        <v>Peter Carlberg</v>
      </c>
      <c r="CC24" s="40">
        <v>0</v>
      </c>
      <c r="CD24" s="26">
        <v>0</v>
      </c>
      <c r="CE24" s="40">
        <v>0</v>
      </c>
      <c r="CF24" s="26">
        <v>0</v>
      </c>
      <c r="CG24" s="40">
        <v>0</v>
      </c>
      <c r="CH24" s="26">
        <v>0</v>
      </c>
      <c r="CI24" s="40">
        <v>0</v>
      </c>
      <c r="CJ24" s="26">
        <v>0</v>
      </c>
    </row>
    <row r="25" spans="1:88" ht="12" customHeight="1">
      <c r="A25" s="71" t="s">
        <v>87</v>
      </c>
      <c r="B25" s="54">
        <f>E25+G25+I25+K25+M25+O25+Q25+V25+X25+Z25+AB25+AD25+AF25+AH25+AJ25+AO25+AQ25+AS25+AU25+AW25+AY25+BA25+BC25+BI25+BK25+BM25+BO25+BQ25+BS25+BW25+CC25+CE25+CG25+BU25+CI25</f>
        <v>778</v>
      </c>
      <c r="C25" s="54">
        <f>F25+H25+J25+L25+N25+P25+R25+W25+Y25+AA25+AC25+AE25+AG25+AI25+AK25+AP25+AR25+AT25+AV25+AX25+AZ25+BB25+BD25+BJ25+BL25+BN25+BP25+BR25+BT25+BX25+CD25+CF25+CH25+BV25+CJ25</f>
        <v>141098</v>
      </c>
      <c r="D25" s="59">
        <f>C25/B25</f>
        <v>181.35989717223651</v>
      </c>
      <c r="E25" s="99">
        <v>0</v>
      </c>
      <c r="F25" s="104">
        <v>0</v>
      </c>
      <c r="G25" s="99">
        <v>0</v>
      </c>
      <c r="H25" s="104">
        <v>0</v>
      </c>
      <c r="I25" s="99">
        <v>0</v>
      </c>
      <c r="J25" s="104">
        <v>0</v>
      </c>
      <c r="K25" s="99">
        <v>0</v>
      </c>
      <c r="L25" s="104">
        <v>0</v>
      </c>
      <c r="M25" s="99">
        <v>0</v>
      </c>
      <c r="N25" s="104">
        <v>0</v>
      </c>
      <c r="O25" s="99">
        <v>0</v>
      </c>
      <c r="P25" s="104">
        <v>0</v>
      </c>
      <c r="Q25" s="99">
        <v>21</v>
      </c>
      <c r="R25" s="104">
        <v>3793</v>
      </c>
      <c r="U25" s="76" t="s">
        <v>87</v>
      </c>
      <c r="V25" s="87">
        <v>48</v>
      </c>
      <c r="W25" s="92">
        <v>8183</v>
      </c>
      <c r="X25" s="40">
        <v>63</v>
      </c>
      <c r="Y25" s="26">
        <v>11260</v>
      </c>
      <c r="Z25" s="40">
        <v>89</v>
      </c>
      <c r="AA25" s="26">
        <v>16176</v>
      </c>
      <c r="AB25" s="40">
        <v>67</v>
      </c>
      <c r="AC25" s="26">
        <v>12142</v>
      </c>
      <c r="AD25" s="40">
        <v>0</v>
      </c>
      <c r="AE25" s="26">
        <v>0</v>
      </c>
      <c r="AF25" s="40">
        <v>67</v>
      </c>
      <c r="AG25" s="26">
        <v>12467</v>
      </c>
      <c r="AH25" s="40">
        <v>65</v>
      </c>
      <c r="AI25" s="26">
        <v>11853</v>
      </c>
      <c r="AJ25" s="41">
        <v>81</v>
      </c>
      <c r="AK25" s="20">
        <v>14767</v>
      </c>
      <c r="AN25" s="76" t="s">
        <v>87</v>
      </c>
      <c r="AO25" s="40">
        <v>67</v>
      </c>
      <c r="AP25" s="26">
        <v>11962</v>
      </c>
      <c r="AQ25" s="41">
        <v>60</v>
      </c>
      <c r="AR25" s="20">
        <v>10781</v>
      </c>
      <c r="AS25" s="41">
        <v>67</v>
      </c>
      <c r="AT25" s="20">
        <v>12345</v>
      </c>
      <c r="AU25" s="40">
        <v>71</v>
      </c>
      <c r="AV25" s="26">
        <v>13183</v>
      </c>
      <c r="AW25" s="40">
        <v>12</v>
      </c>
      <c r="AX25" s="26">
        <v>2186</v>
      </c>
      <c r="AY25" s="40">
        <v>0</v>
      </c>
      <c r="AZ25" s="26">
        <v>0</v>
      </c>
      <c r="BA25" s="40">
        <v>0</v>
      </c>
      <c r="BB25" s="26">
        <v>0</v>
      </c>
      <c r="BC25" s="40">
        <v>0</v>
      </c>
      <c r="BD25" s="26">
        <v>0</v>
      </c>
      <c r="BE25" s="45"/>
      <c r="BH25" s="76" t="s">
        <v>87</v>
      </c>
      <c r="BI25" s="40">
        <v>0</v>
      </c>
      <c r="BJ25" s="26">
        <v>0</v>
      </c>
      <c r="BK25" s="40">
        <v>0</v>
      </c>
      <c r="BL25" s="26">
        <v>0</v>
      </c>
      <c r="BM25" s="40">
        <v>0</v>
      </c>
      <c r="BN25" s="26">
        <v>0</v>
      </c>
      <c r="BO25" s="40">
        <v>0</v>
      </c>
      <c r="BP25" s="26">
        <v>0</v>
      </c>
      <c r="BQ25" s="40">
        <v>0</v>
      </c>
      <c r="BR25" s="26">
        <v>0</v>
      </c>
      <c r="BS25" s="40">
        <v>0</v>
      </c>
      <c r="BT25" s="26">
        <v>0</v>
      </c>
      <c r="BU25" s="40">
        <v>0</v>
      </c>
      <c r="BV25" s="26">
        <v>0</v>
      </c>
      <c r="BW25" s="40">
        <v>0</v>
      </c>
      <c r="BX25" s="26">
        <v>0</v>
      </c>
      <c r="BY25" s="115"/>
      <c r="CB25" s="76" t="s">
        <v>87</v>
      </c>
      <c r="CC25" s="40">
        <v>0</v>
      </c>
      <c r="CD25" s="26">
        <v>0</v>
      </c>
      <c r="CE25" s="40">
        <v>0</v>
      </c>
      <c r="CF25" s="26">
        <v>0</v>
      </c>
      <c r="CG25" s="40">
        <v>0</v>
      </c>
      <c r="CH25" s="26">
        <v>0</v>
      </c>
      <c r="CI25" s="40">
        <v>0</v>
      </c>
      <c r="CJ25" s="26">
        <v>0</v>
      </c>
    </row>
    <row r="26" spans="1:88" ht="12" customHeight="1">
      <c r="A26" s="71" t="s">
        <v>65</v>
      </c>
      <c r="B26" s="54">
        <f>E26+G26+I26+K26+M26+O26+Q26+V26+X26+Z26+AB26+AD26+AF26+AH26+AJ26+AO26+AQ26+AS26+AU26+AW26+AY26+BA26+BC26+BI26+BK26+BM26+BO26+BQ26+BS26+BW26+CC26+CE26+CG26+BU26+CI26</f>
        <v>730</v>
      </c>
      <c r="C26" s="54">
        <f>F26+H26+J26+L26+N26+P26+R26+W26+Y26+AA26+AC26+AE26+AG26+AI26+AK26+AP26+AR26+AT26+AV26+AX26+AZ26+BB26+BD26+BJ26+BL26+BN26+BP26+BR26+BT26+BX26+CD26+CF26+CH26+BV26+CJ26</f>
        <v>140719</v>
      </c>
      <c r="D26" s="59">
        <f>C26/B26</f>
        <v>192.76575342465753</v>
      </c>
      <c r="E26" s="99">
        <v>0</v>
      </c>
      <c r="F26" s="104">
        <v>0</v>
      </c>
      <c r="G26" s="99">
        <v>0</v>
      </c>
      <c r="H26" s="104">
        <v>0</v>
      </c>
      <c r="I26" s="99">
        <v>0</v>
      </c>
      <c r="J26" s="104">
        <v>0</v>
      </c>
      <c r="K26" s="99">
        <v>0</v>
      </c>
      <c r="L26" s="104">
        <v>0</v>
      </c>
      <c r="M26" s="99">
        <v>0</v>
      </c>
      <c r="N26" s="104">
        <v>0</v>
      </c>
      <c r="O26" s="99">
        <v>0</v>
      </c>
      <c r="P26" s="104">
        <v>0</v>
      </c>
      <c r="Q26" s="99">
        <v>23</v>
      </c>
      <c r="R26" s="104">
        <v>4042</v>
      </c>
      <c r="U26" s="76" t="s">
        <v>65</v>
      </c>
      <c r="V26" s="87">
        <v>8</v>
      </c>
      <c r="W26" s="92">
        <v>1359</v>
      </c>
      <c r="X26" s="40">
        <v>57</v>
      </c>
      <c r="Y26" s="20">
        <v>10322</v>
      </c>
      <c r="Z26" s="40">
        <v>26</v>
      </c>
      <c r="AA26" s="20">
        <v>4889</v>
      </c>
      <c r="AB26" s="40">
        <v>24</v>
      </c>
      <c r="AC26" s="20">
        <v>4180</v>
      </c>
      <c r="AD26" s="40">
        <v>0</v>
      </c>
      <c r="AE26" s="26">
        <v>0</v>
      </c>
      <c r="AF26" s="40">
        <v>8</v>
      </c>
      <c r="AG26" s="26">
        <v>1575</v>
      </c>
      <c r="AH26" s="40">
        <v>0</v>
      </c>
      <c r="AI26" s="26">
        <v>0</v>
      </c>
      <c r="AJ26" s="40">
        <v>70</v>
      </c>
      <c r="AK26" s="26">
        <v>13363</v>
      </c>
      <c r="AN26" s="76" t="s">
        <v>65</v>
      </c>
      <c r="AO26" s="40">
        <v>0</v>
      </c>
      <c r="AP26" s="26">
        <v>0</v>
      </c>
      <c r="AQ26" s="41">
        <v>88</v>
      </c>
      <c r="AR26" s="26">
        <v>17048</v>
      </c>
      <c r="AS26" s="41">
        <v>108</v>
      </c>
      <c r="AT26" s="20">
        <v>21195</v>
      </c>
      <c r="AU26" s="40">
        <v>92</v>
      </c>
      <c r="AV26" s="26">
        <v>17822</v>
      </c>
      <c r="AW26" s="40">
        <v>63</v>
      </c>
      <c r="AX26" s="26">
        <v>12396</v>
      </c>
      <c r="AY26" s="40">
        <v>97</v>
      </c>
      <c r="AZ26" s="26">
        <v>19930</v>
      </c>
      <c r="BA26" s="40">
        <f>56+4+4+2</f>
        <v>66</v>
      </c>
      <c r="BB26" s="26">
        <f>10739+781+775+303</f>
        <v>12598</v>
      </c>
      <c r="BC26" s="40">
        <v>0</v>
      </c>
      <c r="BD26" s="26">
        <v>0</v>
      </c>
      <c r="BE26" s="45"/>
      <c r="BH26" s="76" t="s">
        <v>65</v>
      </c>
      <c r="BI26" s="40">
        <v>0</v>
      </c>
      <c r="BJ26" s="26">
        <v>0</v>
      </c>
      <c r="BK26" s="40">
        <v>0</v>
      </c>
      <c r="BL26" s="26">
        <v>0</v>
      </c>
      <c r="BM26" s="40">
        <v>0</v>
      </c>
      <c r="BN26" s="26">
        <v>0</v>
      </c>
      <c r="BO26" s="40">
        <v>0</v>
      </c>
      <c r="BP26" s="26">
        <v>0</v>
      </c>
      <c r="BQ26" s="40">
        <v>0</v>
      </c>
      <c r="BR26" s="26">
        <v>0</v>
      </c>
      <c r="BS26" s="40">
        <v>0</v>
      </c>
      <c r="BT26" s="26">
        <v>0</v>
      </c>
      <c r="BU26" s="40">
        <v>0</v>
      </c>
      <c r="BV26" s="26">
        <v>0</v>
      </c>
      <c r="BW26" s="40">
        <v>0</v>
      </c>
      <c r="BX26" s="26">
        <v>0</v>
      </c>
      <c r="BY26" s="115"/>
      <c r="CB26" s="76" t="str">
        <f>BH26</f>
        <v>Assar Westlund</v>
      </c>
      <c r="CC26" s="40">
        <v>0</v>
      </c>
      <c r="CD26" s="26">
        <v>0</v>
      </c>
      <c r="CE26" s="40">
        <v>0</v>
      </c>
      <c r="CF26" s="26">
        <v>0</v>
      </c>
      <c r="CG26" s="40">
        <v>0</v>
      </c>
      <c r="CH26" s="26">
        <v>0</v>
      </c>
      <c r="CI26" s="40">
        <v>0</v>
      </c>
      <c r="CJ26" s="26">
        <v>0</v>
      </c>
    </row>
    <row r="27" spans="1:88" ht="12" customHeight="1">
      <c r="A27" s="71" t="s">
        <v>19</v>
      </c>
      <c r="B27" s="54">
        <f>E27+G27+I27+K27+M27+O27+Q27+V27+X27+Z27+AB27+AD27+AF27+AH27+AJ27+AO27+AQ27+AS27+AU27+AW27+AY27+BA27+BC27+BI27+BK27+BM27+BO27+BQ27+BS27+BW27+CC27+CE27+CG27+BU27+CI27</f>
        <v>720</v>
      </c>
      <c r="C27" s="54">
        <f>F27+H27+J27+L27+N27+P27+R27+W27+Y27+AA27+AC27+AE27+AG27+AI27+AK27+AP27+AR27+AT27+AV27+AX27+AZ27+BB27+BD27+BJ27+BL27+BN27+BP27+BR27+BT27+BX27+CD27+CF27+CH27+BV27+CJ27</f>
        <v>139741</v>
      </c>
      <c r="D27" s="59">
        <f>C27/B27</f>
        <v>194.0847222222222</v>
      </c>
      <c r="E27" s="99">
        <v>0</v>
      </c>
      <c r="F27" s="104">
        <v>0</v>
      </c>
      <c r="G27" s="99">
        <v>0</v>
      </c>
      <c r="H27" s="104">
        <v>0</v>
      </c>
      <c r="I27" s="99">
        <v>0</v>
      </c>
      <c r="J27" s="104">
        <v>0</v>
      </c>
      <c r="K27" s="99">
        <v>0</v>
      </c>
      <c r="L27" s="104">
        <v>0</v>
      </c>
      <c r="M27" s="99">
        <v>0</v>
      </c>
      <c r="N27" s="104">
        <v>0</v>
      </c>
      <c r="O27" s="99">
        <v>0</v>
      </c>
      <c r="P27" s="104">
        <v>0</v>
      </c>
      <c r="Q27" s="99">
        <v>0</v>
      </c>
      <c r="R27" s="104">
        <v>0</v>
      </c>
      <c r="U27" s="76" t="s">
        <v>19</v>
      </c>
      <c r="V27" s="87">
        <v>0</v>
      </c>
      <c r="W27" s="92">
        <v>0</v>
      </c>
      <c r="X27" s="40">
        <v>0</v>
      </c>
      <c r="Y27" s="26">
        <v>0</v>
      </c>
      <c r="Z27" s="40">
        <v>0</v>
      </c>
      <c r="AA27" s="26">
        <v>0</v>
      </c>
      <c r="AB27" s="40">
        <v>0</v>
      </c>
      <c r="AC27" s="26">
        <v>0</v>
      </c>
      <c r="AD27" s="40">
        <v>0</v>
      </c>
      <c r="AE27" s="26">
        <v>0</v>
      </c>
      <c r="AF27" s="40">
        <v>0</v>
      </c>
      <c r="AG27" s="26">
        <v>0</v>
      </c>
      <c r="AH27" s="40">
        <v>0</v>
      </c>
      <c r="AI27" s="26">
        <v>0</v>
      </c>
      <c r="AJ27" s="40">
        <v>0</v>
      </c>
      <c r="AK27" s="26">
        <v>0</v>
      </c>
      <c r="AN27" s="76" t="s">
        <v>19</v>
      </c>
      <c r="AO27" s="40">
        <v>0</v>
      </c>
      <c r="AP27" s="26">
        <v>0</v>
      </c>
      <c r="AQ27" s="40">
        <v>0</v>
      </c>
      <c r="AR27" s="26">
        <v>0</v>
      </c>
      <c r="AS27" s="40">
        <v>0</v>
      </c>
      <c r="AT27" s="26">
        <v>0</v>
      </c>
      <c r="AU27" s="40">
        <v>0</v>
      </c>
      <c r="AV27" s="26">
        <v>0</v>
      </c>
      <c r="AW27" s="40">
        <v>0</v>
      </c>
      <c r="AX27" s="26">
        <v>0</v>
      </c>
      <c r="AY27" s="40">
        <v>0</v>
      </c>
      <c r="AZ27" s="26">
        <v>0</v>
      </c>
      <c r="BA27" s="40">
        <v>0</v>
      </c>
      <c r="BB27" s="26">
        <v>0</v>
      </c>
      <c r="BC27" s="40">
        <v>4</v>
      </c>
      <c r="BD27" s="26">
        <v>763</v>
      </c>
      <c r="BE27" s="46"/>
      <c r="BH27" s="76" t="s">
        <v>19</v>
      </c>
      <c r="BI27" s="40">
        <v>51</v>
      </c>
      <c r="BJ27" s="26">
        <v>9749</v>
      </c>
      <c r="BK27" s="40">
        <v>75</v>
      </c>
      <c r="BL27" s="26">
        <v>14524</v>
      </c>
      <c r="BM27" s="40">
        <v>97</v>
      </c>
      <c r="BN27" s="26">
        <v>18642</v>
      </c>
      <c r="BO27" s="40">
        <v>24</v>
      </c>
      <c r="BP27" s="26">
        <v>4864</v>
      </c>
      <c r="BQ27" s="40">
        <v>99</v>
      </c>
      <c r="BR27" s="26">
        <v>19338</v>
      </c>
      <c r="BS27" s="40">
        <v>115</v>
      </c>
      <c r="BT27" s="26">
        <v>23004</v>
      </c>
      <c r="BU27" s="40">
        <v>0</v>
      </c>
      <c r="BV27" s="26">
        <v>0</v>
      </c>
      <c r="BW27" s="40">
        <v>87</v>
      </c>
      <c r="BX27" s="26">
        <v>17048</v>
      </c>
      <c r="BY27" s="115"/>
      <c r="CB27" s="76" t="str">
        <f>BH27</f>
        <v>Håkan Åberg</v>
      </c>
      <c r="CC27" s="40">
        <v>77</v>
      </c>
      <c r="CD27" s="26">
        <v>14784</v>
      </c>
      <c r="CE27" s="40">
        <v>53</v>
      </c>
      <c r="CF27" s="26">
        <v>9922</v>
      </c>
      <c r="CG27" s="40">
        <v>38</v>
      </c>
      <c r="CH27" s="26">
        <v>7103</v>
      </c>
      <c r="CI27" s="40">
        <v>0</v>
      </c>
      <c r="CJ27" s="26">
        <v>0</v>
      </c>
    </row>
    <row r="28" spans="1:88" ht="12" customHeight="1">
      <c r="A28" s="71" t="s">
        <v>20</v>
      </c>
      <c r="B28" s="54">
        <f>E28+G28+I28+K28+M28+O28+Q28+V28+X28+Z28+AB28+AD28+AF28+AH28+AJ28+AO28+AQ28+AS28+AU28+AW28+AY28+BA28+BC28+BI28+BK28+BM28+BO28+BQ28+BS28+BW28+CC28+CE28+CG28+BU28+CI28</f>
        <v>686</v>
      </c>
      <c r="C28" s="54">
        <f>F28+H28+J28+L28+N28+P28+R28+W28+Y28+AA28+AC28+AE28+AG28+AI28+AK28+AP28+AR28+AT28+AV28+AX28+AZ28+BB28+BD28+BJ28+BL28+BN28+BP28+BR28+BT28+BX28+CD28+CF28+CH28+BV28+CJ28</f>
        <v>127237</v>
      </c>
      <c r="D28" s="59">
        <f>C28/B28</f>
        <v>185.47667638483966</v>
      </c>
      <c r="E28" s="99">
        <v>0</v>
      </c>
      <c r="F28" s="104">
        <v>0</v>
      </c>
      <c r="G28" s="99">
        <v>0</v>
      </c>
      <c r="H28" s="104">
        <v>0</v>
      </c>
      <c r="I28" s="99">
        <v>0</v>
      </c>
      <c r="J28" s="104">
        <v>0</v>
      </c>
      <c r="K28" s="99">
        <v>0</v>
      </c>
      <c r="L28" s="104">
        <v>0</v>
      </c>
      <c r="M28" s="99">
        <v>0</v>
      </c>
      <c r="N28" s="104">
        <v>0</v>
      </c>
      <c r="O28" s="99">
        <v>0</v>
      </c>
      <c r="P28" s="104">
        <v>0</v>
      </c>
      <c r="Q28" s="99">
        <v>0</v>
      </c>
      <c r="R28" s="104">
        <v>0</v>
      </c>
      <c r="U28" s="76" t="s">
        <v>20</v>
      </c>
      <c r="V28" s="87">
        <v>0</v>
      </c>
      <c r="W28" s="92">
        <v>0</v>
      </c>
      <c r="X28" s="40">
        <v>0</v>
      </c>
      <c r="Y28" s="26">
        <v>0</v>
      </c>
      <c r="Z28" s="40">
        <v>0</v>
      </c>
      <c r="AA28" s="26">
        <v>0</v>
      </c>
      <c r="AB28" s="40">
        <v>0</v>
      </c>
      <c r="AC28" s="26">
        <v>0</v>
      </c>
      <c r="AD28" s="40">
        <v>0</v>
      </c>
      <c r="AE28" s="26">
        <v>0</v>
      </c>
      <c r="AF28" s="40">
        <v>0</v>
      </c>
      <c r="AG28" s="26">
        <v>0</v>
      </c>
      <c r="AH28" s="40">
        <v>0</v>
      </c>
      <c r="AI28" s="26">
        <v>0</v>
      </c>
      <c r="AJ28" s="40">
        <v>0</v>
      </c>
      <c r="AK28" s="26">
        <v>0</v>
      </c>
      <c r="AN28" s="76" t="s">
        <v>20</v>
      </c>
      <c r="AO28" s="40">
        <v>0</v>
      </c>
      <c r="AP28" s="26">
        <v>0</v>
      </c>
      <c r="AQ28" s="40">
        <v>0</v>
      </c>
      <c r="AR28" s="26">
        <v>0</v>
      </c>
      <c r="AS28" s="40">
        <v>0</v>
      </c>
      <c r="AT28" s="26">
        <v>0</v>
      </c>
      <c r="AU28" s="40">
        <v>0</v>
      </c>
      <c r="AV28" s="26">
        <v>0</v>
      </c>
      <c r="AW28" s="40">
        <v>0</v>
      </c>
      <c r="AX28" s="26">
        <v>0</v>
      </c>
      <c r="AY28" s="40">
        <v>0</v>
      </c>
      <c r="AZ28" s="26">
        <v>0</v>
      </c>
      <c r="BA28" s="40">
        <v>0</v>
      </c>
      <c r="BB28" s="26">
        <v>0</v>
      </c>
      <c r="BC28" s="40">
        <v>0</v>
      </c>
      <c r="BD28" s="26">
        <v>0</v>
      </c>
      <c r="BE28" s="45"/>
      <c r="BH28" s="76" t="s">
        <v>20</v>
      </c>
      <c r="BI28" s="40">
        <v>21</v>
      </c>
      <c r="BJ28" s="26">
        <v>3811</v>
      </c>
      <c r="BK28" s="40">
        <v>20</v>
      </c>
      <c r="BL28" s="26">
        <v>3708</v>
      </c>
      <c r="BM28" s="40">
        <v>17</v>
      </c>
      <c r="BN28" s="26">
        <v>3274</v>
      </c>
      <c r="BO28" s="40">
        <v>71</v>
      </c>
      <c r="BP28" s="26">
        <v>13214</v>
      </c>
      <c r="BQ28" s="40">
        <v>56</v>
      </c>
      <c r="BR28" s="26">
        <v>10329</v>
      </c>
      <c r="BS28" s="40">
        <v>78</v>
      </c>
      <c r="BT28" s="26">
        <v>14877</v>
      </c>
      <c r="BU28" s="40">
        <v>73</v>
      </c>
      <c r="BV28" s="26">
        <v>13423</v>
      </c>
      <c r="BW28" s="40">
        <v>80</v>
      </c>
      <c r="BX28" s="26">
        <v>15054</v>
      </c>
      <c r="BY28" s="115"/>
      <c r="CB28" s="76" t="str">
        <f>BH28</f>
        <v>Berndt Skeppstedt</v>
      </c>
      <c r="CC28" s="40">
        <v>48</v>
      </c>
      <c r="CD28" s="26">
        <v>8568</v>
      </c>
      <c r="CE28" s="40">
        <v>61</v>
      </c>
      <c r="CF28" s="26">
        <v>11116</v>
      </c>
      <c r="CG28" s="40">
        <v>86</v>
      </c>
      <c r="CH28" s="26">
        <v>15774</v>
      </c>
      <c r="CI28" s="40">
        <v>75</v>
      </c>
      <c r="CJ28" s="26">
        <v>14089</v>
      </c>
    </row>
    <row r="29" spans="1:88" s="2" customFormat="1" ht="12" customHeight="1">
      <c r="A29" s="71" t="s">
        <v>21</v>
      </c>
      <c r="B29" s="54">
        <f>E29+G29+I29+K29+M29+O29+Q29+V29+X29+Z29+AB29+AD29+AF29+AH29+AJ29+AO29+AQ29+AS29+AU29+AW29+AY29+BA29+BC29+BI29+BK29+BM29+BO29+BQ29+BS29+BW29+CC29+CE29+CG29+BU29+CI29</f>
        <v>650</v>
      </c>
      <c r="C29" s="54">
        <f>F29+H29+J29+L29+N29+P29+R29+W29+Y29+AA29+AC29+AE29+AG29+AI29+AK29+AP29+AR29+AT29+AV29+AX29+AZ29+BB29+BD29+BJ29+BL29+BN29+BP29+BR29+BT29+BX29+CD29+CF29+CH29+BV29+CJ29</f>
        <v>114695</v>
      </c>
      <c r="D29" s="59">
        <f>C29/B29</f>
        <v>176.45384615384614</v>
      </c>
      <c r="E29" s="99">
        <v>0</v>
      </c>
      <c r="F29" s="104">
        <v>0</v>
      </c>
      <c r="G29" s="99">
        <v>0</v>
      </c>
      <c r="H29" s="104">
        <v>0</v>
      </c>
      <c r="I29" s="99">
        <v>0</v>
      </c>
      <c r="J29" s="104">
        <v>0</v>
      </c>
      <c r="K29" s="99">
        <v>0</v>
      </c>
      <c r="L29" s="104">
        <v>0</v>
      </c>
      <c r="M29" s="99">
        <v>0</v>
      </c>
      <c r="N29" s="104">
        <v>0</v>
      </c>
      <c r="O29" s="99">
        <v>0</v>
      </c>
      <c r="P29" s="104">
        <v>0</v>
      </c>
      <c r="Q29" s="99">
        <v>0</v>
      </c>
      <c r="R29" s="104">
        <v>0</v>
      </c>
      <c r="S29"/>
      <c r="T29"/>
      <c r="U29" s="76" t="s">
        <v>21</v>
      </c>
      <c r="V29" s="87">
        <v>0</v>
      </c>
      <c r="W29" s="92">
        <v>0</v>
      </c>
      <c r="X29" s="40">
        <v>0</v>
      </c>
      <c r="Y29" s="26">
        <v>0</v>
      </c>
      <c r="Z29" s="40">
        <v>0</v>
      </c>
      <c r="AA29" s="26">
        <v>0</v>
      </c>
      <c r="AB29" s="40">
        <v>0</v>
      </c>
      <c r="AC29" s="26">
        <v>0</v>
      </c>
      <c r="AD29" s="40">
        <v>0</v>
      </c>
      <c r="AE29" s="26">
        <v>0</v>
      </c>
      <c r="AF29" s="40">
        <v>0</v>
      </c>
      <c r="AG29" s="26">
        <v>0</v>
      </c>
      <c r="AH29" s="40">
        <v>0</v>
      </c>
      <c r="AI29" s="26">
        <v>0</v>
      </c>
      <c r="AJ29" s="40">
        <v>0</v>
      </c>
      <c r="AK29" s="26">
        <v>0</v>
      </c>
      <c r="AL29"/>
      <c r="AM29"/>
      <c r="AN29" s="76" t="s">
        <v>21</v>
      </c>
      <c r="AO29" s="40">
        <v>0</v>
      </c>
      <c r="AP29" s="26">
        <v>0</v>
      </c>
      <c r="AQ29" s="40">
        <v>0</v>
      </c>
      <c r="AR29" s="26">
        <v>0</v>
      </c>
      <c r="AS29" s="40">
        <v>0</v>
      </c>
      <c r="AT29" s="26">
        <v>0</v>
      </c>
      <c r="AU29" s="40">
        <v>0</v>
      </c>
      <c r="AV29" s="26">
        <v>0</v>
      </c>
      <c r="AW29" s="40">
        <v>0</v>
      </c>
      <c r="AX29" s="26">
        <v>0</v>
      </c>
      <c r="AY29" s="40">
        <v>0</v>
      </c>
      <c r="AZ29" s="26">
        <v>0</v>
      </c>
      <c r="BA29" s="40">
        <v>0</v>
      </c>
      <c r="BB29" s="26">
        <v>0</v>
      </c>
      <c r="BC29" s="40">
        <v>0</v>
      </c>
      <c r="BD29" s="26">
        <v>0</v>
      </c>
      <c r="BE29" s="46"/>
      <c r="BF29"/>
      <c r="BG29"/>
      <c r="BH29" s="76" t="s">
        <v>21</v>
      </c>
      <c r="BI29" s="40">
        <v>8</v>
      </c>
      <c r="BJ29" s="26">
        <v>1455</v>
      </c>
      <c r="BK29" s="40">
        <v>54</v>
      </c>
      <c r="BL29" s="26">
        <v>9753</v>
      </c>
      <c r="BM29" s="40">
        <v>53</v>
      </c>
      <c r="BN29" s="26">
        <v>9697</v>
      </c>
      <c r="BO29" s="40">
        <v>83</v>
      </c>
      <c r="BP29" s="26">
        <v>14463</v>
      </c>
      <c r="BQ29" s="40">
        <v>21</v>
      </c>
      <c r="BR29" s="26">
        <v>3594</v>
      </c>
      <c r="BS29" s="40">
        <v>0</v>
      </c>
      <c r="BT29" s="26">
        <v>0</v>
      </c>
      <c r="BU29" s="40">
        <v>73</v>
      </c>
      <c r="BV29" s="26">
        <v>12540</v>
      </c>
      <c r="BW29" s="40">
        <v>0</v>
      </c>
      <c r="BX29" s="26">
        <v>0</v>
      </c>
      <c r="BY29" s="115"/>
      <c r="CB29" s="76" t="str">
        <f>BH29</f>
        <v>Svend Hansen</v>
      </c>
      <c r="CC29" s="40">
        <v>83</v>
      </c>
      <c r="CD29" s="26">
        <v>14797</v>
      </c>
      <c r="CE29" s="40">
        <v>101</v>
      </c>
      <c r="CF29" s="26">
        <v>17953</v>
      </c>
      <c r="CG29" s="40">
        <v>81</v>
      </c>
      <c r="CH29" s="26">
        <v>14277</v>
      </c>
      <c r="CI29" s="40">
        <v>93</v>
      </c>
      <c r="CJ29" s="26">
        <v>16166</v>
      </c>
    </row>
    <row r="30" spans="1:88" s="2" customFormat="1" ht="12" customHeight="1">
      <c r="A30" s="71" t="s">
        <v>22</v>
      </c>
      <c r="B30" s="54">
        <f>E30+G30+I30+K30+M30+O30+Q30+V30+X30+Z30+AB30+AD30+AF30+AH30+AJ30+AO30+AQ30+AS30+AU30+AW30+AY30+BA30+BC30+BI30+BK30+BM30+BO30+BQ30+BS30+BW30+CC30+CE30+CG30+BU30+CI30</f>
        <v>647</v>
      </c>
      <c r="C30" s="54">
        <f>F30+H30+J30+L30+N30+P30+R30+W30+Y30+AA30+AC30+AE30+AG30+AI30+AK30+AP30+AR30+AT30+AV30+AX30+AZ30+BB30+BD30+BJ30+BL30+BN30+BP30+BR30+BT30+BX30+CD30+CF30+CH30+BV30+CJ30</f>
        <v>117943</v>
      </c>
      <c r="D30" s="59">
        <f>C30/B30</f>
        <v>182.29211746522412</v>
      </c>
      <c r="E30" s="99">
        <v>0</v>
      </c>
      <c r="F30" s="104">
        <v>0</v>
      </c>
      <c r="G30" s="99">
        <v>0</v>
      </c>
      <c r="H30" s="104">
        <v>0</v>
      </c>
      <c r="I30" s="99">
        <v>0</v>
      </c>
      <c r="J30" s="104">
        <v>0</v>
      </c>
      <c r="K30" s="99">
        <v>0</v>
      </c>
      <c r="L30" s="104">
        <v>0</v>
      </c>
      <c r="M30" s="99">
        <v>0</v>
      </c>
      <c r="N30" s="104">
        <v>0</v>
      </c>
      <c r="O30" s="99">
        <v>0</v>
      </c>
      <c r="P30" s="104">
        <v>0</v>
      </c>
      <c r="Q30" s="99">
        <v>0</v>
      </c>
      <c r="R30" s="104">
        <v>0</v>
      </c>
      <c r="U30" s="76" t="s">
        <v>22</v>
      </c>
      <c r="V30" s="87">
        <v>0</v>
      </c>
      <c r="W30" s="92">
        <v>0</v>
      </c>
      <c r="X30" s="40">
        <v>0</v>
      </c>
      <c r="Y30" s="26">
        <v>0</v>
      </c>
      <c r="Z30" s="40">
        <v>0</v>
      </c>
      <c r="AA30" s="26">
        <v>0</v>
      </c>
      <c r="AB30" s="40">
        <v>0</v>
      </c>
      <c r="AC30" s="26">
        <v>0</v>
      </c>
      <c r="AD30" s="40">
        <v>0</v>
      </c>
      <c r="AE30" s="26">
        <v>0</v>
      </c>
      <c r="AF30" s="40">
        <v>0</v>
      </c>
      <c r="AG30" s="26">
        <v>0</v>
      </c>
      <c r="AH30" s="40">
        <v>0</v>
      </c>
      <c r="AI30" s="26">
        <v>0</v>
      </c>
      <c r="AJ30" s="40">
        <v>0</v>
      </c>
      <c r="AK30" s="26">
        <v>0</v>
      </c>
      <c r="AN30" s="76" t="s">
        <v>22</v>
      </c>
      <c r="AO30" s="40">
        <v>0</v>
      </c>
      <c r="AP30" s="26">
        <v>0</v>
      </c>
      <c r="AQ30" s="40">
        <v>0</v>
      </c>
      <c r="AR30" s="26">
        <v>0</v>
      </c>
      <c r="AS30" s="40">
        <v>0</v>
      </c>
      <c r="AT30" s="26">
        <v>0</v>
      </c>
      <c r="AU30" s="40">
        <v>0</v>
      </c>
      <c r="AV30" s="26">
        <v>0</v>
      </c>
      <c r="AW30" s="40">
        <v>0</v>
      </c>
      <c r="AX30" s="26">
        <v>0</v>
      </c>
      <c r="AY30" s="40">
        <v>0</v>
      </c>
      <c r="AZ30" s="26">
        <v>0</v>
      </c>
      <c r="BA30" s="40">
        <v>0</v>
      </c>
      <c r="BB30" s="26">
        <v>0</v>
      </c>
      <c r="BC30" s="40">
        <v>0</v>
      </c>
      <c r="BD30" s="26">
        <v>0</v>
      </c>
      <c r="BE30" s="45"/>
      <c r="BH30" s="76" t="s">
        <v>22</v>
      </c>
      <c r="BI30" s="40">
        <v>0</v>
      </c>
      <c r="BJ30" s="26">
        <v>0</v>
      </c>
      <c r="BK30" s="40">
        <v>0</v>
      </c>
      <c r="BL30" s="26">
        <v>0</v>
      </c>
      <c r="BM30" s="40">
        <v>5</v>
      </c>
      <c r="BN30" s="26">
        <v>817</v>
      </c>
      <c r="BO30" s="40">
        <v>0</v>
      </c>
      <c r="BP30" s="26">
        <v>0</v>
      </c>
      <c r="BQ30" s="40">
        <v>0</v>
      </c>
      <c r="BR30" s="26">
        <v>0</v>
      </c>
      <c r="BS30" s="40">
        <v>87</v>
      </c>
      <c r="BT30" s="26">
        <v>16014</v>
      </c>
      <c r="BU30" s="40">
        <v>87</v>
      </c>
      <c r="BV30" s="26">
        <v>15569</v>
      </c>
      <c r="BW30" s="40">
        <v>68</v>
      </c>
      <c r="BX30" s="26">
        <v>12628</v>
      </c>
      <c r="BY30" s="115"/>
      <c r="CB30" s="76" t="str">
        <f>BH30</f>
        <v>Alois Gole</v>
      </c>
      <c r="CC30" s="40">
        <v>100</v>
      </c>
      <c r="CD30" s="26">
        <v>18257</v>
      </c>
      <c r="CE30" s="40">
        <v>99</v>
      </c>
      <c r="CF30" s="26">
        <v>18006</v>
      </c>
      <c r="CG30" s="40">
        <v>99</v>
      </c>
      <c r="CH30" s="26">
        <v>18092</v>
      </c>
      <c r="CI30" s="40">
        <v>102</v>
      </c>
      <c r="CJ30" s="26">
        <v>18560</v>
      </c>
    </row>
    <row r="31" spans="1:88" s="2" customFormat="1" ht="12" customHeight="1">
      <c r="A31" s="71" t="s">
        <v>100</v>
      </c>
      <c r="B31" s="54">
        <f>E31+G31+I31+K31+M31+O31+Q31+V31+X31+Z31+AB31+AD31+AF31+AH31+AJ31+AO31+AQ31+AS31+AU31+AW31+AY31+BA31+BC31+BI31+BK31+BM31+BO31+BQ31+BS31+BW31+CC31+CE31+CG31+BU31+CI31</f>
        <v>627</v>
      </c>
      <c r="C31" s="54">
        <f>F31+H31+J31+L31+N31+P31+R31+W31+Y31+AA31+AC31+AE31+AG31+AI31+AK31+AP31+AR31+AT31+AV31+AX31+AZ31+BB31+BD31+BJ31+BL31+BN31+BP31+BR31+BT31+BX31+CD31+CF31+CH31+BV31+CJ31</f>
        <v>123753</v>
      </c>
      <c r="D31" s="59">
        <f>C31/B31</f>
        <v>197.3732057416268</v>
      </c>
      <c r="E31" s="99">
        <v>0</v>
      </c>
      <c r="F31" s="104">
        <v>0</v>
      </c>
      <c r="G31" s="99">
        <v>0</v>
      </c>
      <c r="H31" s="104">
        <v>0</v>
      </c>
      <c r="I31" s="99">
        <v>0</v>
      </c>
      <c r="J31" s="104">
        <v>0</v>
      </c>
      <c r="K31" s="99">
        <v>0</v>
      </c>
      <c r="L31" s="104">
        <v>0</v>
      </c>
      <c r="M31" s="99">
        <v>0</v>
      </c>
      <c r="N31" s="104">
        <v>0</v>
      </c>
      <c r="O31" s="99">
        <v>0</v>
      </c>
      <c r="P31" s="104">
        <v>0</v>
      </c>
      <c r="Q31" s="99">
        <v>26</v>
      </c>
      <c r="R31" s="104">
        <v>4848</v>
      </c>
      <c r="U31" s="76" t="s">
        <v>100</v>
      </c>
      <c r="V31" s="87">
        <v>81</v>
      </c>
      <c r="W31" s="92">
        <v>15676</v>
      </c>
      <c r="X31" s="41">
        <v>96</v>
      </c>
      <c r="Y31" s="20">
        <v>19305</v>
      </c>
      <c r="Z31" s="41">
        <v>114</v>
      </c>
      <c r="AA31" s="20">
        <v>22221</v>
      </c>
      <c r="AB31" s="41">
        <v>83</v>
      </c>
      <c r="AC31" s="20">
        <v>16354</v>
      </c>
      <c r="AD31" s="41">
        <v>91</v>
      </c>
      <c r="AE31" s="20">
        <v>18319</v>
      </c>
      <c r="AF31" s="40">
        <v>92</v>
      </c>
      <c r="AG31" s="26">
        <v>18268</v>
      </c>
      <c r="AH31" s="40">
        <v>44</v>
      </c>
      <c r="AI31" s="26">
        <v>8762</v>
      </c>
      <c r="AJ31" s="41">
        <v>0</v>
      </c>
      <c r="AK31" s="26">
        <v>0</v>
      </c>
      <c r="AN31" s="76" t="s">
        <v>100</v>
      </c>
      <c r="AO31" s="40">
        <v>0</v>
      </c>
      <c r="AP31" s="26">
        <v>0</v>
      </c>
      <c r="AQ31" s="40">
        <v>0</v>
      </c>
      <c r="AR31" s="26">
        <v>0</v>
      </c>
      <c r="AS31" s="40">
        <v>0</v>
      </c>
      <c r="AT31" s="26">
        <v>0</v>
      </c>
      <c r="AU31" s="40">
        <v>0</v>
      </c>
      <c r="AV31" s="26">
        <v>0</v>
      </c>
      <c r="AW31" s="40">
        <v>0</v>
      </c>
      <c r="AX31" s="26">
        <v>0</v>
      </c>
      <c r="AY31" s="40">
        <v>0</v>
      </c>
      <c r="AZ31" s="26">
        <v>0</v>
      </c>
      <c r="BA31" s="40">
        <v>0</v>
      </c>
      <c r="BB31" s="26">
        <v>0</v>
      </c>
      <c r="BC31" s="40">
        <v>0</v>
      </c>
      <c r="BD31" s="26">
        <v>0</v>
      </c>
      <c r="BE31" s="45"/>
      <c r="BH31" s="76" t="s">
        <v>100</v>
      </c>
      <c r="BI31" s="40">
        <v>0</v>
      </c>
      <c r="BJ31" s="26">
        <v>0</v>
      </c>
      <c r="BK31" s="40">
        <v>0</v>
      </c>
      <c r="BL31" s="26">
        <v>0</v>
      </c>
      <c r="BM31" s="40">
        <v>0</v>
      </c>
      <c r="BN31" s="26">
        <v>0</v>
      </c>
      <c r="BO31" s="40">
        <v>0</v>
      </c>
      <c r="BP31" s="26">
        <v>0</v>
      </c>
      <c r="BQ31" s="40">
        <v>0</v>
      </c>
      <c r="BR31" s="26">
        <v>0</v>
      </c>
      <c r="BS31" s="40">
        <v>0</v>
      </c>
      <c r="BT31" s="26">
        <v>0</v>
      </c>
      <c r="BU31" s="40">
        <v>0</v>
      </c>
      <c r="BV31" s="26">
        <v>0</v>
      </c>
      <c r="BW31" s="40">
        <v>0</v>
      </c>
      <c r="BX31" s="26">
        <v>0</v>
      </c>
      <c r="BY31" s="115"/>
      <c r="CB31" s="76" t="str">
        <f>BH31</f>
        <v>Kjell-Åke Johansson</v>
      </c>
      <c r="CC31" s="40">
        <v>0</v>
      </c>
      <c r="CD31" s="26">
        <v>0</v>
      </c>
      <c r="CE31" s="40">
        <v>0</v>
      </c>
      <c r="CF31" s="26">
        <v>0</v>
      </c>
      <c r="CG31" s="40">
        <v>0</v>
      </c>
      <c r="CH31" s="26">
        <v>0</v>
      </c>
      <c r="CI31" s="40">
        <v>0</v>
      </c>
      <c r="CJ31" s="26">
        <v>0</v>
      </c>
    </row>
    <row r="32" spans="1:88" ht="12" customHeight="1">
      <c r="A32" s="71" t="s">
        <v>148</v>
      </c>
      <c r="B32" s="54">
        <f>E32+G32+I32+K32+M32+O32+Q32+V32+X32+Z32+AB32+AD32+AF32+AH32+AJ32+AO32+AQ32+AS32+AU32+AW32+AY32+BA32+BC32+BI32+BK32+BM32+BO32+BQ32+BS32+BW32+CC32+CE32+CG32+BU32+CI32</f>
        <v>594</v>
      </c>
      <c r="C32" s="54">
        <f>F32+H32+J32+L32+N32+P32+R32+W32+Y32+AA32+AC32+AE32+AG32+AI32+AK32+AP32+AR32+AT32+AV32+AX32+AZ32+BB32+BD32+BJ32+BL32+BN32+BP32+BR32+BT32+BX32+CD32+CF32+CH32+BV32+CJ32</f>
        <v>115860</v>
      </c>
      <c r="D32" s="59">
        <f>C32/B32</f>
        <v>195.05050505050505</v>
      </c>
      <c r="E32" s="99">
        <v>91</v>
      </c>
      <c r="F32" s="104">
        <v>18069</v>
      </c>
      <c r="G32" s="99">
        <v>20</v>
      </c>
      <c r="H32" s="104">
        <v>3994</v>
      </c>
      <c r="I32" s="99">
        <v>35</v>
      </c>
      <c r="J32" s="104">
        <v>6735</v>
      </c>
      <c r="K32" s="99">
        <v>95</v>
      </c>
      <c r="L32" s="104">
        <v>18216</v>
      </c>
      <c r="M32" s="99">
        <v>83</v>
      </c>
      <c r="N32" s="104">
        <v>16061</v>
      </c>
      <c r="O32" s="99">
        <v>90</v>
      </c>
      <c r="P32" s="104">
        <v>17404</v>
      </c>
      <c r="Q32" s="99">
        <v>93</v>
      </c>
      <c r="R32" s="104">
        <v>18213</v>
      </c>
      <c r="U32" s="76" t="str">
        <f>A32</f>
        <v>Klas Karlsson</v>
      </c>
      <c r="V32" s="87">
        <v>87</v>
      </c>
      <c r="W32" s="92">
        <v>17168</v>
      </c>
      <c r="X32" s="41">
        <v>0</v>
      </c>
      <c r="Y32" s="26">
        <v>0</v>
      </c>
      <c r="Z32" s="41">
        <v>0</v>
      </c>
      <c r="AA32" s="26">
        <v>0</v>
      </c>
      <c r="AB32" s="40">
        <v>0</v>
      </c>
      <c r="AC32" s="26">
        <v>0</v>
      </c>
      <c r="AD32" s="40">
        <v>0</v>
      </c>
      <c r="AE32" s="26">
        <v>0</v>
      </c>
      <c r="AF32" s="41">
        <v>0</v>
      </c>
      <c r="AG32" s="26">
        <v>0</v>
      </c>
      <c r="AH32" s="41">
        <v>0</v>
      </c>
      <c r="AI32" s="20">
        <v>0</v>
      </c>
      <c r="AJ32" s="41">
        <v>0</v>
      </c>
      <c r="AK32" s="20">
        <v>0</v>
      </c>
      <c r="AN32" s="76" t="str">
        <f>U32</f>
        <v>Klas Karlsson</v>
      </c>
      <c r="AO32" s="41">
        <v>0</v>
      </c>
      <c r="AP32" s="20">
        <v>0</v>
      </c>
      <c r="AQ32" s="41">
        <v>0</v>
      </c>
      <c r="AR32" s="20">
        <v>0</v>
      </c>
      <c r="AS32" s="41">
        <v>0</v>
      </c>
      <c r="AT32" s="20">
        <v>0</v>
      </c>
      <c r="AU32" s="41">
        <v>0</v>
      </c>
      <c r="AV32" s="20">
        <v>0</v>
      </c>
      <c r="AW32" s="40">
        <v>0</v>
      </c>
      <c r="AX32" s="26">
        <v>0</v>
      </c>
      <c r="AY32" s="41">
        <v>0</v>
      </c>
      <c r="AZ32" s="20">
        <v>0</v>
      </c>
      <c r="BA32" s="41">
        <v>0</v>
      </c>
      <c r="BB32" s="20">
        <v>0</v>
      </c>
      <c r="BC32" s="41">
        <v>0</v>
      </c>
      <c r="BD32" s="20">
        <v>0</v>
      </c>
      <c r="BE32" s="45"/>
      <c r="BH32" s="76" t="str">
        <f>AN32</f>
        <v>Klas Karlsson</v>
      </c>
      <c r="BI32" s="41">
        <v>0</v>
      </c>
      <c r="BJ32" s="20">
        <v>0</v>
      </c>
      <c r="BK32" s="41">
        <v>0</v>
      </c>
      <c r="BL32" s="20">
        <v>0</v>
      </c>
      <c r="BM32" s="41">
        <v>0</v>
      </c>
      <c r="BN32" s="20">
        <v>0</v>
      </c>
      <c r="BO32" s="41">
        <v>0</v>
      </c>
      <c r="BP32" s="20">
        <v>0</v>
      </c>
      <c r="BQ32" s="41">
        <v>0</v>
      </c>
      <c r="BR32" s="20">
        <v>0</v>
      </c>
      <c r="BS32" s="41">
        <v>0</v>
      </c>
      <c r="BT32" s="20">
        <v>0</v>
      </c>
      <c r="BU32" s="41">
        <v>0</v>
      </c>
      <c r="BV32" s="20">
        <v>0</v>
      </c>
      <c r="BW32" s="41">
        <v>0</v>
      </c>
      <c r="BX32" s="20">
        <v>0</v>
      </c>
      <c r="BY32" s="115"/>
      <c r="CB32" s="76" t="str">
        <f>BH32</f>
        <v>Klas Karlsson</v>
      </c>
      <c r="CC32" s="41">
        <v>0</v>
      </c>
      <c r="CD32" s="20">
        <v>0</v>
      </c>
      <c r="CE32" s="40">
        <v>0</v>
      </c>
      <c r="CF32" s="26">
        <v>0</v>
      </c>
      <c r="CG32" s="40">
        <v>0</v>
      </c>
      <c r="CH32" s="26">
        <v>0</v>
      </c>
      <c r="CI32" s="40">
        <v>0</v>
      </c>
      <c r="CJ32" s="26">
        <v>0</v>
      </c>
    </row>
    <row r="33" spans="1:88" s="2" customFormat="1" ht="12" customHeight="1">
      <c r="A33" s="71" t="s">
        <v>48</v>
      </c>
      <c r="B33" s="54">
        <f>E33+G33+I33+K33+M33+O33+Q33+V33+X33+Z33+AB33+AD33+AF33+AH33+AJ33+AO33+AQ33+AS33+AU33+AW33+AY33+BA33+BC33+BI33+BK33+BM33+BO33+BQ33+BS33+BW33+CC33+CE33+CG33+BU33+CI33</f>
        <v>589</v>
      </c>
      <c r="C33" s="54">
        <f>F33+H33+J33+L33+N33+P33+R33+W33+Y33+AA33+AC33+AE33+AG33+AI33+AK33+AP33+AR33+AT33+AV33+AX33+AZ33+BB33+BD33+BJ33+BL33+BN33+BP33+BR33+BT33+BX33+CD33+CF33+CH33+BV33+CJ33</f>
        <v>104657</v>
      </c>
      <c r="D33" s="59">
        <f>C33/B33</f>
        <v>177.68590831918505</v>
      </c>
      <c r="E33" s="99">
        <v>0</v>
      </c>
      <c r="F33" s="104">
        <v>0</v>
      </c>
      <c r="G33" s="99">
        <v>0</v>
      </c>
      <c r="H33" s="104">
        <v>0</v>
      </c>
      <c r="I33" s="99">
        <v>0</v>
      </c>
      <c r="J33" s="104">
        <v>0</v>
      </c>
      <c r="K33" s="99">
        <v>0</v>
      </c>
      <c r="L33" s="104">
        <v>0</v>
      </c>
      <c r="M33" s="99">
        <v>0</v>
      </c>
      <c r="N33" s="104">
        <v>0</v>
      </c>
      <c r="O33" s="99">
        <v>0</v>
      </c>
      <c r="P33" s="104">
        <v>0</v>
      </c>
      <c r="Q33" s="99">
        <v>0</v>
      </c>
      <c r="R33" s="104">
        <v>0</v>
      </c>
      <c r="U33" s="76" t="s">
        <v>48</v>
      </c>
      <c r="V33" s="87">
        <v>0</v>
      </c>
      <c r="W33" s="92">
        <v>0</v>
      </c>
      <c r="X33" s="40">
        <v>0</v>
      </c>
      <c r="Y33" s="20">
        <v>0</v>
      </c>
      <c r="Z33" s="40">
        <v>0</v>
      </c>
      <c r="AA33" s="20">
        <v>0</v>
      </c>
      <c r="AB33" s="40">
        <v>0</v>
      </c>
      <c r="AC33" s="20">
        <v>0</v>
      </c>
      <c r="AD33" s="40">
        <v>0</v>
      </c>
      <c r="AE33" s="26">
        <v>0</v>
      </c>
      <c r="AF33" s="40">
        <v>46</v>
      </c>
      <c r="AG33" s="26">
        <v>7814</v>
      </c>
      <c r="AH33" s="40">
        <v>49</v>
      </c>
      <c r="AI33" s="26">
        <v>8995</v>
      </c>
      <c r="AJ33" s="40">
        <v>48</v>
      </c>
      <c r="AK33" s="26">
        <v>8463</v>
      </c>
      <c r="AN33" s="76" t="s">
        <v>48</v>
      </c>
      <c r="AO33" s="40">
        <v>41</v>
      </c>
      <c r="AP33" s="26">
        <v>7036</v>
      </c>
      <c r="AQ33" s="40">
        <v>0</v>
      </c>
      <c r="AR33" s="26">
        <v>0</v>
      </c>
      <c r="AS33" s="40">
        <v>25</v>
      </c>
      <c r="AT33" s="26">
        <v>4434</v>
      </c>
      <c r="AU33" s="40">
        <v>48</v>
      </c>
      <c r="AV33" s="26">
        <v>8682</v>
      </c>
      <c r="AW33" s="40">
        <v>49</v>
      </c>
      <c r="AX33" s="26">
        <v>9079</v>
      </c>
      <c r="AY33" s="47">
        <v>63</v>
      </c>
      <c r="AZ33" s="48">
        <v>11209</v>
      </c>
      <c r="BA33" s="40">
        <v>71</v>
      </c>
      <c r="BB33" s="26">
        <v>12739</v>
      </c>
      <c r="BC33" s="40">
        <v>81</v>
      </c>
      <c r="BD33" s="26">
        <v>14281</v>
      </c>
      <c r="BE33" s="45"/>
      <c r="BH33" s="76" t="s">
        <v>48</v>
      </c>
      <c r="BI33" s="40">
        <v>68</v>
      </c>
      <c r="BJ33" s="26">
        <v>11925</v>
      </c>
      <c r="BK33" s="40">
        <v>0</v>
      </c>
      <c r="BL33" s="26">
        <v>0</v>
      </c>
      <c r="BM33" s="40">
        <v>0</v>
      </c>
      <c r="BN33" s="26">
        <v>0</v>
      </c>
      <c r="BO33" s="40">
        <v>0</v>
      </c>
      <c r="BP33" s="26">
        <v>0</v>
      </c>
      <c r="BQ33" s="40">
        <v>0</v>
      </c>
      <c r="BR33" s="26">
        <v>0</v>
      </c>
      <c r="BS33" s="40">
        <v>0</v>
      </c>
      <c r="BT33" s="26">
        <v>0</v>
      </c>
      <c r="BU33" s="40">
        <v>0</v>
      </c>
      <c r="BV33" s="26">
        <v>0</v>
      </c>
      <c r="BW33" s="40">
        <v>0</v>
      </c>
      <c r="BX33" s="26">
        <v>0</v>
      </c>
      <c r="BY33" s="115"/>
      <c r="BZ33"/>
      <c r="CA33"/>
      <c r="CB33" s="76" t="str">
        <f>BH33</f>
        <v>Carl-Johan Högström</v>
      </c>
      <c r="CC33" s="40">
        <v>0</v>
      </c>
      <c r="CD33" s="26">
        <v>0</v>
      </c>
      <c r="CE33" s="40">
        <v>0</v>
      </c>
      <c r="CF33" s="26">
        <v>0</v>
      </c>
      <c r="CG33" s="40">
        <v>0</v>
      </c>
      <c r="CH33" s="26">
        <v>0</v>
      </c>
      <c r="CI33" s="40">
        <v>0</v>
      </c>
      <c r="CJ33" s="26">
        <v>0</v>
      </c>
    </row>
    <row r="34" spans="1:88" ht="12" customHeight="1">
      <c r="A34" s="71" t="s">
        <v>143</v>
      </c>
      <c r="B34" s="54">
        <f>E34+G34+I34+K34+M34+O34+Q34+V34+X34+Z34+AB34+AD34+AF34+AH34+AJ34+AO34+AQ34+AS34+AU34+AW34+AY34+BA34+BC34+BI34+BK34+BM34+BO34+BQ34+BS34+BW34+CC34+CE34+CG34+BU34+CI34</f>
        <v>575</v>
      </c>
      <c r="C34" s="54">
        <f>F34+H34+J34+L34+N34+P34+R34+W34+Y34+AA34+AC34+AE34+AG34+AI34+AK34+AP34+AR34+AT34+AV34+AX34+AZ34+BB34+BD34+BJ34+BL34+BN34+BP34+BR34+BT34+BX34+CD34+CF34+CH34+BV34+CJ34</f>
        <v>102220</v>
      </c>
      <c r="D34" s="59">
        <f>C34/B34</f>
        <v>177.77391304347827</v>
      </c>
      <c r="E34" s="99">
        <v>78</v>
      </c>
      <c r="F34" s="104">
        <v>14270</v>
      </c>
      <c r="G34" s="99">
        <v>24</v>
      </c>
      <c r="H34" s="104">
        <v>4382</v>
      </c>
      <c r="I34" s="99">
        <v>59</v>
      </c>
      <c r="J34" s="104">
        <v>10568</v>
      </c>
      <c r="K34" s="99">
        <v>66</v>
      </c>
      <c r="L34" s="104">
        <v>11707</v>
      </c>
      <c r="M34" s="99">
        <v>71</v>
      </c>
      <c r="N34" s="104">
        <v>12736</v>
      </c>
      <c r="O34" s="99">
        <v>60</v>
      </c>
      <c r="P34" s="104">
        <v>10467</v>
      </c>
      <c r="Q34" s="99">
        <v>85</v>
      </c>
      <c r="R34" s="104">
        <v>14930</v>
      </c>
      <c r="U34" s="76" t="str">
        <f>A34</f>
        <v>Peter Sipos</v>
      </c>
      <c r="V34" s="87">
        <v>60</v>
      </c>
      <c r="W34" s="92">
        <v>10568</v>
      </c>
      <c r="X34" s="40">
        <v>72</v>
      </c>
      <c r="Y34" s="26">
        <v>12592</v>
      </c>
      <c r="Z34" s="40">
        <v>0</v>
      </c>
      <c r="AA34" s="26">
        <v>0</v>
      </c>
      <c r="AB34" s="40">
        <v>0</v>
      </c>
      <c r="AC34" s="26">
        <v>0</v>
      </c>
      <c r="AD34" s="40">
        <v>0</v>
      </c>
      <c r="AE34" s="26">
        <v>0</v>
      </c>
      <c r="AF34" s="40">
        <v>0</v>
      </c>
      <c r="AG34" s="26">
        <v>0</v>
      </c>
      <c r="AH34" s="40">
        <v>0</v>
      </c>
      <c r="AI34" s="26">
        <v>0</v>
      </c>
      <c r="AJ34" s="40">
        <v>0</v>
      </c>
      <c r="AK34" s="26">
        <v>0</v>
      </c>
      <c r="AN34" s="76" t="str">
        <f>U34</f>
        <v>Peter Sipos</v>
      </c>
      <c r="AO34" s="40">
        <v>0</v>
      </c>
      <c r="AP34" s="26">
        <v>0</v>
      </c>
      <c r="AQ34" s="40">
        <v>0</v>
      </c>
      <c r="AR34" s="26">
        <v>0</v>
      </c>
      <c r="AS34" s="40">
        <v>0</v>
      </c>
      <c r="AT34" s="26">
        <v>0</v>
      </c>
      <c r="AU34" s="40">
        <v>0</v>
      </c>
      <c r="AV34" s="26">
        <v>0</v>
      </c>
      <c r="AW34" s="40">
        <v>0</v>
      </c>
      <c r="AX34" s="26">
        <v>0</v>
      </c>
      <c r="AY34" s="40">
        <v>0</v>
      </c>
      <c r="AZ34" s="26">
        <v>0</v>
      </c>
      <c r="BA34" s="40">
        <v>0</v>
      </c>
      <c r="BB34" s="26">
        <v>0</v>
      </c>
      <c r="BC34" s="40">
        <v>0</v>
      </c>
      <c r="BD34" s="26">
        <v>0</v>
      </c>
      <c r="BE34" s="45"/>
      <c r="BH34" s="76" t="str">
        <f>AN34</f>
        <v>Peter Sipos</v>
      </c>
      <c r="BI34" s="40">
        <v>0</v>
      </c>
      <c r="BJ34" s="26">
        <v>0</v>
      </c>
      <c r="BK34" s="40">
        <v>0</v>
      </c>
      <c r="BL34" s="26">
        <v>0</v>
      </c>
      <c r="BM34" s="40">
        <v>0</v>
      </c>
      <c r="BN34" s="26">
        <v>0</v>
      </c>
      <c r="BO34" s="40">
        <v>0</v>
      </c>
      <c r="BP34" s="26">
        <v>0</v>
      </c>
      <c r="BQ34" s="40">
        <v>0</v>
      </c>
      <c r="BR34" s="26">
        <v>0</v>
      </c>
      <c r="BS34" s="40">
        <v>0</v>
      </c>
      <c r="BT34" s="26">
        <v>0</v>
      </c>
      <c r="BU34" s="40">
        <v>0</v>
      </c>
      <c r="BV34" s="26">
        <v>0</v>
      </c>
      <c r="BW34" s="40">
        <v>0</v>
      </c>
      <c r="BX34" s="26">
        <v>0</v>
      </c>
      <c r="BY34" s="115"/>
      <c r="BZ34" s="2"/>
      <c r="CA34" s="2"/>
      <c r="CB34" s="76" t="str">
        <f>BH34</f>
        <v>Peter Sipos</v>
      </c>
      <c r="CC34" s="40">
        <v>0</v>
      </c>
      <c r="CD34" s="26">
        <v>0</v>
      </c>
      <c r="CE34" s="40">
        <v>0</v>
      </c>
      <c r="CF34" s="26">
        <v>0</v>
      </c>
      <c r="CG34" s="40">
        <v>0</v>
      </c>
      <c r="CH34" s="26">
        <v>0</v>
      </c>
      <c r="CI34" s="40">
        <v>0</v>
      </c>
      <c r="CJ34" s="26">
        <v>0</v>
      </c>
    </row>
    <row r="35" spans="1:88" ht="12" customHeight="1">
      <c r="A35" s="71" t="s">
        <v>92</v>
      </c>
      <c r="B35" s="54">
        <f>E35+G35+I35+K35+M35+O35+Q35+V35+X35+Z35+AB35+AD35+AF35+AH35+AJ35+AO35+AQ35+AS35+AU35+AW35+AY35+BA35+BC35+BI35+BK35+BM35+BO35+BQ35+BS35+BW35+CC35+CE35+CG35+BU35+CI35</f>
        <v>551</v>
      </c>
      <c r="C35" s="54">
        <f>F35+H35+J35+L35+N35+P35+R35+W35+Y35+AA35+AC35+AE35+AG35+AI35+AK35+AP35+AR35+AT35+AV35+AX35+AZ35+BB35+BD35+BJ35+BL35+BN35+BP35+BR35+BT35+BX35+CD35+CF35+CH35+BV35+CJ35</f>
        <v>94805</v>
      </c>
      <c r="D35" s="59">
        <f>C35/B35</f>
        <v>172.05989110707804</v>
      </c>
      <c r="E35" s="99">
        <v>0</v>
      </c>
      <c r="F35" s="104">
        <v>0</v>
      </c>
      <c r="G35" s="99">
        <v>0</v>
      </c>
      <c r="H35" s="104">
        <v>0</v>
      </c>
      <c r="I35" s="99">
        <v>0</v>
      </c>
      <c r="J35" s="104">
        <v>0</v>
      </c>
      <c r="K35" s="99">
        <v>0</v>
      </c>
      <c r="L35" s="104">
        <v>0</v>
      </c>
      <c r="M35" s="99">
        <v>0</v>
      </c>
      <c r="N35" s="104">
        <v>0</v>
      </c>
      <c r="O35" s="99">
        <v>0</v>
      </c>
      <c r="P35" s="104">
        <v>0</v>
      </c>
      <c r="Q35" s="99">
        <v>74</v>
      </c>
      <c r="R35" s="104">
        <v>12460</v>
      </c>
      <c r="U35" s="76" t="s">
        <v>92</v>
      </c>
      <c r="V35" s="87">
        <v>48</v>
      </c>
      <c r="W35" s="92">
        <v>8154</v>
      </c>
      <c r="X35" s="41">
        <v>60</v>
      </c>
      <c r="Y35" s="26">
        <v>9981</v>
      </c>
      <c r="Z35" s="41">
        <v>84</v>
      </c>
      <c r="AA35" s="26">
        <v>13956</v>
      </c>
      <c r="AB35" s="40">
        <v>56</v>
      </c>
      <c r="AC35" s="26">
        <v>9672</v>
      </c>
      <c r="AD35" s="40">
        <v>28</v>
      </c>
      <c r="AE35" s="26">
        <v>5284</v>
      </c>
      <c r="AF35" s="40">
        <v>0</v>
      </c>
      <c r="AG35" s="26">
        <v>0</v>
      </c>
      <c r="AH35" s="40">
        <v>24</v>
      </c>
      <c r="AI35" s="26">
        <v>4252</v>
      </c>
      <c r="AJ35" s="40">
        <v>28</v>
      </c>
      <c r="AK35" s="26">
        <v>4777</v>
      </c>
      <c r="AN35" s="76" t="s">
        <v>92</v>
      </c>
      <c r="AO35" s="40">
        <v>36</v>
      </c>
      <c r="AP35" s="26">
        <v>6343</v>
      </c>
      <c r="AQ35" s="40">
        <v>48</v>
      </c>
      <c r="AR35" s="26">
        <v>8302</v>
      </c>
      <c r="AS35" s="41">
        <v>65</v>
      </c>
      <c r="AT35" s="20">
        <v>11624</v>
      </c>
      <c r="AU35" s="41">
        <v>0</v>
      </c>
      <c r="AV35" s="20">
        <v>0</v>
      </c>
      <c r="AW35" s="41">
        <v>0</v>
      </c>
      <c r="AX35" s="20">
        <v>0</v>
      </c>
      <c r="AY35" s="41">
        <v>0</v>
      </c>
      <c r="AZ35" s="20">
        <v>0</v>
      </c>
      <c r="BA35" s="41">
        <v>0</v>
      </c>
      <c r="BB35" s="20">
        <v>0</v>
      </c>
      <c r="BC35" s="41">
        <v>0</v>
      </c>
      <c r="BD35" s="20">
        <v>0</v>
      </c>
      <c r="BE35" s="45"/>
      <c r="BH35" s="76" t="s">
        <v>92</v>
      </c>
      <c r="BI35" s="41">
        <v>0</v>
      </c>
      <c r="BJ35" s="20">
        <v>0</v>
      </c>
      <c r="BK35" s="41">
        <v>0</v>
      </c>
      <c r="BL35" s="20">
        <v>0</v>
      </c>
      <c r="BM35" s="41">
        <v>0</v>
      </c>
      <c r="BN35" s="20">
        <v>0</v>
      </c>
      <c r="BO35" s="41">
        <v>0</v>
      </c>
      <c r="BP35" s="20">
        <v>0</v>
      </c>
      <c r="BQ35" s="41">
        <v>0</v>
      </c>
      <c r="BR35" s="20">
        <v>0</v>
      </c>
      <c r="BS35" s="41">
        <v>0</v>
      </c>
      <c r="BT35" s="20">
        <v>0</v>
      </c>
      <c r="BU35" s="41">
        <v>0</v>
      </c>
      <c r="BV35" s="20">
        <v>0</v>
      </c>
      <c r="BW35" s="41">
        <v>0</v>
      </c>
      <c r="BX35" s="20">
        <v>0</v>
      </c>
      <c r="BY35" s="9"/>
      <c r="BZ35" s="2"/>
      <c r="CA35" s="2"/>
      <c r="CB35" s="76" t="str">
        <f>BH35</f>
        <v>Eero Hietala</v>
      </c>
      <c r="CC35" s="41">
        <v>0</v>
      </c>
      <c r="CD35" s="20">
        <v>0</v>
      </c>
      <c r="CE35" s="41">
        <v>0</v>
      </c>
      <c r="CF35" s="20">
        <v>0</v>
      </c>
      <c r="CG35" s="41">
        <v>0</v>
      </c>
      <c r="CH35" s="20">
        <v>0</v>
      </c>
      <c r="CI35" s="41">
        <v>0</v>
      </c>
      <c r="CJ35" s="20">
        <v>0</v>
      </c>
    </row>
    <row r="36" spans="1:88" ht="12" customHeight="1">
      <c r="A36" s="71" t="s">
        <v>147</v>
      </c>
      <c r="B36" s="54">
        <f>E36+G36+I36+K36+M36+O36+Q36+V36+X36+Z36+AB36+AD36+AF36+AH36+AJ36+AO36+AQ36+AS36+AU36+AW36+AY36+BA36+BC36+BI36+BK36+BM36+BO36+BQ36+BS36+BW36+CC36+CE36+CG36+BU36+CI36</f>
        <v>543</v>
      </c>
      <c r="C36" s="54">
        <f>F36+H36+J36+L36+N36+P36+R36+W36+Y36+AA36+AC36+AE36+AG36+AI36+AK36+AP36+AR36+AT36+AV36+AX36+AZ36+BB36+BD36+BJ36+BL36+BN36+BP36+BR36+BT36+BX36+CD36+CF36+CH36+BV36+CJ36</f>
        <v>108575</v>
      </c>
      <c r="D36" s="59">
        <f>C36/B36</f>
        <v>199.95395948434623</v>
      </c>
      <c r="E36" s="99">
        <v>79</v>
      </c>
      <c r="F36" s="104">
        <v>15335</v>
      </c>
      <c r="G36" s="99">
        <v>12</v>
      </c>
      <c r="H36" s="104">
        <v>2165</v>
      </c>
      <c r="I36" s="99">
        <v>54</v>
      </c>
      <c r="J36" s="104">
        <v>10453</v>
      </c>
      <c r="K36" s="99">
        <v>63</v>
      </c>
      <c r="L36" s="104">
        <v>12178</v>
      </c>
      <c r="M36" s="99">
        <v>91</v>
      </c>
      <c r="N36" s="104">
        <v>18735</v>
      </c>
      <c r="O36" s="99">
        <v>82</v>
      </c>
      <c r="P36" s="104">
        <v>16306</v>
      </c>
      <c r="Q36" s="99">
        <v>70</v>
      </c>
      <c r="R36" s="104">
        <v>14252</v>
      </c>
      <c r="U36" s="76" t="str">
        <f>A36</f>
        <v>Rickard Lundström</v>
      </c>
      <c r="V36" s="87">
        <v>92</v>
      </c>
      <c r="W36" s="92">
        <v>19151</v>
      </c>
      <c r="X36" s="41">
        <v>0</v>
      </c>
      <c r="Y36" s="26">
        <v>0</v>
      </c>
      <c r="Z36" s="41">
        <v>0</v>
      </c>
      <c r="AA36" s="26">
        <v>0</v>
      </c>
      <c r="AB36" s="40">
        <v>0</v>
      </c>
      <c r="AC36" s="26">
        <v>0</v>
      </c>
      <c r="AD36" s="40">
        <v>0</v>
      </c>
      <c r="AE36" s="26">
        <v>0</v>
      </c>
      <c r="AF36" s="41">
        <v>0</v>
      </c>
      <c r="AG36" s="26">
        <v>0</v>
      </c>
      <c r="AH36" s="41">
        <v>0</v>
      </c>
      <c r="AI36" s="20">
        <v>0</v>
      </c>
      <c r="AJ36" s="41">
        <v>0</v>
      </c>
      <c r="AK36" s="20">
        <v>0</v>
      </c>
      <c r="AN36" s="76" t="str">
        <f>U36</f>
        <v>Rickard Lundström</v>
      </c>
      <c r="AO36" s="41">
        <v>0</v>
      </c>
      <c r="AP36" s="20">
        <v>0</v>
      </c>
      <c r="AQ36" s="41">
        <v>0</v>
      </c>
      <c r="AR36" s="20">
        <v>0</v>
      </c>
      <c r="AS36" s="41">
        <v>0</v>
      </c>
      <c r="AT36" s="20">
        <v>0</v>
      </c>
      <c r="AU36" s="41">
        <v>0</v>
      </c>
      <c r="AV36" s="20">
        <v>0</v>
      </c>
      <c r="AW36" s="40">
        <v>0</v>
      </c>
      <c r="AX36" s="26">
        <v>0</v>
      </c>
      <c r="AY36" s="41">
        <v>0</v>
      </c>
      <c r="AZ36" s="20">
        <v>0</v>
      </c>
      <c r="BA36" s="41">
        <v>0</v>
      </c>
      <c r="BB36" s="20">
        <v>0</v>
      </c>
      <c r="BC36" s="41">
        <v>0</v>
      </c>
      <c r="BD36" s="20">
        <v>0</v>
      </c>
      <c r="BE36" s="45"/>
      <c r="BH36" s="76" t="str">
        <f>AN36</f>
        <v>Rickard Lundström</v>
      </c>
      <c r="BI36" s="41">
        <v>0</v>
      </c>
      <c r="BJ36" s="20">
        <v>0</v>
      </c>
      <c r="BK36" s="41">
        <v>0</v>
      </c>
      <c r="BL36" s="20">
        <v>0</v>
      </c>
      <c r="BM36" s="41">
        <v>0</v>
      </c>
      <c r="BN36" s="20">
        <v>0</v>
      </c>
      <c r="BO36" s="41">
        <v>0</v>
      </c>
      <c r="BP36" s="20">
        <v>0</v>
      </c>
      <c r="BQ36" s="41">
        <v>0</v>
      </c>
      <c r="BR36" s="20">
        <v>0</v>
      </c>
      <c r="BS36" s="41">
        <v>0</v>
      </c>
      <c r="BT36" s="20">
        <v>0</v>
      </c>
      <c r="BU36" s="41">
        <v>0</v>
      </c>
      <c r="BV36" s="20">
        <v>0</v>
      </c>
      <c r="BW36" s="41">
        <v>0</v>
      </c>
      <c r="BX36" s="20">
        <v>0</v>
      </c>
      <c r="BY36" s="115"/>
      <c r="CB36" s="76" t="str">
        <f>BH36</f>
        <v>Rickard Lundström</v>
      </c>
      <c r="CC36" s="41">
        <v>0</v>
      </c>
      <c r="CD36" s="20">
        <v>0</v>
      </c>
      <c r="CE36" s="40">
        <v>0</v>
      </c>
      <c r="CF36" s="26">
        <v>0</v>
      </c>
      <c r="CG36" s="40">
        <v>0</v>
      </c>
      <c r="CH36" s="26">
        <v>0</v>
      </c>
      <c r="CI36" s="40">
        <v>0</v>
      </c>
      <c r="CJ36" s="26">
        <v>0</v>
      </c>
    </row>
    <row r="37" spans="1:88" ht="12" customHeight="1">
      <c r="A37" s="71" t="s">
        <v>35</v>
      </c>
      <c r="B37" s="54">
        <f>E37+G37+I37+K37+M37+O37+Q37+V37+X37+Z37+AB37+AD37+AF37+AH37+AJ37+AO37+AQ37+AS37+AU37+AW37+AY37+BA37+BC37+BI37+BK37+BM37+BO37+BQ37+BS37+BW37+CC37+CE37+CG37+BU37+CI37</f>
        <v>523</v>
      </c>
      <c r="C37" s="54">
        <f>F37+H37+J37+L37+N37+P37+R37+W37+Y37+AA37+AC37+AE37+AG37+AI37+AK37+AP37+AR37+AT37+AV37+AX37+AZ37+BB37+BD37+BJ37+BL37+BN37+BP37+BR37+BT37+BX37+CD37+CF37+CH37+BV37+CJ37</f>
        <v>82578</v>
      </c>
      <c r="D37" s="59">
        <f>C37/B37</f>
        <v>157.8929254302103</v>
      </c>
      <c r="E37" s="99">
        <v>0</v>
      </c>
      <c r="F37" s="104">
        <v>0</v>
      </c>
      <c r="G37" s="99">
        <v>0</v>
      </c>
      <c r="H37" s="104">
        <v>0</v>
      </c>
      <c r="I37" s="99">
        <v>0</v>
      </c>
      <c r="J37" s="104">
        <v>0</v>
      </c>
      <c r="K37" s="99">
        <v>0</v>
      </c>
      <c r="L37" s="104">
        <v>0</v>
      </c>
      <c r="M37" s="99">
        <v>0</v>
      </c>
      <c r="N37" s="104">
        <v>0</v>
      </c>
      <c r="O37" s="99">
        <v>0</v>
      </c>
      <c r="P37" s="104">
        <v>0</v>
      </c>
      <c r="Q37" s="99">
        <v>0</v>
      </c>
      <c r="R37" s="104">
        <v>0</v>
      </c>
      <c r="S37" s="2"/>
      <c r="T37" s="2"/>
      <c r="U37" s="76" t="s">
        <v>35</v>
      </c>
      <c r="V37" s="87">
        <v>0</v>
      </c>
      <c r="W37" s="92">
        <v>0</v>
      </c>
      <c r="X37" s="40">
        <v>0</v>
      </c>
      <c r="Y37" s="20">
        <v>0</v>
      </c>
      <c r="Z37" s="40">
        <v>0</v>
      </c>
      <c r="AA37" s="20">
        <v>0</v>
      </c>
      <c r="AB37" s="40">
        <v>0</v>
      </c>
      <c r="AC37" s="20">
        <v>0</v>
      </c>
      <c r="AD37" s="40">
        <v>0</v>
      </c>
      <c r="AE37" s="20">
        <v>0</v>
      </c>
      <c r="AF37" s="40">
        <v>0</v>
      </c>
      <c r="AG37" s="26">
        <v>0</v>
      </c>
      <c r="AH37" s="40">
        <v>0</v>
      </c>
      <c r="AI37" s="26">
        <v>0</v>
      </c>
      <c r="AJ37" s="40">
        <v>0</v>
      </c>
      <c r="AK37" s="26">
        <v>0</v>
      </c>
      <c r="AL37" s="2"/>
      <c r="AM37" s="2"/>
      <c r="AN37" s="76" t="s">
        <v>35</v>
      </c>
      <c r="AO37" s="40">
        <v>54</v>
      </c>
      <c r="AP37" s="26">
        <v>8531</v>
      </c>
      <c r="AQ37" s="40">
        <v>0</v>
      </c>
      <c r="AR37" s="26">
        <v>0</v>
      </c>
      <c r="AS37" s="40">
        <v>0</v>
      </c>
      <c r="AT37" s="26">
        <v>0</v>
      </c>
      <c r="AU37" s="40">
        <v>61</v>
      </c>
      <c r="AV37" s="26">
        <v>9863</v>
      </c>
      <c r="AW37" s="40">
        <v>56</v>
      </c>
      <c r="AX37" s="26">
        <v>9307</v>
      </c>
      <c r="AY37" s="47">
        <v>48</v>
      </c>
      <c r="AZ37" s="48">
        <v>7559</v>
      </c>
      <c r="BA37" s="40">
        <v>33</v>
      </c>
      <c r="BB37" s="26">
        <v>5192</v>
      </c>
      <c r="BC37" s="40">
        <v>70</v>
      </c>
      <c r="BD37" s="26">
        <v>10855</v>
      </c>
      <c r="BE37" s="46"/>
      <c r="BF37" s="2"/>
      <c r="BG37" s="2"/>
      <c r="BH37" s="76" t="s">
        <v>35</v>
      </c>
      <c r="BI37" s="40">
        <v>60</v>
      </c>
      <c r="BJ37" s="26">
        <v>9462</v>
      </c>
      <c r="BK37" s="40">
        <v>34</v>
      </c>
      <c r="BL37" s="26">
        <v>5417</v>
      </c>
      <c r="BM37" s="40">
        <v>0</v>
      </c>
      <c r="BN37" s="26">
        <v>0</v>
      </c>
      <c r="BO37" s="40">
        <v>0</v>
      </c>
      <c r="BP37" s="26">
        <v>0</v>
      </c>
      <c r="BQ37" s="40">
        <v>0</v>
      </c>
      <c r="BR37" s="26">
        <v>0</v>
      </c>
      <c r="BS37" s="40">
        <v>4</v>
      </c>
      <c r="BT37" s="26">
        <v>670</v>
      </c>
      <c r="BU37" s="40">
        <v>4</v>
      </c>
      <c r="BV37" s="26">
        <v>559</v>
      </c>
      <c r="BW37" s="40">
        <v>23</v>
      </c>
      <c r="BX37" s="26">
        <v>3646</v>
      </c>
      <c r="BY37" s="115"/>
      <c r="CB37" s="76" t="str">
        <f>BH37</f>
        <v>Lennart Hagman</v>
      </c>
      <c r="CC37" s="40">
        <v>25</v>
      </c>
      <c r="CD37" s="26">
        <v>3811</v>
      </c>
      <c r="CE37" s="40">
        <v>8</v>
      </c>
      <c r="CF37" s="26">
        <v>1267</v>
      </c>
      <c r="CG37" s="40">
        <v>43</v>
      </c>
      <c r="CH37" s="26">
        <v>6439</v>
      </c>
      <c r="CI37" s="40">
        <v>0</v>
      </c>
      <c r="CJ37" s="26">
        <v>0</v>
      </c>
    </row>
    <row r="38" spans="1:88" ht="12" customHeight="1">
      <c r="A38" s="71" t="s">
        <v>109</v>
      </c>
      <c r="B38" s="54">
        <f>E38+G38+I38+K38+M38+O38+Q38+V38+X38+Z38+AB38+AD38+AF38+AH38+AJ38+AO38+AQ38+AS38+AU38+AW38+AY38+BA38+BC38+BI38+BK38+BM38+BO38+BQ38+BS38+BW38+CC38+CE38+CG38+BU38+CI38</f>
        <v>471</v>
      </c>
      <c r="C38" s="54">
        <f>F38+H38+J38+L38+N38+P38+R38+W38+Y38+AA38+AC38+AE38+AG38+AI38+AK38+AP38+AR38+AT38+AV38+AX38+AZ38+BB38+BD38+BJ38+BL38+BN38+BP38+BR38+BT38+BX38+CD38+CF38+CH38+BV38+CJ38</f>
        <v>89983</v>
      </c>
      <c r="D38" s="59">
        <f>C38/B38</f>
        <v>191.04670912951167</v>
      </c>
      <c r="E38" s="99">
        <v>0</v>
      </c>
      <c r="F38" s="104">
        <v>0</v>
      </c>
      <c r="G38" s="99">
        <v>0</v>
      </c>
      <c r="H38" s="104">
        <v>0</v>
      </c>
      <c r="I38" s="99">
        <v>0</v>
      </c>
      <c r="J38" s="104">
        <v>0</v>
      </c>
      <c r="K38" s="99">
        <v>0</v>
      </c>
      <c r="L38" s="104">
        <v>0</v>
      </c>
      <c r="M38" s="99">
        <v>24</v>
      </c>
      <c r="N38" s="104">
        <v>4573</v>
      </c>
      <c r="O38" s="99">
        <v>69</v>
      </c>
      <c r="P38" s="104">
        <v>13081</v>
      </c>
      <c r="Q38" s="99">
        <v>38</v>
      </c>
      <c r="R38" s="104">
        <v>7228</v>
      </c>
      <c r="U38" s="76" t="s">
        <v>109</v>
      </c>
      <c r="V38" s="87">
        <v>46</v>
      </c>
      <c r="W38" s="92">
        <v>8919</v>
      </c>
      <c r="X38" s="41">
        <v>58</v>
      </c>
      <c r="Y38" s="20">
        <v>11352</v>
      </c>
      <c r="Z38" s="41">
        <v>66</v>
      </c>
      <c r="AA38" s="20">
        <v>12807</v>
      </c>
      <c r="AB38" s="40">
        <v>101</v>
      </c>
      <c r="AC38" s="26">
        <v>18984</v>
      </c>
      <c r="AD38" s="40">
        <v>69</v>
      </c>
      <c r="AE38" s="26">
        <v>13039</v>
      </c>
      <c r="AF38" s="40">
        <v>0</v>
      </c>
      <c r="AG38" s="26">
        <v>0</v>
      </c>
      <c r="AH38" s="40">
        <v>0</v>
      </c>
      <c r="AI38" s="26">
        <v>0</v>
      </c>
      <c r="AJ38" s="40">
        <v>0</v>
      </c>
      <c r="AK38" s="26">
        <v>0</v>
      </c>
      <c r="AN38" s="76" t="s">
        <v>109</v>
      </c>
      <c r="AO38" s="40">
        <v>0</v>
      </c>
      <c r="AP38" s="26">
        <v>0</v>
      </c>
      <c r="AQ38" s="40">
        <v>0</v>
      </c>
      <c r="AR38" s="26">
        <v>0</v>
      </c>
      <c r="AS38" s="40">
        <v>0</v>
      </c>
      <c r="AT38" s="26">
        <v>0</v>
      </c>
      <c r="AU38" s="40">
        <v>0</v>
      </c>
      <c r="AV38" s="26">
        <v>0</v>
      </c>
      <c r="AW38" s="40">
        <v>0</v>
      </c>
      <c r="AX38" s="26">
        <v>0</v>
      </c>
      <c r="AY38" s="40">
        <v>0</v>
      </c>
      <c r="AZ38" s="26">
        <v>0</v>
      </c>
      <c r="BA38" s="40">
        <v>0</v>
      </c>
      <c r="BB38" s="26">
        <v>0</v>
      </c>
      <c r="BC38" s="40">
        <v>0</v>
      </c>
      <c r="BD38" s="26">
        <v>0</v>
      </c>
      <c r="BE38" s="46"/>
      <c r="BH38" s="76" t="s">
        <v>109</v>
      </c>
      <c r="BI38" s="40">
        <v>0</v>
      </c>
      <c r="BJ38" s="26">
        <v>0</v>
      </c>
      <c r="BK38" s="40">
        <v>0</v>
      </c>
      <c r="BL38" s="26">
        <v>0</v>
      </c>
      <c r="BM38" s="40">
        <v>0</v>
      </c>
      <c r="BN38" s="26">
        <v>0</v>
      </c>
      <c r="BO38" s="40">
        <v>0</v>
      </c>
      <c r="BP38" s="26">
        <v>0</v>
      </c>
      <c r="BQ38" s="40">
        <v>0</v>
      </c>
      <c r="BR38" s="26">
        <v>0</v>
      </c>
      <c r="BS38" s="40">
        <v>0</v>
      </c>
      <c r="BT38" s="26">
        <v>0</v>
      </c>
      <c r="BU38" s="40">
        <v>0</v>
      </c>
      <c r="BV38" s="26">
        <v>0</v>
      </c>
      <c r="BW38" s="40">
        <v>0</v>
      </c>
      <c r="BX38" s="26">
        <v>0</v>
      </c>
      <c r="BY38" s="115"/>
      <c r="CB38" s="76" t="str">
        <f>BH38</f>
        <v>Anders Berglund</v>
      </c>
      <c r="CC38" s="40">
        <v>0</v>
      </c>
      <c r="CD38" s="26">
        <v>0</v>
      </c>
      <c r="CE38" s="40">
        <v>0</v>
      </c>
      <c r="CF38" s="26">
        <v>0</v>
      </c>
      <c r="CG38" s="40">
        <v>0</v>
      </c>
      <c r="CH38" s="26">
        <v>0</v>
      </c>
      <c r="CI38" s="40">
        <v>0</v>
      </c>
      <c r="CJ38" s="26">
        <v>0</v>
      </c>
    </row>
    <row r="39" spans="1:88" s="2" customFormat="1" ht="12" customHeight="1">
      <c r="A39" s="71" t="s">
        <v>23</v>
      </c>
      <c r="B39" s="54">
        <f>E39+G39+I39+K39+M39+O39+Q39+V39+X39+Z39+AB39+AD39+AF39+AH39+AJ39+AO39+AQ39+AS39+AU39+AW39+AY39+BA39+BC39+BI39+BK39+BM39+BO39+BQ39+BS39+BW39+CC39+CE39+CG39+BU39+CI39</f>
        <v>443</v>
      </c>
      <c r="C39" s="54">
        <f>F39+H39+J39+L39+N39+P39+R39+W39+Y39+AA39+AC39+AE39+AG39+AI39+AK39+AP39+AR39+AT39+AV39+AX39+AZ39+BB39+BD39+BJ39+BL39+BN39+BP39+BR39+BT39+BX39+CD39+CF39+CH39+BV39+CJ39</f>
        <v>80608</v>
      </c>
      <c r="D39" s="59">
        <f>C39/B39</f>
        <v>181.9593679458239</v>
      </c>
      <c r="E39" s="99">
        <v>0</v>
      </c>
      <c r="F39" s="104">
        <v>0</v>
      </c>
      <c r="G39" s="99">
        <v>0</v>
      </c>
      <c r="H39" s="104">
        <v>0</v>
      </c>
      <c r="I39" s="99">
        <v>0</v>
      </c>
      <c r="J39" s="104">
        <v>0</v>
      </c>
      <c r="K39" s="99">
        <v>0</v>
      </c>
      <c r="L39" s="104">
        <v>0</v>
      </c>
      <c r="M39" s="99">
        <v>0</v>
      </c>
      <c r="N39" s="104">
        <v>0</v>
      </c>
      <c r="O39" s="99">
        <v>0</v>
      </c>
      <c r="P39" s="104">
        <v>0</v>
      </c>
      <c r="Q39" s="99">
        <v>0</v>
      </c>
      <c r="R39" s="104">
        <v>0</v>
      </c>
      <c r="S39"/>
      <c r="T39"/>
      <c r="U39" s="76" t="s">
        <v>23</v>
      </c>
      <c r="V39" s="87">
        <v>0</v>
      </c>
      <c r="W39" s="92">
        <v>0</v>
      </c>
      <c r="X39" s="40">
        <v>0</v>
      </c>
      <c r="Y39" s="26">
        <v>0</v>
      </c>
      <c r="Z39" s="40">
        <v>0</v>
      </c>
      <c r="AA39" s="26">
        <v>0</v>
      </c>
      <c r="AB39" s="40">
        <v>0</v>
      </c>
      <c r="AC39" s="26">
        <v>0</v>
      </c>
      <c r="AD39" s="40">
        <v>0</v>
      </c>
      <c r="AE39" s="26">
        <v>0</v>
      </c>
      <c r="AF39" s="40">
        <v>0</v>
      </c>
      <c r="AG39" s="26">
        <v>0</v>
      </c>
      <c r="AH39" s="40">
        <v>0</v>
      </c>
      <c r="AI39" s="26">
        <v>0</v>
      </c>
      <c r="AJ39" s="40">
        <v>0</v>
      </c>
      <c r="AK39" s="26">
        <v>0</v>
      </c>
      <c r="AL39"/>
      <c r="AM39"/>
      <c r="AN39" s="76" t="s">
        <v>23</v>
      </c>
      <c r="AO39" s="40">
        <v>0</v>
      </c>
      <c r="AP39" s="26">
        <v>0</v>
      </c>
      <c r="AQ39" s="40">
        <v>0</v>
      </c>
      <c r="AR39" s="26">
        <v>0</v>
      </c>
      <c r="AS39" s="40">
        <v>0</v>
      </c>
      <c r="AT39" s="26">
        <v>0</v>
      </c>
      <c r="AU39" s="40">
        <v>0</v>
      </c>
      <c r="AV39" s="26">
        <v>0</v>
      </c>
      <c r="AW39" s="40">
        <v>0</v>
      </c>
      <c r="AX39" s="26">
        <v>0</v>
      </c>
      <c r="AY39" s="40">
        <v>0</v>
      </c>
      <c r="AZ39" s="26">
        <v>0</v>
      </c>
      <c r="BA39" s="40">
        <v>0</v>
      </c>
      <c r="BB39" s="26">
        <v>0</v>
      </c>
      <c r="BC39" s="40">
        <v>0</v>
      </c>
      <c r="BD39" s="26">
        <v>0</v>
      </c>
      <c r="BE39" s="45"/>
      <c r="BF39"/>
      <c r="BG39"/>
      <c r="BH39" s="76" t="s">
        <v>23</v>
      </c>
      <c r="BI39" s="40">
        <v>0</v>
      </c>
      <c r="BJ39" s="26">
        <v>0</v>
      </c>
      <c r="BK39" s="40">
        <v>0</v>
      </c>
      <c r="BL39" s="26">
        <v>0</v>
      </c>
      <c r="BM39" s="40">
        <v>88</v>
      </c>
      <c r="BN39" s="26">
        <v>16483</v>
      </c>
      <c r="BO39" s="40">
        <v>66</v>
      </c>
      <c r="BP39" s="26">
        <v>11788</v>
      </c>
      <c r="BQ39" s="40">
        <v>62</v>
      </c>
      <c r="BR39" s="26">
        <v>11432</v>
      </c>
      <c r="BS39" s="40">
        <v>68</v>
      </c>
      <c r="BT39" s="26">
        <v>12330</v>
      </c>
      <c r="BU39" s="40">
        <v>0</v>
      </c>
      <c r="BV39" s="26">
        <v>0</v>
      </c>
      <c r="BW39" s="40">
        <v>94</v>
      </c>
      <c r="BX39" s="26">
        <v>17320</v>
      </c>
      <c r="BY39" s="115"/>
      <c r="BZ39"/>
      <c r="CA39"/>
      <c r="CB39" s="76" t="str">
        <f>BH39</f>
        <v>Daniel Johansson</v>
      </c>
      <c r="CC39" s="40">
        <v>65</v>
      </c>
      <c r="CD39" s="26">
        <v>11255</v>
      </c>
      <c r="CE39" s="40">
        <v>0</v>
      </c>
      <c r="CF39" s="26">
        <v>0</v>
      </c>
      <c r="CG39" s="40">
        <v>0</v>
      </c>
      <c r="CH39" s="26">
        <v>0</v>
      </c>
      <c r="CI39" s="40">
        <v>0</v>
      </c>
      <c r="CJ39" s="26">
        <v>0</v>
      </c>
    </row>
    <row r="40" spans="1:88" ht="12" customHeight="1">
      <c r="A40" s="71" t="s">
        <v>24</v>
      </c>
      <c r="B40" s="54">
        <f>E40+G40+I40+K40+M40+O40+Q40+V40+X40+Z40+AB40+AD40+AF40+AH40+AJ40+AO40+AQ40+AS40+AU40+AW40+AY40+BA40+BC40+BI40+BK40+BM40+BO40+BQ40+BS40+BW40+CC40+CE40+CG40+BU40+CI40</f>
        <v>420</v>
      </c>
      <c r="C40" s="54">
        <f>F40+H40+J40+L40+N40+P40+R40+W40+Y40+AA40+AC40+AE40+AG40+AI40+AK40+AP40+AR40+AT40+AV40+AX40+AZ40+BB40+BD40+BJ40+BL40+BN40+BP40+BR40+BT40+BX40+CD40+CF40+CH40+BV40+CJ40</f>
        <v>77286</v>
      </c>
      <c r="D40" s="59">
        <f>C40/B40</f>
        <v>184.0142857142857</v>
      </c>
      <c r="E40" s="99">
        <v>0</v>
      </c>
      <c r="F40" s="104">
        <v>0</v>
      </c>
      <c r="G40" s="99">
        <v>0</v>
      </c>
      <c r="H40" s="104">
        <v>0</v>
      </c>
      <c r="I40" s="99">
        <v>0</v>
      </c>
      <c r="J40" s="104">
        <v>0</v>
      </c>
      <c r="K40" s="99">
        <v>0</v>
      </c>
      <c r="L40" s="104">
        <v>0</v>
      </c>
      <c r="M40" s="99">
        <v>0</v>
      </c>
      <c r="N40" s="104">
        <v>0</v>
      </c>
      <c r="O40" s="99">
        <v>0</v>
      </c>
      <c r="P40" s="104">
        <v>0</v>
      </c>
      <c r="Q40" s="99">
        <v>0</v>
      </c>
      <c r="R40" s="104">
        <v>0</v>
      </c>
      <c r="U40" s="76" t="s">
        <v>24</v>
      </c>
      <c r="V40" s="87">
        <v>0</v>
      </c>
      <c r="W40" s="92">
        <v>0</v>
      </c>
      <c r="X40" s="40">
        <v>0</v>
      </c>
      <c r="Y40" s="26">
        <v>0</v>
      </c>
      <c r="Z40" s="40">
        <v>0</v>
      </c>
      <c r="AA40" s="26">
        <v>0</v>
      </c>
      <c r="AB40" s="40">
        <v>0</v>
      </c>
      <c r="AC40" s="26">
        <v>0</v>
      </c>
      <c r="AD40" s="40">
        <v>0</v>
      </c>
      <c r="AE40" s="26">
        <v>0</v>
      </c>
      <c r="AF40" s="40">
        <v>0</v>
      </c>
      <c r="AG40" s="26">
        <v>0</v>
      </c>
      <c r="AH40" s="40">
        <v>0</v>
      </c>
      <c r="AI40" s="26">
        <v>0</v>
      </c>
      <c r="AJ40" s="40">
        <v>0</v>
      </c>
      <c r="AK40" s="26">
        <v>0</v>
      </c>
      <c r="AN40" s="76" t="s">
        <v>24</v>
      </c>
      <c r="AO40" s="40">
        <v>0</v>
      </c>
      <c r="AP40" s="26">
        <v>0</v>
      </c>
      <c r="AQ40" s="40">
        <v>0</v>
      </c>
      <c r="AR40" s="26">
        <v>0</v>
      </c>
      <c r="AS40" s="40">
        <v>0</v>
      </c>
      <c r="AT40" s="26">
        <v>0</v>
      </c>
      <c r="AU40" s="40">
        <v>0</v>
      </c>
      <c r="AV40" s="26">
        <v>0</v>
      </c>
      <c r="AW40" s="40">
        <v>0</v>
      </c>
      <c r="AX40" s="26">
        <v>0</v>
      </c>
      <c r="AY40" s="40">
        <v>0</v>
      </c>
      <c r="AZ40" s="26">
        <v>0</v>
      </c>
      <c r="BA40" s="40">
        <v>0</v>
      </c>
      <c r="BB40" s="26">
        <v>0</v>
      </c>
      <c r="BC40" s="40">
        <v>0</v>
      </c>
      <c r="BD40" s="26">
        <v>0</v>
      </c>
      <c r="BE40" s="45"/>
      <c r="BH40" s="76" t="s">
        <v>24</v>
      </c>
      <c r="BI40" s="40">
        <v>0</v>
      </c>
      <c r="BJ40" s="26">
        <v>0</v>
      </c>
      <c r="BK40" s="40">
        <v>0</v>
      </c>
      <c r="BL40" s="26">
        <v>0</v>
      </c>
      <c r="BM40" s="40">
        <v>0</v>
      </c>
      <c r="BN40" s="26">
        <v>0</v>
      </c>
      <c r="BO40" s="40">
        <v>0</v>
      </c>
      <c r="BP40" s="26">
        <v>0</v>
      </c>
      <c r="BQ40" s="40">
        <v>74</v>
      </c>
      <c r="BR40" s="26">
        <v>13669</v>
      </c>
      <c r="BS40" s="40">
        <v>90</v>
      </c>
      <c r="BT40" s="26">
        <v>16515</v>
      </c>
      <c r="BU40" s="40">
        <v>0</v>
      </c>
      <c r="BV40" s="26">
        <v>0</v>
      </c>
      <c r="BW40" s="40">
        <v>56</v>
      </c>
      <c r="BX40" s="26">
        <v>10053</v>
      </c>
      <c r="BY40" s="115"/>
      <c r="CB40" s="76" t="str">
        <f>BH40</f>
        <v>Johan Ekström</v>
      </c>
      <c r="CC40" s="40">
        <v>101</v>
      </c>
      <c r="CD40" s="26">
        <v>19811</v>
      </c>
      <c r="CE40" s="40">
        <v>41</v>
      </c>
      <c r="CF40" s="26">
        <v>7324</v>
      </c>
      <c r="CG40" s="40">
        <v>58</v>
      </c>
      <c r="CH40" s="26">
        <v>9914</v>
      </c>
      <c r="CI40" s="40">
        <v>0</v>
      </c>
      <c r="CJ40" s="26">
        <v>0</v>
      </c>
    </row>
    <row r="41" spans="1:88" ht="12" customHeight="1">
      <c r="A41" s="71" t="s">
        <v>90</v>
      </c>
      <c r="B41" s="54">
        <f>E41+G41+I41+K41+M41+O41+Q41+V41+X41+Z41+AB41+AD41+AF41+AH41+AJ41+AO41+AQ41+AS41+AU41+AW41+AY41+BA41+BC41+BI41+BK41+BM41+BO41+BQ41+BS41+BW41+CC41+CE41+CG41+BU41+CI41</f>
        <v>414</v>
      </c>
      <c r="C41" s="54">
        <f>F41+H41+J41+L41+N41+P41+R41+W41+Y41+AA41+AC41+AE41+AG41+AI41+AK41+AP41+AR41+AT41+AV41+AX41+AZ41+BB41+BD41+BJ41+BL41+BN41+BP41+BR41+BT41+BX41+CD41+CF41+CH41+BV41+CJ41</f>
        <v>70666</v>
      </c>
      <c r="D41" s="59">
        <f>C41/B41</f>
        <v>170.69082125603865</v>
      </c>
      <c r="E41" s="99">
        <v>47</v>
      </c>
      <c r="F41" s="104">
        <v>7918</v>
      </c>
      <c r="G41" s="99">
        <v>15</v>
      </c>
      <c r="H41" s="104">
        <v>2613</v>
      </c>
      <c r="I41" s="99">
        <v>34</v>
      </c>
      <c r="J41" s="104">
        <v>5570</v>
      </c>
      <c r="K41" s="99">
        <v>37</v>
      </c>
      <c r="L41" s="104">
        <v>6234</v>
      </c>
      <c r="M41" s="99">
        <v>0</v>
      </c>
      <c r="N41" s="104">
        <v>0</v>
      </c>
      <c r="O41" s="99">
        <v>0</v>
      </c>
      <c r="P41" s="104">
        <v>0</v>
      </c>
      <c r="Q41" s="99">
        <v>0</v>
      </c>
      <c r="R41" s="104">
        <v>0</v>
      </c>
      <c r="S41" s="2"/>
      <c r="T41" s="2"/>
      <c r="U41" s="76" t="s">
        <v>90</v>
      </c>
      <c r="V41" s="87">
        <v>0</v>
      </c>
      <c r="W41" s="92">
        <v>0</v>
      </c>
      <c r="X41" s="40">
        <v>0</v>
      </c>
      <c r="Y41" s="26">
        <v>0</v>
      </c>
      <c r="Z41" s="40">
        <v>0</v>
      </c>
      <c r="AA41" s="26">
        <v>0</v>
      </c>
      <c r="AB41" s="40">
        <v>0</v>
      </c>
      <c r="AC41" s="26">
        <v>0</v>
      </c>
      <c r="AD41" s="40">
        <v>0</v>
      </c>
      <c r="AE41" s="26">
        <v>0</v>
      </c>
      <c r="AF41" s="40">
        <v>0</v>
      </c>
      <c r="AG41" s="26">
        <v>0</v>
      </c>
      <c r="AH41" s="40">
        <v>28</v>
      </c>
      <c r="AI41" s="26">
        <v>4921</v>
      </c>
      <c r="AJ41" s="41">
        <v>64</v>
      </c>
      <c r="AK41" s="20">
        <v>11112</v>
      </c>
      <c r="AL41" s="2"/>
      <c r="AM41" s="2"/>
      <c r="AN41" s="76" t="s">
        <v>90</v>
      </c>
      <c r="AO41" s="40">
        <v>50</v>
      </c>
      <c r="AP41" s="26">
        <v>8796</v>
      </c>
      <c r="AQ41" s="41">
        <v>45</v>
      </c>
      <c r="AR41" s="20">
        <v>7686</v>
      </c>
      <c r="AS41" s="40">
        <v>74</v>
      </c>
      <c r="AT41" s="26">
        <v>12680</v>
      </c>
      <c r="AU41" s="40">
        <v>20</v>
      </c>
      <c r="AV41" s="26">
        <v>3136</v>
      </c>
      <c r="AW41" s="40">
        <v>0</v>
      </c>
      <c r="AX41" s="26">
        <v>0</v>
      </c>
      <c r="AY41" s="40">
        <v>0</v>
      </c>
      <c r="AZ41" s="26">
        <v>0</v>
      </c>
      <c r="BA41" s="40">
        <v>0</v>
      </c>
      <c r="BB41" s="26">
        <v>0</v>
      </c>
      <c r="BC41" s="40">
        <v>0</v>
      </c>
      <c r="BD41" s="26">
        <v>0</v>
      </c>
      <c r="BE41" s="45"/>
      <c r="BF41" s="2"/>
      <c r="BG41" s="2"/>
      <c r="BH41" s="76" t="s">
        <v>90</v>
      </c>
      <c r="BI41" s="40">
        <v>0</v>
      </c>
      <c r="BJ41" s="26">
        <v>0</v>
      </c>
      <c r="BK41" s="40">
        <v>0</v>
      </c>
      <c r="BL41" s="26">
        <v>0</v>
      </c>
      <c r="BM41" s="40">
        <v>0</v>
      </c>
      <c r="BN41" s="26">
        <v>0</v>
      </c>
      <c r="BO41" s="40">
        <v>0</v>
      </c>
      <c r="BP41" s="26">
        <v>0</v>
      </c>
      <c r="BQ41" s="40">
        <v>0</v>
      </c>
      <c r="BR41" s="26">
        <v>0</v>
      </c>
      <c r="BS41" s="40">
        <v>0</v>
      </c>
      <c r="BT41" s="26">
        <v>0</v>
      </c>
      <c r="BU41" s="40">
        <v>0</v>
      </c>
      <c r="BV41" s="26">
        <v>0</v>
      </c>
      <c r="BW41" s="40">
        <v>0</v>
      </c>
      <c r="BX41" s="26">
        <v>0</v>
      </c>
      <c r="BY41" s="115"/>
      <c r="CB41" s="76" t="str">
        <f>BH41</f>
        <v>Jan-Erik Hagen</v>
      </c>
      <c r="CC41" s="40">
        <v>0</v>
      </c>
      <c r="CD41" s="26">
        <v>0</v>
      </c>
      <c r="CE41" s="40">
        <v>0</v>
      </c>
      <c r="CF41" s="26">
        <v>0</v>
      </c>
      <c r="CG41" s="40">
        <v>0</v>
      </c>
      <c r="CH41" s="26">
        <v>0</v>
      </c>
      <c r="CI41" s="40">
        <v>0</v>
      </c>
      <c r="CJ41" s="26">
        <v>0</v>
      </c>
    </row>
    <row r="42" spans="1:88" ht="12" customHeight="1">
      <c r="A42" s="71" t="s">
        <v>25</v>
      </c>
      <c r="B42" s="54">
        <f>E42+G42+I42+K42+M42+O42+Q42+V42+X42+Z42+AB42+AD42+AF42+AH42+AJ42+AO42+AQ42+AS42+AU42+AW42+AY42+BA42+BC42+BI42+BK42+BM42+BO42+BQ42+BS42+BW42+CC42+CE42+CG42+BU42+CI42</f>
        <v>413</v>
      </c>
      <c r="C42" s="54">
        <f>F42+H42+J42+L42+N42+P42+R42+W42+Y42+AA42+AC42+AE42+AG42+AI42+AK42+AP42+AR42+AT42+AV42+AX42+AZ42+BB42+BD42+BJ42+BL42+BN42+BP42+BR42+BT42+BX42+CD42+CF42+CH42+BV42+CJ42</f>
        <v>78654</v>
      </c>
      <c r="D42" s="59">
        <f>C42/B42</f>
        <v>190.4455205811138</v>
      </c>
      <c r="E42" s="99">
        <v>0</v>
      </c>
      <c r="F42" s="104">
        <v>0</v>
      </c>
      <c r="G42" s="99">
        <v>0</v>
      </c>
      <c r="H42" s="104">
        <v>0</v>
      </c>
      <c r="I42" s="99">
        <v>0</v>
      </c>
      <c r="J42" s="104">
        <v>0</v>
      </c>
      <c r="K42" s="99">
        <v>0</v>
      </c>
      <c r="L42" s="104">
        <v>0</v>
      </c>
      <c r="M42" s="99">
        <v>0</v>
      </c>
      <c r="N42" s="104">
        <v>0</v>
      </c>
      <c r="O42" s="99">
        <v>0</v>
      </c>
      <c r="P42" s="104">
        <v>0</v>
      </c>
      <c r="Q42" s="99">
        <v>0</v>
      </c>
      <c r="R42" s="104">
        <v>0</v>
      </c>
      <c r="U42" s="76" t="s">
        <v>25</v>
      </c>
      <c r="V42" s="87">
        <v>0</v>
      </c>
      <c r="W42" s="92">
        <v>0</v>
      </c>
      <c r="X42" s="40">
        <v>0</v>
      </c>
      <c r="Y42" s="26">
        <v>0</v>
      </c>
      <c r="Z42" s="40">
        <v>0</v>
      </c>
      <c r="AA42" s="26">
        <v>0</v>
      </c>
      <c r="AB42" s="40">
        <v>0</v>
      </c>
      <c r="AC42" s="26">
        <v>0</v>
      </c>
      <c r="AD42" s="40">
        <v>0</v>
      </c>
      <c r="AE42" s="26">
        <v>0</v>
      </c>
      <c r="AF42" s="40">
        <v>0</v>
      </c>
      <c r="AG42" s="26">
        <v>0</v>
      </c>
      <c r="AH42" s="40">
        <v>0</v>
      </c>
      <c r="AI42" s="26">
        <v>0</v>
      </c>
      <c r="AJ42" s="40">
        <v>0</v>
      </c>
      <c r="AK42" s="26">
        <v>0</v>
      </c>
      <c r="AN42" s="76" t="s">
        <v>25</v>
      </c>
      <c r="AO42" s="40">
        <v>0</v>
      </c>
      <c r="AP42" s="26">
        <v>0</v>
      </c>
      <c r="AQ42" s="40">
        <v>0</v>
      </c>
      <c r="AR42" s="26">
        <v>0</v>
      </c>
      <c r="AS42" s="40">
        <v>0</v>
      </c>
      <c r="AT42" s="26">
        <v>0</v>
      </c>
      <c r="AU42" s="40">
        <v>0</v>
      </c>
      <c r="AV42" s="26">
        <v>0</v>
      </c>
      <c r="AW42" s="40">
        <v>0</v>
      </c>
      <c r="AX42" s="26">
        <v>0</v>
      </c>
      <c r="AY42" s="40">
        <v>0</v>
      </c>
      <c r="AZ42" s="26">
        <v>0</v>
      </c>
      <c r="BA42" s="40">
        <v>0</v>
      </c>
      <c r="BB42" s="26">
        <v>0</v>
      </c>
      <c r="BC42" s="40">
        <v>0</v>
      </c>
      <c r="BD42" s="26">
        <v>0</v>
      </c>
      <c r="BE42" s="46"/>
      <c r="BH42" s="76" t="s">
        <v>25</v>
      </c>
      <c r="BI42" s="40">
        <v>4</v>
      </c>
      <c r="BJ42" s="26">
        <v>701</v>
      </c>
      <c r="BK42" s="40">
        <v>74</v>
      </c>
      <c r="BL42" s="26">
        <v>14370</v>
      </c>
      <c r="BM42" s="40">
        <v>69</v>
      </c>
      <c r="BN42" s="26">
        <v>13040</v>
      </c>
      <c r="BO42" s="40">
        <v>84</v>
      </c>
      <c r="BP42" s="26">
        <v>15911</v>
      </c>
      <c r="BQ42" s="40">
        <v>74</v>
      </c>
      <c r="BR42" s="26">
        <v>14052</v>
      </c>
      <c r="BS42" s="40">
        <v>108</v>
      </c>
      <c r="BT42" s="26">
        <v>20580</v>
      </c>
      <c r="BU42" s="40">
        <v>0</v>
      </c>
      <c r="BV42" s="26">
        <v>0</v>
      </c>
      <c r="BW42" s="40">
        <v>0</v>
      </c>
      <c r="BX42" s="26">
        <v>0</v>
      </c>
      <c r="BY42" s="115"/>
      <c r="CB42" s="76" t="str">
        <f>BH42</f>
        <v>Hans Pettersson</v>
      </c>
      <c r="CC42" s="40">
        <v>0</v>
      </c>
      <c r="CD42" s="26">
        <v>0</v>
      </c>
      <c r="CE42" s="40">
        <v>0</v>
      </c>
      <c r="CF42" s="26">
        <v>0</v>
      </c>
      <c r="CG42" s="40">
        <v>0</v>
      </c>
      <c r="CH42" s="26">
        <v>0</v>
      </c>
      <c r="CI42" s="40">
        <v>0</v>
      </c>
      <c r="CJ42" s="26">
        <v>0</v>
      </c>
    </row>
    <row r="43" spans="1:88" s="2" customFormat="1" ht="12" customHeight="1">
      <c r="A43" s="97" t="s">
        <v>160</v>
      </c>
      <c r="B43" s="54">
        <f>E43+G43+I43+K43+M43+O43+Q43+V43+X43+Z43+AB43+AD43+AF43+AH43+AJ43+AO43+AQ43+AS43+AU43+AW43+AY43+BA43+BC43+BI43+BK43+BM43+BO43+BQ43+BS43+BW43+CC43+CE43+CG43+BU43+CI43</f>
        <v>412</v>
      </c>
      <c r="C43" s="54">
        <f>F43+H43+J43+L43+N43+P43+R43+W43+Y43+AA43+AC43+AE43+AG43+AI43+AK43+AP43+AR43+AT43+AV43+AX43+AZ43+BB43+BD43+BJ43+BL43+BN43+BP43+BR43+BT43+BX43+CD43+CF43+CH43+BV43+CJ43</f>
        <v>78957</v>
      </c>
      <c r="D43" s="59">
        <f>C43/B43</f>
        <v>191.64320388349515</v>
      </c>
      <c r="E43" s="99">
        <v>71</v>
      </c>
      <c r="F43" s="104">
        <v>13898</v>
      </c>
      <c r="G43" s="99">
        <v>16</v>
      </c>
      <c r="H43" s="104">
        <v>2994</v>
      </c>
      <c r="I43" s="99">
        <v>67</v>
      </c>
      <c r="J43" s="104">
        <v>12596</v>
      </c>
      <c r="K43" s="99">
        <v>87</v>
      </c>
      <c r="L43" s="104">
        <v>16997</v>
      </c>
      <c r="M43" s="99">
        <v>89</v>
      </c>
      <c r="N43" s="104">
        <v>17049</v>
      </c>
      <c r="O43" s="99">
        <v>82</v>
      </c>
      <c r="P43" s="104">
        <v>15423</v>
      </c>
      <c r="Q43" s="99">
        <v>0</v>
      </c>
      <c r="R43" s="104">
        <v>0</v>
      </c>
      <c r="S43"/>
      <c r="T43"/>
      <c r="U43" s="76" t="str">
        <f>A43</f>
        <v>Kurt Söderström</v>
      </c>
      <c r="V43" s="87">
        <v>0</v>
      </c>
      <c r="W43" s="92">
        <v>0</v>
      </c>
      <c r="X43" s="41">
        <v>0</v>
      </c>
      <c r="Y43" s="20">
        <v>0</v>
      </c>
      <c r="Z43" s="41">
        <v>0</v>
      </c>
      <c r="AA43" s="20">
        <v>0</v>
      </c>
      <c r="AB43" s="40">
        <v>0</v>
      </c>
      <c r="AC43" s="26">
        <v>0</v>
      </c>
      <c r="AD43" s="40">
        <v>0</v>
      </c>
      <c r="AE43" s="26">
        <v>0</v>
      </c>
      <c r="AF43" s="40">
        <v>0</v>
      </c>
      <c r="AG43" s="26">
        <v>0</v>
      </c>
      <c r="AH43" s="40">
        <v>0</v>
      </c>
      <c r="AI43" s="26">
        <v>0</v>
      </c>
      <c r="AJ43" s="40">
        <v>0</v>
      </c>
      <c r="AK43" s="26">
        <v>0</v>
      </c>
      <c r="AL43"/>
      <c r="AM43"/>
      <c r="AN43" s="76" t="str">
        <f>U43</f>
        <v>Kurt Söderström</v>
      </c>
      <c r="AO43" s="40">
        <v>0</v>
      </c>
      <c r="AP43" s="26">
        <v>0</v>
      </c>
      <c r="AQ43" s="40">
        <v>0</v>
      </c>
      <c r="AR43" s="26">
        <v>0</v>
      </c>
      <c r="AS43" s="40">
        <v>0</v>
      </c>
      <c r="AT43" s="26">
        <v>0</v>
      </c>
      <c r="AU43" s="40">
        <v>0</v>
      </c>
      <c r="AV43" s="26">
        <v>0</v>
      </c>
      <c r="AW43" s="40">
        <v>0</v>
      </c>
      <c r="AX43" s="26">
        <v>0</v>
      </c>
      <c r="AY43" s="40">
        <v>0</v>
      </c>
      <c r="AZ43" s="26">
        <v>0</v>
      </c>
      <c r="BA43" s="40">
        <v>0</v>
      </c>
      <c r="BB43" s="26">
        <v>0</v>
      </c>
      <c r="BC43" s="40">
        <v>0</v>
      </c>
      <c r="BD43" s="26">
        <v>0</v>
      </c>
      <c r="BE43" s="46"/>
      <c r="BF43"/>
      <c r="BG43"/>
      <c r="BH43" s="76" t="str">
        <f>AN43</f>
        <v>Kurt Söderström</v>
      </c>
      <c r="BI43" s="40">
        <v>0</v>
      </c>
      <c r="BJ43" s="26">
        <v>0</v>
      </c>
      <c r="BK43" s="40">
        <v>0</v>
      </c>
      <c r="BL43" s="26">
        <v>0</v>
      </c>
      <c r="BM43" s="40">
        <v>0</v>
      </c>
      <c r="BN43" s="26">
        <v>0</v>
      </c>
      <c r="BO43" s="40">
        <v>0</v>
      </c>
      <c r="BP43" s="26">
        <v>0</v>
      </c>
      <c r="BQ43" s="40">
        <v>0</v>
      </c>
      <c r="BR43" s="26">
        <v>0</v>
      </c>
      <c r="BS43" s="40">
        <v>0</v>
      </c>
      <c r="BT43" s="26">
        <v>0</v>
      </c>
      <c r="BU43" s="40">
        <v>0</v>
      </c>
      <c r="BV43" s="26">
        <v>0</v>
      </c>
      <c r="BW43" s="40">
        <v>0</v>
      </c>
      <c r="BX43" s="26">
        <v>0</v>
      </c>
      <c r="BY43" s="115"/>
      <c r="BZ43"/>
      <c r="CA43"/>
      <c r="CB43" s="76" t="str">
        <f>BH43</f>
        <v>Kurt Söderström</v>
      </c>
      <c r="CC43" s="40">
        <v>0</v>
      </c>
      <c r="CD43" s="26">
        <v>0</v>
      </c>
      <c r="CE43" s="40">
        <v>0</v>
      </c>
      <c r="CF43" s="26">
        <v>0</v>
      </c>
      <c r="CG43" s="40">
        <v>0</v>
      </c>
      <c r="CH43" s="26">
        <v>0</v>
      </c>
      <c r="CI43" s="40">
        <v>0</v>
      </c>
      <c r="CJ43" s="26">
        <v>0</v>
      </c>
    </row>
    <row r="44" spans="1:88" s="2" customFormat="1" ht="12" customHeight="1">
      <c r="A44" s="71" t="s">
        <v>26</v>
      </c>
      <c r="B44" s="54">
        <f>E44+G44+I44+K44+M44+O44+Q44+V44+X44+Z44+AB44+AD44+AF44+AH44+AJ44+AO44+AQ44+AS44+AU44+AW44+AY44+BA44+BC44+BI44+BK44+BM44+BO44+BQ44+BS44+BW44+CC44+CE44+CG44+BU44+CI44</f>
        <v>409</v>
      </c>
      <c r="C44" s="54">
        <f>F44+H44+J44+L44+N44+P44+R44+W44+Y44+AA44+AC44+AE44+AG44+AI44+AK44+AP44+AR44+AT44+AV44+AX44+AZ44+BB44+BD44+BJ44+BL44+BN44+BP44+BR44+BT44+BX44+CD44+CF44+CH44+BV44+CJ44</f>
        <v>75532</v>
      </c>
      <c r="D44" s="59">
        <f>C44/B44</f>
        <v>184.67481662591686</v>
      </c>
      <c r="E44" s="99">
        <v>0</v>
      </c>
      <c r="F44" s="104">
        <v>0</v>
      </c>
      <c r="G44" s="99">
        <v>0</v>
      </c>
      <c r="H44" s="104">
        <v>0</v>
      </c>
      <c r="I44" s="99">
        <v>0</v>
      </c>
      <c r="J44" s="104">
        <v>0</v>
      </c>
      <c r="K44" s="99">
        <v>0</v>
      </c>
      <c r="L44" s="104">
        <v>0</v>
      </c>
      <c r="M44" s="99">
        <v>0</v>
      </c>
      <c r="N44" s="104">
        <v>0</v>
      </c>
      <c r="O44" s="99">
        <v>0</v>
      </c>
      <c r="P44" s="104">
        <v>0</v>
      </c>
      <c r="Q44" s="99">
        <v>0</v>
      </c>
      <c r="R44" s="104">
        <v>0</v>
      </c>
      <c r="S44"/>
      <c r="T44"/>
      <c r="U44" s="76" t="s">
        <v>26</v>
      </c>
      <c r="V44" s="87">
        <v>0</v>
      </c>
      <c r="W44" s="92">
        <v>0</v>
      </c>
      <c r="X44" s="40">
        <v>0</v>
      </c>
      <c r="Y44" s="26">
        <v>0</v>
      </c>
      <c r="Z44" s="40">
        <v>0</v>
      </c>
      <c r="AA44" s="26">
        <v>0</v>
      </c>
      <c r="AB44" s="40">
        <v>0</v>
      </c>
      <c r="AC44" s="26">
        <v>0</v>
      </c>
      <c r="AD44" s="40">
        <v>0</v>
      </c>
      <c r="AE44" s="26">
        <v>0</v>
      </c>
      <c r="AF44" s="40">
        <v>0</v>
      </c>
      <c r="AG44" s="26">
        <v>0</v>
      </c>
      <c r="AH44" s="40">
        <v>0</v>
      </c>
      <c r="AI44" s="26">
        <v>0</v>
      </c>
      <c r="AJ44" s="40">
        <v>0</v>
      </c>
      <c r="AK44" s="26">
        <v>0</v>
      </c>
      <c r="AL44"/>
      <c r="AM44"/>
      <c r="AN44" s="76" t="s">
        <v>26</v>
      </c>
      <c r="AO44" s="40">
        <v>0</v>
      </c>
      <c r="AP44" s="26">
        <v>0</v>
      </c>
      <c r="AQ44" s="40">
        <v>0</v>
      </c>
      <c r="AR44" s="26">
        <v>0</v>
      </c>
      <c r="AS44" s="40">
        <v>0</v>
      </c>
      <c r="AT44" s="26">
        <v>0</v>
      </c>
      <c r="AU44" s="40">
        <v>0</v>
      </c>
      <c r="AV44" s="26">
        <v>0</v>
      </c>
      <c r="AW44" s="40">
        <v>0</v>
      </c>
      <c r="AX44" s="26">
        <v>0</v>
      </c>
      <c r="AY44" s="40">
        <v>0</v>
      </c>
      <c r="AZ44" s="26">
        <v>0</v>
      </c>
      <c r="BA44" s="40">
        <v>0</v>
      </c>
      <c r="BB44" s="26">
        <v>0</v>
      </c>
      <c r="BC44" s="40">
        <v>0</v>
      </c>
      <c r="BD44" s="26">
        <v>0</v>
      </c>
      <c r="BE44" s="45"/>
      <c r="BF44"/>
      <c r="BG44"/>
      <c r="BH44" s="76" t="s">
        <v>26</v>
      </c>
      <c r="BI44" s="40">
        <v>0</v>
      </c>
      <c r="BJ44" s="26">
        <v>0</v>
      </c>
      <c r="BK44" s="40">
        <v>0</v>
      </c>
      <c r="BL44" s="26">
        <v>0</v>
      </c>
      <c r="BM44" s="40">
        <v>0</v>
      </c>
      <c r="BN44" s="26">
        <v>0</v>
      </c>
      <c r="BO44" s="40">
        <v>0</v>
      </c>
      <c r="BP44" s="26">
        <v>0</v>
      </c>
      <c r="BQ44" s="40">
        <v>0</v>
      </c>
      <c r="BR44" s="26">
        <v>0</v>
      </c>
      <c r="BS44" s="40">
        <v>35</v>
      </c>
      <c r="BT44" s="26">
        <v>6688</v>
      </c>
      <c r="BU44" s="40">
        <v>66</v>
      </c>
      <c r="BV44" s="26">
        <v>12189</v>
      </c>
      <c r="BW44" s="40">
        <v>45</v>
      </c>
      <c r="BX44" s="26">
        <v>8374</v>
      </c>
      <c r="BY44" s="115"/>
      <c r="BZ44"/>
      <c r="CA44"/>
      <c r="CB44" s="76" t="str">
        <f>BH44</f>
        <v>Lars-Ove Andersson</v>
      </c>
      <c r="CC44" s="40">
        <v>38</v>
      </c>
      <c r="CD44" s="26">
        <v>7152</v>
      </c>
      <c r="CE44" s="40">
        <v>60</v>
      </c>
      <c r="CF44" s="26">
        <v>10931</v>
      </c>
      <c r="CG44" s="40">
        <v>66</v>
      </c>
      <c r="CH44" s="26">
        <v>11699</v>
      </c>
      <c r="CI44" s="40">
        <v>99</v>
      </c>
      <c r="CJ44" s="26">
        <v>18499</v>
      </c>
    </row>
    <row r="45" spans="1:88" ht="12" customHeight="1">
      <c r="A45" s="71" t="s">
        <v>138</v>
      </c>
      <c r="B45" s="54">
        <f>E45+G45+I45+K45+M45+O45+Q45+V45+X45+Z45+AB45+AD45+AF45+AH45+AJ45+AO45+AQ45+AS45+AU45+AW45+AY45+BA45+BC45+BI45+BK45+BM45+BO45+BQ45+BS45+BW45+CC45+CE45+CG45+BU45+CI45</f>
        <v>406</v>
      </c>
      <c r="C45" s="54">
        <f>F45+H45+J45+L45+N45+P45+R45+W45+Y45+AA45+AC45+AE45+AG45+AI45+AK45+AP45+AR45+AT45+AV45+AX45+AZ45+BB45+BD45+BJ45+BL45+BN45+BP45+BR45+BT45+BX45+CD45+CF45+CH45+BV45+CJ45</f>
        <v>81143</v>
      </c>
      <c r="D45" s="59">
        <f>C45/B45</f>
        <v>199.85960591133005</v>
      </c>
      <c r="E45" s="99">
        <v>57</v>
      </c>
      <c r="F45" s="104">
        <v>11178</v>
      </c>
      <c r="G45" s="99">
        <v>0</v>
      </c>
      <c r="H45" s="104">
        <v>0</v>
      </c>
      <c r="I45" s="99">
        <v>0</v>
      </c>
      <c r="J45" s="104">
        <v>0</v>
      </c>
      <c r="K45" s="99">
        <v>0</v>
      </c>
      <c r="L45" s="104">
        <v>0</v>
      </c>
      <c r="M45" s="99">
        <v>0</v>
      </c>
      <c r="N45" s="104">
        <v>0</v>
      </c>
      <c r="O45" s="99">
        <v>75</v>
      </c>
      <c r="P45" s="104">
        <v>14861</v>
      </c>
      <c r="Q45" s="99">
        <v>36</v>
      </c>
      <c r="R45" s="104">
        <v>7328</v>
      </c>
      <c r="U45" s="76" t="s">
        <v>138</v>
      </c>
      <c r="V45" s="87">
        <v>75</v>
      </c>
      <c r="W45" s="92">
        <v>15366</v>
      </c>
      <c r="X45" s="40">
        <v>80</v>
      </c>
      <c r="Y45" s="20">
        <v>15998</v>
      </c>
      <c r="Z45" s="40">
        <v>83</v>
      </c>
      <c r="AA45" s="20">
        <v>16412</v>
      </c>
      <c r="AB45" s="40">
        <v>0</v>
      </c>
      <c r="AC45" s="26">
        <v>0</v>
      </c>
      <c r="AD45" s="40">
        <v>0</v>
      </c>
      <c r="AE45" s="26">
        <v>0</v>
      </c>
      <c r="AF45" s="40">
        <v>0</v>
      </c>
      <c r="AG45" s="26">
        <v>0</v>
      </c>
      <c r="AH45" s="40">
        <v>0</v>
      </c>
      <c r="AI45" s="26">
        <v>0</v>
      </c>
      <c r="AJ45" s="40">
        <v>0</v>
      </c>
      <c r="AK45" s="26">
        <v>0</v>
      </c>
      <c r="AN45" s="76" t="s">
        <v>138</v>
      </c>
      <c r="AO45" s="40">
        <v>0</v>
      </c>
      <c r="AP45" s="26">
        <v>0</v>
      </c>
      <c r="AQ45" s="40">
        <v>0</v>
      </c>
      <c r="AR45" s="26">
        <v>0</v>
      </c>
      <c r="AS45" s="40">
        <v>0</v>
      </c>
      <c r="AT45" s="26">
        <v>0</v>
      </c>
      <c r="AU45" s="40">
        <v>0</v>
      </c>
      <c r="AV45" s="26">
        <v>0</v>
      </c>
      <c r="AW45" s="40">
        <v>0</v>
      </c>
      <c r="AX45" s="26">
        <v>0</v>
      </c>
      <c r="AY45" s="40">
        <v>0</v>
      </c>
      <c r="AZ45" s="26">
        <v>0</v>
      </c>
      <c r="BA45" s="40">
        <v>0</v>
      </c>
      <c r="BB45" s="26">
        <v>0</v>
      </c>
      <c r="BC45" s="40">
        <v>0</v>
      </c>
      <c r="BD45" s="26">
        <v>0</v>
      </c>
      <c r="BE45" s="46"/>
      <c r="BH45" s="76" t="s">
        <v>138</v>
      </c>
      <c r="BI45" s="40">
        <v>0</v>
      </c>
      <c r="BJ45" s="26">
        <v>0</v>
      </c>
      <c r="BK45" s="40">
        <v>0</v>
      </c>
      <c r="BL45" s="26">
        <v>0</v>
      </c>
      <c r="BM45" s="40">
        <v>0</v>
      </c>
      <c r="BN45" s="26">
        <v>0</v>
      </c>
      <c r="BO45" s="40">
        <v>0</v>
      </c>
      <c r="BP45" s="26">
        <v>0</v>
      </c>
      <c r="BQ45" s="40">
        <v>0</v>
      </c>
      <c r="BR45" s="26">
        <v>0</v>
      </c>
      <c r="BS45" s="40">
        <v>0</v>
      </c>
      <c r="BT45" s="26">
        <v>0</v>
      </c>
      <c r="BU45" s="40">
        <v>0</v>
      </c>
      <c r="BV45" s="26">
        <v>0</v>
      </c>
      <c r="BW45" s="40">
        <v>0</v>
      </c>
      <c r="BX45" s="26">
        <v>0</v>
      </c>
      <c r="BY45" s="115"/>
      <c r="CB45" s="76" t="str">
        <f>BH45</f>
        <v>Jan Ågren</v>
      </c>
      <c r="CC45" s="40">
        <v>0</v>
      </c>
      <c r="CD45" s="26">
        <v>0</v>
      </c>
      <c r="CE45" s="40">
        <v>0</v>
      </c>
      <c r="CF45" s="26">
        <v>0</v>
      </c>
      <c r="CG45" s="40">
        <v>0</v>
      </c>
      <c r="CH45" s="26">
        <v>0</v>
      </c>
      <c r="CI45" s="40">
        <v>0</v>
      </c>
      <c r="CJ45" s="26">
        <v>0</v>
      </c>
    </row>
    <row r="46" spans="1:88" s="2" customFormat="1" ht="12" customHeight="1">
      <c r="A46" s="71" t="s">
        <v>27</v>
      </c>
      <c r="B46" s="54">
        <f>E46+G46+I46+K46+M46+O46+Q46+V46+X46+Z46+AB46+AD46+AF46+AH46+AJ46+AO46+AQ46+AS46+AU46+AW46+AY46+BA46+BC46+BI46+BK46+BM46+BO46+BQ46+BS46+BW46+CC46+CE46+CG46+BU46+CI46</f>
        <v>387</v>
      </c>
      <c r="C46" s="54">
        <f>F46+H46+J46+L46+N46+P46+R46+W46+Y46+AA46+AC46+AE46+AG46+AI46+AK46+AP46+AR46+AT46+AV46+AX46+AZ46+BB46+BD46+BJ46+BL46+BN46+BP46+BR46+BT46+BX46+CD46+CF46+CH46+BV46+CJ46</f>
        <v>69478</v>
      </c>
      <c r="D46" s="59">
        <f>C46/B46</f>
        <v>179.5297157622739</v>
      </c>
      <c r="E46" s="99">
        <v>0</v>
      </c>
      <c r="F46" s="104">
        <v>0</v>
      </c>
      <c r="G46" s="99">
        <v>0</v>
      </c>
      <c r="H46" s="104">
        <v>0</v>
      </c>
      <c r="I46" s="99">
        <v>0</v>
      </c>
      <c r="J46" s="104">
        <v>0</v>
      </c>
      <c r="K46" s="99">
        <v>0</v>
      </c>
      <c r="L46" s="104">
        <v>0</v>
      </c>
      <c r="M46" s="99">
        <v>0</v>
      </c>
      <c r="N46" s="104">
        <v>0</v>
      </c>
      <c r="O46" s="99">
        <v>0</v>
      </c>
      <c r="P46" s="104">
        <v>0</v>
      </c>
      <c r="Q46" s="99">
        <v>0</v>
      </c>
      <c r="R46" s="104">
        <v>0</v>
      </c>
      <c r="U46" s="76" t="s">
        <v>27</v>
      </c>
      <c r="V46" s="87">
        <v>0</v>
      </c>
      <c r="W46" s="92">
        <v>0</v>
      </c>
      <c r="X46" s="40">
        <v>0</v>
      </c>
      <c r="Y46" s="26">
        <v>0</v>
      </c>
      <c r="Z46" s="40">
        <v>0</v>
      </c>
      <c r="AA46" s="26">
        <v>0</v>
      </c>
      <c r="AB46" s="40">
        <v>0</v>
      </c>
      <c r="AC46" s="26">
        <v>0</v>
      </c>
      <c r="AD46" s="40">
        <v>0</v>
      </c>
      <c r="AE46" s="26">
        <v>0</v>
      </c>
      <c r="AF46" s="40">
        <v>0</v>
      </c>
      <c r="AG46" s="26">
        <v>0</v>
      </c>
      <c r="AH46" s="40">
        <v>0</v>
      </c>
      <c r="AI46" s="26">
        <v>0</v>
      </c>
      <c r="AJ46" s="40">
        <v>0</v>
      </c>
      <c r="AK46" s="26">
        <v>0</v>
      </c>
      <c r="AN46" s="76" t="s">
        <v>27</v>
      </c>
      <c r="AO46" s="40">
        <v>0</v>
      </c>
      <c r="AP46" s="26">
        <v>0</v>
      </c>
      <c r="AQ46" s="40">
        <v>0</v>
      </c>
      <c r="AR46" s="26">
        <v>0</v>
      </c>
      <c r="AS46" s="40">
        <v>0</v>
      </c>
      <c r="AT46" s="26">
        <v>0</v>
      </c>
      <c r="AU46" s="40">
        <v>0</v>
      </c>
      <c r="AV46" s="26">
        <v>0</v>
      </c>
      <c r="AW46" s="40">
        <v>0</v>
      </c>
      <c r="AX46" s="26">
        <v>0</v>
      </c>
      <c r="AY46" s="40">
        <v>0</v>
      </c>
      <c r="AZ46" s="26">
        <v>0</v>
      </c>
      <c r="BA46" s="40">
        <v>0</v>
      </c>
      <c r="BB46" s="26">
        <v>0</v>
      </c>
      <c r="BC46" s="40">
        <v>0</v>
      </c>
      <c r="BD46" s="26">
        <v>0</v>
      </c>
      <c r="BE46" s="45"/>
      <c r="BH46" s="76" t="s">
        <v>27</v>
      </c>
      <c r="BI46" s="40">
        <v>0</v>
      </c>
      <c r="BJ46" s="26">
        <v>0</v>
      </c>
      <c r="BK46" s="40">
        <v>44</v>
      </c>
      <c r="BL46" s="26">
        <v>7695</v>
      </c>
      <c r="BM46" s="40">
        <v>44</v>
      </c>
      <c r="BN46" s="26">
        <v>8191</v>
      </c>
      <c r="BO46" s="40">
        <v>18</v>
      </c>
      <c r="BP46" s="26">
        <v>3345</v>
      </c>
      <c r="BQ46" s="40">
        <v>0</v>
      </c>
      <c r="BR46" s="26">
        <v>0</v>
      </c>
      <c r="BS46" s="40">
        <v>6</v>
      </c>
      <c r="BT46" s="26">
        <v>1130</v>
      </c>
      <c r="BU46" s="40">
        <v>75</v>
      </c>
      <c r="BV46" s="26">
        <v>13129</v>
      </c>
      <c r="BW46" s="40">
        <v>8</v>
      </c>
      <c r="BX46" s="26">
        <v>1466</v>
      </c>
      <c r="BY46" s="115"/>
      <c r="CB46" s="76" t="str">
        <f>BH46</f>
        <v>Bernt Axelsson</v>
      </c>
      <c r="CC46" s="40">
        <v>40</v>
      </c>
      <c r="CD46" s="26">
        <v>7073</v>
      </c>
      <c r="CE46" s="40">
        <v>90</v>
      </c>
      <c r="CF46" s="26">
        <v>16336</v>
      </c>
      <c r="CG46" s="40">
        <v>4</v>
      </c>
      <c r="CH46" s="26">
        <v>687</v>
      </c>
      <c r="CI46" s="40">
        <v>58</v>
      </c>
      <c r="CJ46" s="26">
        <v>10426</v>
      </c>
    </row>
    <row r="47" spans="1:88" s="2" customFormat="1" ht="12" customHeight="1">
      <c r="A47" s="97" t="s">
        <v>152</v>
      </c>
      <c r="B47" s="54">
        <f>E47+G47+I47+K47+M47+O47+Q47+V47+X47+Z47+AB47+AD47+AF47+AH47+AJ47+AO47+AQ47+AS47+AU47+AW47+AY47+BA47+BC47+BI47+BK47+BM47+BO47+BQ47+BS47+BW47+CC47+CE47+CG47+BU47+CI47</f>
        <v>375</v>
      </c>
      <c r="C47" s="54">
        <f>F47+H47+J47+L47+N47+P47+R47+W47+Y47+AA47+AC47+AE47+AG47+AI47+AK47+AP47+AR47+AT47+AV47+AX47+AZ47+BB47+BD47+BJ47+BL47+BN47+BP47+BR47+BT47+BX47+CD47+CF47+CH47+BV47+CJ47</f>
        <v>60622</v>
      </c>
      <c r="D47" s="59">
        <f>C47/B47</f>
        <v>161.65866666666668</v>
      </c>
      <c r="E47" s="99">
        <v>58</v>
      </c>
      <c r="F47" s="104">
        <v>9086</v>
      </c>
      <c r="G47" s="99">
        <v>16</v>
      </c>
      <c r="H47" s="104">
        <v>2650</v>
      </c>
      <c r="I47" s="99">
        <v>55</v>
      </c>
      <c r="J47" s="104">
        <v>9214</v>
      </c>
      <c r="K47" s="99">
        <v>59</v>
      </c>
      <c r="L47" s="104">
        <v>9728</v>
      </c>
      <c r="M47" s="99">
        <v>67</v>
      </c>
      <c r="N47" s="104">
        <v>11141</v>
      </c>
      <c r="O47" s="99">
        <v>56</v>
      </c>
      <c r="P47" s="104">
        <v>8971</v>
      </c>
      <c r="Q47" s="99">
        <v>64</v>
      </c>
      <c r="R47" s="104">
        <v>9832</v>
      </c>
      <c r="S47"/>
      <c r="T47"/>
      <c r="U47" s="76" t="s">
        <v>152</v>
      </c>
      <c r="V47" s="87">
        <v>0</v>
      </c>
      <c r="W47" s="92">
        <v>0</v>
      </c>
      <c r="X47" s="41">
        <v>0</v>
      </c>
      <c r="Y47" s="20">
        <v>0</v>
      </c>
      <c r="Z47" s="41">
        <v>0</v>
      </c>
      <c r="AA47" s="20">
        <v>0</v>
      </c>
      <c r="AB47" s="40">
        <v>0</v>
      </c>
      <c r="AC47" s="26">
        <v>0</v>
      </c>
      <c r="AD47" s="40">
        <v>0</v>
      </c>
      <c r="AE47" s="26">
        <v>0</v>
      </c>
      <c r="AF47" s="40">
        <v>0</v>
      </c>
      <c r="AG47" s="26">
        <v>0</v>
      </c>
      <c r="AH47" s="40">
        <v>0</v>
      </c>
      <c r="AI47" s="26">
        <v>0</v>
      </c>
      <c r="AJ47" s="40">
        <v>0</v>
      </c>
      <c r="AK47" s="26">
        <v>0</v>
      </c>
      <c r="AL47"/>
      <c r="AM47"/>
      <c r="AN47" s="76" t="s">
        <v>152</v>
      </c>
      <c r="AO47" s="40">
        <v>0</v>
      </c>
      <c r="AP47" s="26">
        <v>0</v>
      </c>
      <c r="AQ47" s="40">
        <v>0</v>
      </c>
      <c r="AR47" s="26">
        <v>0</v>
      </c>
      <c r="AS47" s="40">
        <v>0</v>
      </c>
      <c r="AT47" s="26">
        <v>0</v>
      </c>
      <c r="AU47" s="40">
        <v>0</v>
      </c>
      <c r="AV47" s="26">
        <v>0</v>
      </c>
      <c r="AW47" s="40">
        <v>0</v>
      </c>
      <c r="AX47" s="26">
        <v>0</v>
      </c>
      <c r="AY47" s="40">
        <v>0</v>
      </c>
      <c r="AZ47" s="26">
        <v>0</v>
      </c>
      <c r="BA47" s="40">
        <v>0</v>
      </c>
      <c r="BB47" s="26">
        <v>0</v>
      </c>
      <c r="BC47" s="40">
        <v>0</v>
      </c>
      <c r="BD47" s="26">
        <v>0</v>
      </c>
      <c r="BE47" s="46"/>
      <c r="BF47"/>
      <c r="BG47"/>
      <c r="BH47" s="76" t="s">
        <v>152</v>
      </c>
      <c r="BI47" s="40">
        <v>0</v>
      </c>
      <c r="BJ47" s="26">
        <v>0</v>
      </c>
      <c r="BK47" s="40">
        <v>0</v>
      </c>
      <c r="BL47" s="26">
        <v>0</v>
      </c>
      <c r="BM47" s="40">
        <v>0</v>
      </c>
      <c r="BN47" s="26">
        <v>0</v>
      </c>
      <c r="BO47" s="40">
        <v>0</v>
      </c>
      <c r="BP47" s="26">
        <v>0</v>
      </c>
      <c r="BQ47" s="40">
        <v>0</v>
      </c>
      <c r="BR47" s="26">
        <v>0</v>
      </c>
      <c r="BS47" s="40">
        <v>0</v>
      </c>
      <c r="BT47" s="26">
        <v>0</v>
      </c>
      <c r="BU47" s="40">
        <v>0</v>
      </c>
      <c r="BV47" s="26">
        <v>0</v>
      </c>
      <c r="BW47" s="40">
        <v>0</v>
      </c>
      <c r="BX47" s="26">
        <v>0</v>
      </c>
      <c r="BY47" s="115"/>
      <c r="BZ47"/>
      <c r="CA47"/>
      <c r="CB47" s="76" t="str">
        <f>BH47</f>
        <v>Daniel Carlsson</v>
      </c>
      <c r="CC47" s="40">
        <v>0</v>
      </c>
      <c r="CD47" s="26">
        <v>0</v>
      </c>
      <c r="CE47" s="40">
        <v>0</v>
      </c>
      <c r="CF47" s="26">
        <v>0</v>
      </c>
      <c r="CG47" s="40">
        <v>0</v>
      </c>
      <c r="CH47" s="26">
        <v>0</v>
      </c>
      <c r="CI47" s="40">
        <v>0</v>
      </c>
      <c r="CJ47" s="26">
        <v>0</v>
      </c>
    </row>
    <row r="48" spans="1:88" ht="12" customHeight="1">
      <c r="A48" s="71" t="s">
        <v>142</v>
      </c>
      <c r="B48" s="54">
        <f>E48+G48+I48+K48+M48+O48+Q48+V48+X48+Z48+AB48+AD48+AF48+AH48+AJ48+AO48+AQ48+AS48+AU48+AW48+AY48+BA48+BC48+BI48+BK48+BM48+BO48+BQ48+BS48+BW48+CC48+CE48+CG48+BU48+CI48</f>
        <v>365</v>
      </c>
      <c r="C48" s="54">
        <f>F48+H48+J48+L48+N48+P48+R48+W48+Y48+AA48+AC48+AE48+AG48+AI48+AK48+AP48+AR48+AT48+AV48+AX48+AZ48+BB48+BD48+BJ48+BL48+BN48+BP48+BR48+BT48+BX48+CD48+CF48+CH48+BV48+CJ48</f>
        <v>67946</v>
      </c>
      <c r="D48" s="59">
        <f>C48/B48</f>
        <v>186.15342465753426</v>
      </c>
      <c r="E48" s="99">
        <v>75</v>
      </c>
      <c r="F48" s="104">
        <v>14542</v>
      </c>
      <c r="G48" s="99">
        <v>18</v>
      </c>
      <c r="H48" s="104">
        <v>3384</v>
      </c>
      <c r="I48" s="99">
        <v>53</v>
      </c>
      <c r="J48" s="104">
        <v>9916</v>
      </c>
      <c r="K48" s="99">
        <v>54</v>
      </c>
      <c r="L48" s="104">
        <v>10005</v>
      </c>
      <c r="M48" s="99">
        <v>95</v>
      </c>
      <c r="N48" s="104">
        <v>17814</v>
      </c>
      <c r="O48" s="99">
        <v>0</v>
      </c>
      <c r="P48" s="104">
        <v>0</v>
      </c>
      <c r="Q48" s="99">
        <v>0</v>
      </c>
      <c r="R48" s="104">
        <v>0</v>
      </c>
      <c r="U48" s="76" t="str">
        <f>A48</f>
        <v>Kjell Olander</v>
      </c>
      <c r="V48" s="87">
        <v>6</v>
      </c>
      <c r="W48" s="92">
        <v>1000</v>
      </c>
      <c r="X48" s="40">
        <v>64</v>
      </c>
      <c r="Y48" s="26">
        <v>11285</v>
      </c>
      <c r="Z48" s="40">
        <v>0</v>
      </c>
      <c r="AA48" s="26">
        <v>0</v>
      </c>
      <c r="AB48" s="40">
        <v>0</v>
      </c>
      <c r="AC48" s="26">
        <v>0</v>
      </c>
      <c r="AD48" s="40">
        <v>0</v>
      </c>
      <c r="AE48" s="26">
        <v>0</v>
      </c>
      <c r="AF48" s="40">
        <v>0</v>
      </c>
      <c r="AG48" s="26">
        <v>0</v>
      </c>
      <c r="AH48" s="40">
        <v>0</v>
      </c>
      <c r="AI48" s="26">
        <v>0</v>
      </c>
      <c r="AJ48" s="40">
        <v>0</v>
      </c>
      <c r="AK48" s="26">
        <v>0</v>
      </c>
      <c r="AN48" s="76" t="str">
        <f>U48</f>
        <v>Kjell Olander</v>
      </c>
      <c r="AO48" s="40">
        <v>0</v>
      </c>
      <c r="AP48" s="26">
        <v>0</v>
      </c>
      <c r="AQ48" s="40">
        <v>0</v>
      </c>
      <c r="AR48" s="26">
        <v>0</v>
      </c>
      <c r="AS48" s="40">
        <v>0</v>
      </c>
      <c r="AT48" s="26">
        <v>0</v>
      </c>
      <c r="AU48" s="40">
        <v>0</v>
      </c>
      <c r="AV48" s="26">
        <v>0</v>
      </c>
      <c r="AW48" s="40">
        <v>0</v>
      </c>
      <c r="AX48" s="26">
        <v>0</v>
      </c>
      <c r="AY48" s="40">
        <v>0</v>
      </c>
      <c r="AZ48" s="26">
        <v>0</v>
      </c>
      <c r="BA48" s="40">
        <v>0</v>
      </c>
      <c r="BB48" s="26">
        <v>0</v>
      </c>
      <c r="BC48" s="40">
        <v>0</v>
      </c>
      <c r="BD48" s="26">
        <v>0</v>
      </c>
      <c r="BE48" s="45"/>
      <c r="BH48" s="76" t="str">
        <f>AN48</f>
        <v>Kjell Olander</v>
      </c>
      <c r="BI48" s="40">
        <v>0</v>
      </c>
      <c r="BJ48" s="26">
        <v>0</v>
      </c>
      <c r="BK48" s="40">
        <v>0</v>
      </c>
      <c r="BL48" s="26">
        <v>0</v>
      </c>
      <c r="BM48" s="40">
        <v>0</v>
      </c>
      <c r="BN48" s="26">
        <v>0</v>
      </c>
      <c r="BO48" s="40">
        <v>0</v>
      </c>
      <c r="BP48" s="26">
        <v>0</v>
      </c>
      <c r="BQ48" s="40">
        <v>0</v>
      </c>
      <c r="BR48" s="26">
        <v>0</v>
      </c>
      <c r="BS48" s="40">
        <v>0</v>
      </c>
      <c r="BT48" s="26">
        <v>0</v>
      </c>
      <c r="BU48" s="40">
        <v>0</v>
      </c>
      <c r="BV48" s="26">
        <v>0</v>
      </c>
      <c r="BW48" s="40">
        <v>0</v>
      </c>
      <c r="BX48" s="26">
        <v>0</v>
      </c>
      <c r="BY48" s="115"/>
      <c r="CB48" s="76" t="str">
        <f>BH48</f>
        <v>Kjell Olander</v>
      </c>
      <c r="CC48" s="40">
        <v>0</v>
      </c>
      <c r="CD48" s="26">
        <v>0</v>
      </c>
      <c r="CE48" s="40">
        <v>0</v>
      </c>
      <c r="CF48" s="26">
        <v>0</v>
      </c>
      <c r="CG48" s="40">
        <v>0</v>
      </c>
      <c r="CH48" s="26">
        <v>0</v>
      </c>
      <c r="CI48" s="40">
        <v>0</v>
      </c>
      <c r="CJ48" s="26">
        <v>0</v>
      </c>
    </row>
    <row r="49" spans="1:88" ht="12" customHeight="1">
      <c r="A49" s="71" t="s">
        <v>96</v>
      </c>
      <c r="B49" s="54">
        <f>E49+G49+I49+K49+M49+O49+Q49+V49+X49+Z49+AB49+AD49+AF49+AH49+AJ49+AO49+AQ49+AS49+AU49+AW49+AY49+BA49+BC49+BI49+BK49+BM49+BO49+BQ49+BS49+BW49+CC49+CE49+CG49+BU49+CI49</f>
        <v>364</v>
      </c>
      <c r="C49" s="54">
        <f>F49+H49+J49+L49+N49+P49+R49+W49+Y49+AA49+AC49+AE49+AG49+AI49+AK49+AP49+AR49+AT49+AV49+AX49+AZ49+BB49+BD49+BJ49+BL49+BN49+BP49+BR49+BT49+BX49+CD49+CF49+CH49+BV49+CJ49</f>
        <v>61484</v>
      </c>
      <c r="D49" s="59">
        <f>C49/B49</f>
        <v>168.9120879120879</v>
      </c>
      <c r="E49" s="99">
        <v>0</v>
      </c>
      <c r="F49" s="104">
        <v>0</v>
      </c>
      <c r="G49" s="99">
        <v>0</v>
      </c>
      <c r="H49" s="104">
        <v>0</v>
      </c>
      <c r="I49" s="99">
        <v>0</v>
      </c>
      <c r="J49" s="104">
        <v>0</v>
      </c>
      <c r="K49" s="99">
        <v>0</v>
      </c>
      <c r="L49" s="104">
        <v>0</v>
      </c>
      <c r="M49" s="99">
        <v>0</v>
      </c>
      <c r="N49" s="104">
        <v>0</v>
      </c>
      <c r="O49" s="99">
        <v>0</v>
      </c>
      <c r="P49" s="104">
        <v>0</v>
      </c>
      <c r="Q49" s="99">
        <v>0</v>
      </c>
      <c r="R49" s="104">
        <v>0</v>
      </c>
      <c r="U49" s="76" t="str">
        <f>A49</f>
        <v>Leif Tellné</v>
      </c>
      <c r="V49" s="87">
        <v>0</v>
      </c>
      <c r="W49" s="92">
        <v>0</v>
      </c>
      <c r="X49" s="41">
        <v>16</v>
      </c>
      <c r="Y49" s="26">
        <v>2506</v>
      </c>
      <c r="Z49" s="41">
        <v>4</v>
      </c>
      <c r="AA49" s="26">
        <v>699</v>
      </c>
      <c r="AB49" s="40">
        <v>72</v>
      </c>
      <c r="AC49" s="26">
        <v>11831</v>
      </c>
      <c r="AD49" s="40">
        <v>36</v>
      </c>
      <c r="AE49" s="26">
        <v>6066</v>
      </c>
      <c r="AF49" s="40">
        <v>20</v>
      </c>
      <c r="AG49" s="26">
        <v>3513</v>
      </c>
      <c r="AH49" s="40">
        <v>44</v>
      </c>
      <c r="AI49" s="26">
        <v>7449</v>
      </c>
      <c r="AJ49" s="41">
        <v>66</v>
      </c>
      <c r="AK49" s="20">
        <v>11362</v>
      </c>
      <c r="AN49" s="76" t="str">
        <f>A49</f>
        <v>Leif Tellné</v>
      </c>
      <c r="AO49" s="40">
        <v>70</v>
      </c>
      <c r="AP49" s="26">
        <v>11718</v>
      </c>
      <c r="AQ49" s="40">
        <v>36</v>
      </c>
      <c r="AR49" s="26">
        <v>6340</v>
      </c>
      <c r="AS49" s="40">
        <v>0</v>
      </c>
      <c r="AT49" s="26">
        <v>0</v>
      </c>
      <c r="AU49" s="40">
        <v>0</v>
      </c>
      <c r="AV49" s="26">
        <v>0</v>
      </c>
      <c r="AW49" s="40">
        <v>0</v>
      </c>
      <c r="AX49" s="26">
        <v>0</v>
      </c>
      <c r="AY49" s="40">
        <v>0</v>
      </c>
      <c r="AZ49" s="26">
        <v>0</v>
      </c>
      <c r="BA49" s="40">
        <v>0</v>
      </c>
      <c r="BB49" s="26">
        <v>0</v>
      </c>
      <c r="BC49" s="40">
        <v>0</v>
      </c>
      <c r="BD49" s="26">
        <v>0</v>
      </c>
      <c r="BE49" s="45"/>
      <c r="BH49" s="76" t="str">
        <f>A49</f>
        <v>Leif Tellné</v>
      </c>
      <c r="BI49" s="40">
        <v>0</v>
      </c>
      <c r="BJ49" s="26">
        <v>0</v>
      </c>
      <c r="BK49" s="40">
        <v>0</v>
      </c>
      <c r="BL49" s="26">
        <v>0</v>
      </c>
      <c r="BM49" s="40">
        <v>0</v>
      </c>
      <c r="BN49" s="26">
        <v>0</v>
      </c>
      <c r="BO49" s="40">
        <v>0</v>
      </c>
      <c r="BP49" s="26">
        <v>0</v>
      </c>
      <c r="BQ49" s="40">
        <v>0</v>
      </c>
      <c r="BR49" s="26">
        <v>0</v>
      </c>
      <c r="BS49" s="40">
        <v>0</v>
      </c>
      <c r="BT49" s="26">
        <v>0</v>
      </c>
      <c r="BU49" s="40">
        <v>0</v>
      </c>
      <c r="BV49" s="26">
        <v>0</v>
      </c>
      <c r="BW49" s="40">
        <v>0</v>
      </c>
      <c r="BX49" s="26">
        <v>0</v>
      </c>
      <c r="BY49" s="115"/>
      <c r="BZ49" s="2"/>
      <c r="CA49" s="2"/>
      <c r="CB49" s="76" t="str">
        <f>BH49</f>
        <v>Leif Tellné</v>
      </c>
      <c r="CC49" s="40">
        <v>0</v>
      </c>
      <c r="CD49" s="26">
        <v>0</v>
      </c>
      <c r="CE49" s="40">
        <v>0</v>
      </c>
      <c r="CF49" s="26">
        <v>0</v>
      </c>
      <c r="CG49" s="40">
        <v>0</v>
      </c>
      <c r="CH49" s="26">
        <v>0</v>
      </c>
      <c r="CI49" s="40">
        <v>0</v>
      </c>
      <c r="CJ49" s="26">
        <v>0</v>
      </c>
    </row>
    <row r="50" spans="1:88" ht="12" customHeight="1">
      <c r="A50" s="97" t="s">
        <v>165</v>
      </c>
      <c r="B50" s="54">
        <f>E50+G50+I50+K50+M50+O50+Q50+V50+X50+Z50+AB50+AD50+AF50+AH50+AJ50+AO50+AQ50+AS50+AU50+AW50+AY50+BA50+BC50+BI50+BK50+BM50+BO50+BQ50+BS50+BW50+CC50+CE50+CG50+BU50+CI50</f>
        <v>359</v>
      </c>
      <c r="C50" s="54">
        <f>F50+H50+J50+L50+N50+P50+R50+W50+Y50+AA50+AC50+AE50+AG50+AI50+AK50+AP50+AR50+AT50+AV50+AX50+AZ50+BB50+BD50+BJ50+BL50+BN50+BP50+BR50+BT50+BX50+CD50+CF50+CH50+BV50+CJ50</f>
        <v>71517</v>
      </c>
      <c r="D50" s="59">
        <f>C50/B50</f>
        <v>199.2116991643454</v>
      </c>
      <c r="E50" s="99">
        <v>81</v>
      </c>
      <c r="F50" s="104">
        <v>16165</v>
      </c>
      <c r="G50" s="99">
        <v>19</v>
      </c>
      <c r="H50" s="104">
        <v>3556</v>
      </c>
      <c r="I50" s="99">
        <v>68</v>
      </c>
      <c r="J50" s="104">
        <v>13677</v>
      </c>
      <c r="K50" s="99">
        <v>96</v>
      </c>
      <c r="L50" s="104">
        <v>18953</v>
      </c>
      <c r="M50" s="99">
        <v>95</v>
      </c>
      <c r="N50" s="104">
        <v>19166</v>
      </c>
      <c r="O50" s="99">
        <v>0</v>
      </c>
      <c r="P50" s="104">
        <v>0</v>
      </c>
      <c r="Q50" s="99">
        <v>0</v>
      </c>
      <c r="R50" s="104">
        <v>0</v>
      </c>
      <c r="U50" s="76" t="str">
        <f>A50</f>
        <v>Jonas Eriksson</v>
      </c>
      <c r="V50" s="87"/>
      <c r="W50" s="92">
        <v>0</v>
      </c>
      <c r="X50" s="40">
        <v>0</v>
      </c>
      <c r="Y50" s="26">
        <v>0</v>
      </c>
      <c r="Z50" s="40">
        <v>0</v>
      </c>
      <c r="AA50" s="26">
        <v>0</v>
      </c>
      <c r="AB50" s="40">
        <v>0</v>
      </c>
      <c r="AC50" s="26">
        <v>0</v>
      </c>
      <c r="AD50" s="40">
        <v>0</v>
      </c>
      <c r="AE50" s="26">
        <v>0</v>
      </c>
      <c r="AF50" s="40">
        <v>0</v>
      </c>
      <c r="AG50" s="26">
        <v>0</v>
      </c>
      <c r="AH50" s="40">
        <v>0</v>
      </c>
      <c r="AI50" s="26">
        <v>0</v>
      </c>
      <c r="AJ50" s="40">
        <v>0</v>
      </c>
      <c r="AK50" s="26">
        <v>0</v>
      </c>
      <c r="AN50" s="76" t="str">
        <f>U50</f>
        <v>Jonas Eriksson</v>
      </c>
      <c r="AO50" s="40">
        <v>0</v>
      </c>
      <c r="AP50" s="26">
        <v>0</v>
      </c>
      <c r="AQ50" s="40">
        <v>0</v>
      </c>
      <c r="AR50" s="26">
        <v>0</v>
      </c>
      <c r="AS50" s="40">
        <v>0</v>
      </c>
      <c r="AT50" s="26">
        <v>0</v>
      </c>
      <c r="AU50" s="40">
        <v>0</v>
      </c>
      <c r="AV50" s="26">
        <v>0</v>
      </c>
      <c r="AW50" s="40">
        <v>0</v>
      </c>
      <c r="AX50" s="26">
        <v>0</v>
      </c>
      <c r="AY50" s="47">
        <v>0</v>
      </c>
      <c r="AZ50" s="48">
        <v>0</v>
      </c>
      <c r="BA50" s="40">
        <v>0</v>
      </c>
      <c r="BB50" s="26">
        <v>0</v>
      </c>
      <c r="BC50" s="40">
        <v>0</v>
      </c>
      <c r="BD50" s="26">
        <v>0</v>
      </c>
      <c r="BE50" s="45"/>
      <c r="BH50" s="76" t="str">
        <f>AN50</f>
        <v>Jonas Eriksson</v>
      </c>
      <c r="BI50" s="40">
        <v>0</v>
      </c>
      <c r="BJ50" s="26">
        <v>0</v>
      </c>
      <c r="BK50" s="40">
        <v>0</v>
      </c>
      <c r="BL50" s="26">
        <v>0</v>
      </c>
      <c r="BM50" s="40">
        <v>0</v>
      </c>
      <c r="BN50" s="26">
        <v>0</v>
      </c>
      <c r="BO50" s="40">
        <v>0</v>
      </c>
      <c r="BP50" s="26">
        <v>0</v>
      </c>
      <c r="BQ50" s="40">
        <v>0</v>
      </c>
      <c r="BR50" s="26">
        <v>0</v>
      </c>
      <c r="BS50" s="40">
        <v>0</v>
      </c>
      <c r="BT50" s="26">
        <v>0</v>
      </c>
      <c r="BU50" s="40">
        <v>0</v>
      </c>
      <c r="BV50" s="26">
        <v>0</v>
      </c>
      <c r="BW50" s="40">
        <v>0</v>
      </c>
      <c r="BX50" s="26">
        <v>0</v>
      </c>
      <c r="BY50" s="115"/>
      <c r="CB50" s="76" t="str">
        <f>BH50</f>
        <v>Jonas Eriksson</v>
      </c>
      <c r="CC50" s="40">
        <v>0</v>
      </c>
      <c r="CD50" s="26">
        <v>0</v>
      </c>
      <c r="CE50" s="40">
        <v>0</v>
      </c>
      <c r="CF50" s="26">
        <v>0</v>
      </c>
      <c r="CG50" s="40">
        <v>0</v>
      </c>
      <c r="CH50" s="26">
        <v>0</v>
      </c>
      <c r="CI50" s="40">
        <v>0</v>
      </c>
      <c r="CJ50" s="26">
        <v>0</v>
      </c>
    </row>
    <row r="51" spans="1:88" ht="12" customHeight="1">
      <c r="A51" s="97" t="s">
        <v>157</v>
      </c>
      <c r="B51" s="54">
        <f>E51+G51+I51+K51+M51+O51+Q51+V51+X51+Z51+AB51+AD51+AF51+AH51+AJ51+AO51+AQ51+AS51+AU51+AW51+AY51+BA51+BC51+BI51+BK51+BM51+BO51+BQ51+BS51+BW51+CC51+CE51+CG51+BU51+CI51</f>
        <v>338</v>
      </c>
      <c r="C51" s="54">
        <f>F51+H51+J51+L51+N51+P51+R51+W51+Y51+AA51+AC51+AE51+AG51+AI51+AK51+AP51+AR51+AT51+AV51+AX51+AZ51+BB51+BD51+BJ51+BL51+BN51+BP51+BR51+BT51+BX51+CD51+CF51+CH51+BV51+CJ51</f>
        <v>63815</v>
      </c>
      <c r="D51" s="59">
        <f>C51/B51</f>
        <v>188.801775147929</v>
      </c>
      <c r="E51" s="99">
        <v>69</v>
      </c>
      <c r="F51" s="104">
        <v>13246</v>
      </c>
      <c r="G51" s="99">
        <v>20</v>
      </c>
      <c r="H51" s="104">
        <v>3671</v>
      </c>
      <c r="I51" s="99">
        <v>51</v>
      </c>
      <c r="J51" s="104">
        <v>9487</v>
      </c>
      <c r="K51" s="99">
        <v>56</v>
      </c>
      <c r="L51" s="104">
        <v>10297</v>
      </c>
      <c r="M51" s="99">
        <v>78</v>
      </c>
      <c r="N51" s="104">
        <v>15079</v>
      </c>
      <c r="O51" s="99">
        <v>64</v>
      </c>
      <c r="P51" s="104">
        <v>12035</v>
      </c>
      <c r="Q51" s="99">
        <v>0</v>
      </c>
      <c r="R51" s="104">
        <v>0</v>
      </c>
      <c r="U51" s="76" t="str">
        <f>A51</f>
        <v>Tobias Andersson</v>
      </c>
      <c r="V51" s="87">
        <v>0</v>
      </c>
      <c r="W51" s="92">
        <v>0</v>
      </c>
      <c r="X51" s="41">
        <v>0</v>
      </c>
      <c r="Y51" s="20">
        <v>0</v>
      </c>
      <c r="Z51" s="41">
        <v>0</v>
      </c>
      <c r="AA51" s="20">
        <v>0</v>
      </c>
      <c r="AB51" s="40">
        <v>0</v>
      </c>
      <c r="AC51" s="26">
        <v>0</v>
      </c>
      <c r="AD51" s="40">
        <v>0</v>
      </c>
      <c r="AE51" s="26">
        <v>0</v>
      </c>
      <c r="AF51" s="40">
        <v>0</v>
      </c>
      <c r="AG51" s="26">
        <v>0</v>
      </c>
      <c r="AH51" s="40">
        <v>0</v>
      </c>
      <c r="AI51" s="26">
        <v>0</v>
      </c>
      <c r="AJ51" s="40">
        <v>0</v>
      </c>
      <c r="AK51" s="26">
        <v>0</v>
      </c>
      <c r="AN51" s="76" t="str">
        <f>U51</f>
        <v>Tobias Andersson</v>
      </c>
      <c r="AO51" s="40">
        <v>0</v>
      </c>
      <c r="AP51" s="26">
        <v>0</v>
      </c>
      <c r="AQ51" s="40">
        <v>0</v>
      </c>
      <c r="AR51" s="26">
        <v>0</v>
      </c>
      <c r="AS51" s="40">
        <v>0</v>
      </c>
      <c r="AT51" s="26">
        <v>0</v>
      </c>
      <c r="AU51" s="40">
        <v>0</v>
      </c>
      <c r="AV51" s="26">
        <v>0</v>
      </c>
      <c r="AW51" s="40">
        <v>0</v>
      </c>
      <c r="AX51" s="26">
        <v>0</v>
      </c>
      <c r="AY51" s="40">
        <v>0</v>
      </c>
      <c r="AZ51" s="26">
        <v>0</v>
      </c>
      <c r="BA51" s="40">
        <v>0</v>
      </c>
      <c r="BB51" s="26">
        <v>0</v>
      </c>
      <c r="BC51" s="40">
        <v>0</v>
      </c>
      <c r="BD51" s="26">
        <v>0</v>
      </c>
      <c r="BE51" s="46"/>
      <c r="BH51" s="76" t="str">
        <f>AN51</f>
        <v>Tobias Andersson</v>
      </c>
      <c r="BI51" s="40">
        <v>0</v>
      </c>
      <c r="BJ51" s="26">
        <v>0</v>
      </c>
      <c r="BK51" s="40">
        <v>0</v>
      </c>
      <c r="BL51" s="26">
        <v>0</v>
      </c>
      <c r="BM51" s="40">
        <v>0</v>
      </c>
      <c r="BN51" s="26">
        <v>0</v>
      </c>
      <c r="BO51" s="40">
        <v>0</v>
      </c>
      <c r="BP51" s="26">
        <v>0</v>
      </c>
      <c r="BQ51" s="40">
        <v>0</v>
      </c>
      <c r="BR51" s="26">
        <v>0</v>
      </c>
      <c r="BS51" s="40">
        <v>0</v>
      </c>
      <c r="BT51" s="26">
        <v>0</v>
      </c>
      <c r="BU51" s="40">
        <v>0</v>
      </c>
      <c r="BV51" s="26">
        <v>0</v>
      </c>
      <c r="BW51" s="40">
        <v>0</v>
      </c>
      <c r="BX51" s="26">
        <v>0</v>
      </c>
      <c r="BY51" s="115"/>
      <c r="CB51" s="76" t="str">
        <f>BH51</f>
        <v>Tobias Andersson</v>
      </c>
      <c r="CC51" s="40">
        <v>0</v>
      </c>
      <c r="CD51" s="26">
        <v>0</v>
      </c>
      <c r="CE51" s="40">
        <v>0</v>
      </c>
      <c r="CF51" s="26">
        <v>0</v>
      </c>
      <c r="CG51" s="40">
        <v>0</v>
      </c>
      <c r="CH51" s="26">
        <v>0</v>
      </c>
      <c r="CI51" s="40">
        <v>0</v>
      </c>
      <c r="CJ51" s="26">
        <v>0</v>
      </c>
    </row>
    <row r="52" spans="1:88" ht="12" customHeight="1">
      <c r="A52" s="71" t="s">
        <v>28</v>
      </c>
      <c r="B52" s="54">
        <f>E52+G52+I52+K52+M52+O52+Q52+V52+X52+Z52+AB52+AD52+AF52+AH52+AJ52+AO52+AQ52+AS52+AU52+AW52+AY52+BA52+BC52+BI52+BK52+BM52+BO52+BQ52+BS52+BW52+CC52+CE52+CG52+BU52+CI52</f>
        <v>332</v>
      </c>
      <c r="C52" s="54">
        <f>F52+H52+J52+L52+N52+P52+R52+W52+Y52+AA52+AC52+AE52+AG52+AI52+AK52+AP52+AR52+AT52+AV52+AX52+AZ52+BB52+BD52+BJ52+BL52+BN52+BP52+BR52+BT52+BX52+CD52+CF52+CH52+BV52+CJ52</f>
        <v>60692</v>
      </c>
      <c r="D52" s="59">
        <f>C52/B52</f>
        <v>182.80722891566265</v>
      </c>
      <c r="E52" s="99">
        <v>0</v>
      </c>
      <c r="F52" s="104">
        <v>0</v>
      </c>
      <c r="G52" s="99">
        <v>0</v>
      </c>
      <c r="H52" s="104">
        <v>0</v>
      </c>
      <c r="I52" s="99">
        <v>0</v>
      </c>
      <c r="J52" s="104">
        <v>0</v>
      </c>
      <c r="K52" s="99">
        <v>0</v>
      </c>
      <c r="L52" s="104">
        <v>0</v>
      </c>
      <c r="M52" s="99">
        <v>0</v>
      </c>
      <c r="N52" s="104">
        <v>0</v>
      </c>
      <c r="O52" s="99">
        <v>0</v>
      </c>
      <c r="P52" s="104">
        <v>0</v>
      </c>
      <c r="Q52" s="99">
        <v>0</v>
      </c>
      <c r="R52" s="104">
        <v>0</v>
      </c>
      <c r="U52" s="76" t="s">
        <v>28</v>
      </c>
      <c r="V52" s="87">
        <v>0</v>
      </c>
      <c r="W52" s="92">
        <v>0</v>
      </c>
      <c r="X52" s="40">
        <v>0</v>
      </c>
      <c r="Y52" s="26">
        <v>0</v>
      </c>
      <c r="Z52" s="40">
        <v>0</v>
      </c>
      <c r="AA52" s="26">
        <v>0</v>
      </c>
      <c r="AB52" s="40">
        <v>0</v>
      </c>
      <c r="AC52" s="26">
        <v>0</v>
      </c>
      <c r="AD52" s="40">
        <v>0</v>
      </c>
      <c r="AE52" s="26">
        <v>0</v>
      </c>
      <c r="AF52" s="40">
        <v>0</v>
      </c>
      <c r="AG52" s="26">
        <v>0</v>
      </c>
      <c r="AH52" s="40">
        <v>0</v>
      </c>
      <c r="AI52" s="26">
        <v>0</v>
      </c>
      <c r="AJ52" s="40">
        <v>0</v>
      </c>
      <c r="AK52" s="26">
        <v>0</v>
      </c>
      <c r="AN52" s="76" t="s">
        <v>28</v>
      </c>
      <c r="AO52" s="40">
        <v>0</v>
      </c>
      <c r="AP52" s="26">
        <v>0</v>
      </c>
      <c r="AQ52" s="40">
        <v>0</v>
      </c>
      <c r="AR52" s="26">
        <v>0</v>
      </c>
      <c r="AS52" s="40">
        <v>0</v>
      </c>
      <c r="AT52" s="26">
        <v>0</v>
      </c>
      <c r="AU52" s="40">
        <v>0</v>
      </c>
      <c r="AV52" s="26">
        <v>0</v>
      </c>
      <c r="AW52" s="40">
        <v>0</v>
      </c>
      <c r="AX52" s="26">
        <v>0</v>
      </c>
      <c r="AY52" s="40">
        <v>0</v>
      </c>
      <c r="AZ52" s="26">
        <v>0</v>
      </c>
      <c r="BA52" s="40">
        <v>0</v>
      </c>
      <c r="BB52" s="26">
        <v>0</v>
      </c>
      <c r="BC52" s="40">
        <v>0</v>
      </c>
      <c r="BD52" s="26">
        <v>0</v>
      </c>
      <c r="BE52" s="45"/>
      <c r="BH52" s="76" t="s">
        <v>28</v>
      </c>
      <c r="BI52" s="40">
        <v>0</v>
      </c>
      <c r="BJ52" s="26">
        <v>0</v>
      </c>
      <c r="BK52" s="40">
        <v>18</v>
      </c>
      <c r="BL52" s="26">
        <v>3291</v>
      </c>
      <c r="BM52" s="40">
        <v>63</v>
      </c>
      <c r="BN52" s="26">
        <v>11807</v>
      </c>
      <c r="BO52" s="40">
        <v>98</v>
      </c>
      <c r="BP52" s="26">
        <v>17221</v>
      </c>
      <c r="BQ52" s="40">
        <v>83</v>
      </c>
      <c r="BR52" s="26">
        <v>15328</v>
      </c>
      <c r="BS52" s="40">
        <v>70</v>
      </c>
      <c r="BT52" s="26">
        <v>13045</v>
      </c>
      <c r="BU52" s="40">
        <v>0</v>
      </c>
      <c r="BV52" s="26">
        <v>0</v>
      </c>
      <c r="BW52" s="40">
        <v>0</v>
      </c>
      <c r="BX52" s="26">
        <v>0</v>
      </c>
      <c r="BY52" s="115"/>
      <c r="BZ52" s="2"/>
      <c r="CA52" s="2"/>
      <c r="CB52" s="76" t="str">
        <f>BH52</f>
        <v>Rune Andersson</v>
      </c>
      <c r="CC52" s="40">
        <v>0</v>
      </c>
      <c r="CD52" s="26">
        <v>0</v>
      </c>
      <c r="CE52" s="40">
        <v>0</v>
      </c>
      <c r="CF52" s="26">
        <v>0</v>
      </c>
      <c r="CG52" s="40">
        <v>0</v>
      </c>
      <c r="CH52" s="26">
        <v>0</v>
      </c>
      <c r="CI52" s="40">
        <v>0</v>
      </c>
      <c r="CJ52" s="26">
        <v>0</v>
      </c>
    </row>
    <row r="53" spans="1:88" ht="12" customHeight="1">
      <c r="A53" s="97" t="s">
        <v>150</v>
      </c>
      <c r="B53" s="54">
        <f>E53+G53+I53+K53+M53+O53+Q53+V53+X53+Z53+AB53+AD53+AF53+AH53+AJ53+AO53+AQ53+AS53+AU53+AW53+AY53+BA53+BC53+BI53+BK53+BM53+BO53+BQ53+BS53+BW53+CC53+CE53+CG53+BU53+CI53</f>
        <v>329</v>
      </c>
      <c r="C53" s="54">
        <f>F53+H53+J53+L53+N53+P53+R53+W53+Y53+AA53+AC53+AE53+AG53+AI53+AK53+AP53+AR53+AT53+AV53+AX53+AZ53+BB53+BD53+BJ53+BL53+BN53+BP53+BR53+BT53+BX53+CD53+CF53+CH53+BV53+CJ53</f>
        <v>62912</v>
      </c>
      <c r="D53" s="59">
        <f>C53/B53</f>
        <v>191.22188449848025</v>
      </c>
      <c r="E53" s="99">
        <v>82</v>
      </c>
      <c r="F53" s="104">
        <v>17306</v>
      </c>
      <c r="G53" s="99">
        <v>14</v>
      </c>
      <c r="H53" s="104">
        <v>2653</v>
      </c>
      <c r="I53" s="99">
        <v>52</v>
      </c>
      <c r="J53" s="104">
        <v>10022</v>
      </c>
      <c r="K53" s="99">
        <v>82</v>
      </c>
      <c r="L53" s="104">
        <v>15886</v>
      </c>
      <c r="M53" s="99">
        <v>35</v>
      </c>
      <c r="N53" s="104">
        <v>6325</v>
      </c>
      <c r="O53" s="99">
        <v>8</v>
      </c>
      <c r="P53" s="104">
        <v>1293</v>
      </c>
      <c r="Q53" s="99">
        <v>12</v>
      </c>
      <c r="R53" s="104">
        <v>2059</v>
      </c>
      <c r="U53" s="76" t="s">
        <v>150</v>
      </c>
      <c r="V53" s="87">
        <v>44</v>
      </c>
      <c r="W53" s="92">
        <v>7368</v>
      </c>
      <c r="X53" s="40">
        <v>0</v>
      </c>
      <c r="Y53" s="26">
        <v>0</v>
      </c>
      <c r="Z53" s="40">
        <v>0</v>
      </c>
      <c r="AA53" s="26">
        <v>0</v>
      </c>
      <c r="AB53" s="40">
        <v>0</v>
      </c>
      <c r="AC53" s="26">
        <v>0</v>
      </c>
      <c r="AD53" s="40">
        <v>0</v>
      </c>
      <c r="AE53" s="26">
        <v>0</v>
      </c>
      <c r="AF53" s="40">
        <v>0</v>
      </c>
      <c r="AG53" s="26">
        <v>0</v>
      </c>
      <c r="AH53" s="40">
        <v>0</v>
      </c>
      <c r="AI53" s="26">
        <v>0</v>
      </c>
      <c r="AJ53" s="40">
        <v>0</v>
      </c>
      <c r="AK53" s="26">
        <v>0</v>
      </c>
      <c r="AN53" s="76" t="s">
        <v>150</v>
      </c>
      <c r="AO53" s="40">
        <v>0</v>
      </c>
      <c r="AP53" s="26">
        <v>0</v>
      </c>
      <c r="AQ53" s="40">
        <v>0</v>
      </c>
      <c r="AR53" s="26">
        <v>0</v>
      </c>
      <c r="AS53" s="40">
        <v>0</v>
      </c>
      <c r="AT53" s="26">
        <v>0</v>
      </c>
      <c r="AU53" s="40">
        <v>0</v>
      </c>
      <c r="AV53" s="26">
        <v>0</v>
      </c>
      <c r="AW53" s="40">
        <v>0</v>
      </c>
      <c r="AX53" s="26">
        <v>0</v>
      </c>
      <c r="AY53" s="40">
        <v>0</v>
      </c>
      <c r="AZ53" s="26">
        <v>0</v>
      </c>
      <c r="BA53" s="40">
        <v>0</v>
      </c>
      <c r="BB53" s="26">
        <v>0</v>
      </c>
      <c r="BC53" s="40">
        <v>0</v>
      </c>
      <c r="BD53" s="26">
        <v>0</v>
      </c>
      <c r="BE53" s="45"/>
      <c r="BH53" s="76" t="s">
        <v>150</v>
      </c>
      <c r="BI53" s="40">
        <v>0</v>
      </c>
      <c r="BJ53" s="26">
        <v>0</v>
      </c>
      <c r="BK53" s="40">
        <v>0</v>
      </c>
      <c r="BL53" s="26">
        <v>0</v>
      </c>
      <c r="BM53" s="40">
        <v>0</v>
      </c>
      <c r="BN53" s="26">
        <v>0</v>
      </c>
      <c r="BO53" s="40">
        <v>0</v>
      </c>
      <c r="BP53" s="26">
        <v>0</v>
      </c>
      <c r="BQ53" s="40">
        <v>0</v>
      </c>
      <c r="BR53" s="26">
        <v>0</v>
      </c>
      <c r="BS53" s="40">
        <v>0</v>
      </c>
      <c r="BT53" s="26">
        <v>0</v>
      </c>
      <c r="BU53" s="40">
        <v>0</v>
      </c>
      <c r="BV53" s="26">
        <v>0</v>
      </c>
      <c r="BW53" s="40">
        <v>0</v>
      </c>
      <c r="BX53" s="26">
        <v>0</v>
      </c>
      <c r="BY53" s="115"/>
      <c r="CB53" s="76" t="str">
        <f>BH53</f>
        <v>Rasmus Carlsson</v>
      </c>
      <c r="CC53" s="40">
        <v>0</v>
      </c>
      <c r="CD53" s="26">
        <v>0</v>
      </c>
      <c r="CE53" s="40">
        <v>0</v>
      </c>
      <c r="CF53" s="26">
        <v>0</v>
      </c>
      <c r="CG53" s="40">
        <v>0</v>
      </c>
      <c r="CH53" s="26">
        <v>0</v>
      </c>
      <c r="CI53" s="40">
        <v>0</v>
      </c>
      <c r="CJ53" s="26">
        <v>0</v>
      </c>
    </row>
    <row r="54" spans="1:88" ht="12" customHeight="1">
      <c r="A54" s="71" t="s">
        <v>62</v>
      </c>
      <c r="B54" s="54">
        <f>E54+G54+I54+K54+M54+O54+Q54+V54+X54+Z54+AB54+AD54+AF54+AH54+AJ54+AO54+AQ54+AS54+AU54+AW54+AY54+BA54+BC54+BI54+BK54+BM54+BO54+BQ54+BS54+BW54+CC54+CE54+CG54+BU54+CI54</f>
        <v>325</v>
      </c>
      <c r="C54" s="54">
        <f>F54+H54+J54+L54+N54+P54+R54+W54+Y54+AA54+AC54+AE54+AG54+AI54+AK54+AP54+AR54+AT54+AV54+AX54+AZ54+BB54+BD54+BJ54+BL54+BN54+BP54+BR54+BT54+BX54+CD54+CF54+CH54+BV54+CJ54</f>
        <v>53946</v>
      </c>
      <c r="D54" s="59">
        <f>C54/B54</f>
        <v>165.9876923076923</v>
      </c>
      <c r="E54" s="99">
        <v>0</v>
      </c>
      <c r="F54" s="104">
        <v>0</v>
      </c>
      <c r="G54" s="99">
        <v>0</v>
      </c>
      <c r="H54" s="104">
        <v>0</v>
      </c>
      <c r="I54" s="99">
        <v>0</v>
      </c>
      <c r="J54" s="104">
        <v>0</v>
      </c>
      <c r="K54" s="99">
        <v>0</v>
      </c>
      <c r="L54" s="104">
        <v>0</v>
      </c>
      <c r="M54" s="99">
        <v>0</v>
      </c>
      <c r="N54" s="104">
        <v>0</v>
      </c>
      <c r="O54" s="99">
        <v>0</v>
      </c>
      <c r="P54" s="104">
        <v>0</v>
      </c>
      <c r="Q54" s="99">
        <v>0</v>
      </c>
      <c r="R54" s="104">
        <v>0</v>
      </c>
      <c r="S54" s="2"/>
      <c r="T54" s="2"/>
      <c r="U54" s="76" t="s">
        <v>62</v>
      </c>
      <c r="V54" s="87">
        <v>0</v>
      </c>
      <c r="W54" s="92">
        <v>0</v>
      </c>
      <c r="X54" s="41">
        <v>0</v>
      </c>
      <c r="Y54" s="20">
        <v>0</v>
      </c>
      <c r="Z54" s="41">
        <v>0</v>
      </c>
      <c r="AA54" s="20">
        <v>0</v>
      </c>
      <c r="AB54" s="41">
        <v>0</v>
      </c>
      <c r="AC54" s="20">
        <v>0</v>
      </c>
      <c r="AD54" s="41">
        <v>0</v>
      </c>
      <c r="AE54" s="20">
        <v>0</v>
      </c>
      <c r="AF54" s="41">
        <v>0</v>
      </c>
      <c r="AG54" s="20">
        <v>0</v>
      </c>
      <c r="AH54" s="41">
        <v>0</v>
      </c>
      <c r="AI54" s="20">
        <v>0</v>
      </c>
      <c r="AJ54" s="41">
        <v>0</v>
      </c>
      <c r="AK54" s="20">
        <v>0</v>
      </c>
      <c r="AL54" s="2"/>
      <c r="AM54" s="2"/>
      <c r="AN54" s="76" t="s">
        <v>62</v>
      </c>
      <c r="AO54" s="40">
        <v>36</v>
      </c>
      <c r="AP54" s="26">
        <v>5881</v>
      </c>
      <c r="AQ54" s="41">
        <v>30</v>
      </c>
      <c r="AR54" s="20">
        <v>5272</v>
      </c>
      <c r="AS54" s="41">
        <v>56</v>
      </c>
      <c r="AT54" s="20">
        <v>9539</v>
      </c>
      <c r="AU54" s="40">
        <v>0</v>
      </c>
      <c r="AV54" s="26">
        <v>0</v>
      </c>
      <c r="AW54" s="40">
        <v>0</v>
      </c>
      <c r="AX54" s="26">
        <v>0</v>
      </c>
      <c r="AY54" s="47">
        <v>57</v>
      </c>
      <c r="AZ54" s="48">
        <v>9209</v>
      </c>
      <c r="BA54" s="40">
        <v>75</v>
      </c>
      <c r="BB54" s="26">
        <v>12711</v>
      </c>
      <c r="BC54" s="40">
        <v>71</v>
      </c>
      <c r="BD54" s="26">
        <v>11334</v>
      </c>
      <c r="BE54" s="46"/>
      <c r="BF54" s="2"/>
      <c r="BG54" s="2"/>
      <c r="BH54" s="76" t="s">
        <v>62</v>
      </c>
      <c r="BI54" s="40">
        <v>0</v>
      </c>
      <c r="BJ54" s="26">
        <v>0</v>
      </c>
      <c r="BK54" s="40">
        <v>0</v>
      </c>
      <c r="BL54" s="26">
        <v>0</v>
      </c>
      <c r="BM54" s="40">
        <v>0</v>
      </c>
      <c r="BN54" s="26">
        <v>0</v>
      </c>
      <c r="BO54" s="40">
        <v>0</v>
      </c>
      <c r="BP54" s="26">
        <v>0</v>
      </c>
      <c r="BQ54" s="40">
        <v>0</v>
      </c>
      <c r="BR54" s="26">
        <v>0</v>
      </c>
      <c r="BS54" s="40">
        <v>0</v>
      </c>
      <c r="BT54" s="26">
        <v>0</v>
      </c>
      <c r="BU54" s="40">
        <v>0</v>
      </c>
      <c r="BV54" s="26">
        <v>0</v>
      </c>
      <c r="BW54" s="40">
        <v>0</v>
      </c>
      <c r="BX54" s="26">
        <v>0</v>
      </c>
      <c r="BY54" s="115"/>
      <c r="BZ54" s="2"/>
      <c r="CA54" s="2"/>
      <c r="CB54" s="76" t="str">
        <f>BH54</f>
        <v>Mats Larsson</v>
      </c>
      <c r="CC54" s="40">
        <v>0</v>
      </c>
      <c r="CD54" s="26">
        <v>0</v>
      </c>
      <c r="CE54" s="40">
        <v>0</v>
      </c>
      <c r="CF54" s="26">
        <v>0</v>
      </c>
      <c r="CG54" s="40">
        <v>0</v>
      </c>
      <c r="CH54" s="26">
        <v>0</v>
      </c>
      <c r="CI54" s="40">
        <v>0</v>
      </c>
      <c r="CJ54" s="26">
        <v>0</v>
      </c>
    </row>
    <row r="55" spans="1:88" ht="12" customHeight="1">
      <c r="A55" s="71" t="s">
        <v>29</v>
      </c>
      <c r="B55" s="54">
        <f>E55+G55+I55+K55+M55+O55+Q55+V55+X55+Z55+AB55+AD55+AF55+AH55+AJ55+AO55+AQ55+AS55+AU55+AW55+AY55+BA55+BC55+BI55+BK55+BM55+BO55+BQ55+BS55+BW55+CC55+CE55+CG55+BU55+CI55</f>
        <v>316</v>
      </c>
      <c r="C55" s="54">
        <f>F55+H55+J55+L55+N55+P55+R55+W55+Y55+AA55+AC55+AE55+AG55+AI55+AK55+AP55+AR55+AT55+AV55+AX55+AZ55+BB55+BD55+BJ55+BL55+BN55+BP55+BR55+BT55+BX55+CD55+CF55+CH55+BV55+CJ55</f>
        <v>55103</v>
      </c>
      <c r="D55" s="59">
        <f>C55/B55</f>
        <v>174.376582278481</v>
      </c>
      <c r="E55" s="99">
        <v>0</v>
      </c>
      <c r="F55" s="104">
        <v>0</v>
      </c>
      <c r="G55" s="99">
        <v>0</v>
      </c>
      <c r="H55" s="104">
        <v>0</v>
      </c>
      <c r="I55" s="99">
        <v>0</v>
      </c>
      <c r="J55" s="104">
        <v>0</v>
      </c>
      <c r="K55" s="99">
        <v>0</v>
      </c>
      <c r="L55" s="104">
        <v>0</v>
      </c>
      <c r="M55" s="99">
        <v>0</v>
      </c>
      <c r="N55" s="104">
        <v>0</v>
      </c>
      <c r="O55" s="99">
        <v>0</v>
      </c>
      <c r="P55" s="104">
        <v>0</v>
      </c>
      <c r="Q55" s="99">
        <v>0</v>
      </c>
      <c r="R55" s="104">
        <v>0</v>
      </c>
      <c r="S55" s="2"/>
      <c r="T55" s="2"/>
      <c r="U55" s="76" t="s">
        <v>29</v>
      </c>
      <c r="V55" s="87">
        <v>0</v>
      </c>
      <c r="W55" s="92">
        <v>0</v>
      </c>
      <c r="X55" s="41">
        <v>0</v>
      </c>
      <c r="Y55" s="20">
        <v>0</v>
      </c>
      <c r="Z55" s="41">
        <v>0</v>
      </c>
      <c r="AA55" s="20">
        <v>0</v>
      </c>
      <c r="AB55" s="41">
        <v>0</v>
      </c>
      <c r="AC55" s="20">
        <v>0</v>
      </c>
      <c r="AD55" s="40">
        <v>0</v>
      </c>
      <c r="AE55" s="26">
        <v>0</v>
      </c>
      <c r="AF55" s="40">
        <v>0</v>
      </c>
      <c r="AG55" s="26">
        <v>0</v>
      </c>
      <c r="AH55" s="40">
        <v>0</v>
      </c>
      <c r="AI55" s="26">
        <v>0</v>
      </c>
      <c r="AJ55" s="40">
        <v>0</v>
      </c>
      <c r="AK55" s="26">
        <v>0</v>
      </c>
      <c r="AL55" s="2"/>
      <c r="AM55" s="2"/>
      <c r="AN55" s="76" t="s">
        <v>29</v>
      </c>
      <c r="AO55" s="40">
        <v>0</v>
      </c>
      <c r="AP55" s="26">
        <v>0</v>
      </c>
      <c r="AQ55" s="40">
        <v>0</v>
      </c>
      <c r="AR55" s="26">
        <v>0</v>
      </c>
      <c r="AS55" s="40">
        <v>0</v>
      </c>
      <c r="AT55" s="26">
        <v>0</v>
      </c>
      <c r="AU55" s="40">
        <v>0</v>
      </c>
      <c r="AV55" s="26">
        <v>0</v>
      </c>
      <c r="AW55" s="40">
        <v>0</v>
      </c>
      <c r="AX55" s="26">
        <v>0</v>
      </c>
      <c r="AY55" s="40">
        <v>0</v>
      </c>
      <c r="AZ55" s="26">
        <v>0</v>
      </c>
      <c r="BA55" s="40">
        <v>0</v>
      </c>
      <c r="BB55" s="26">
        <v>0</v>
      </c>
      <c r="BC55" s="40">
        <v>0</v>
      </c>
      <c r="BD55" s="26">
        <v>0</v>
      </c>
      <c r="BE55" s="45"/>
      <c r="BF55" s="2"/>
      <c r="BG55" s="2"/>
      <c r="BH55" s="76" t="s">
        <v>29</v>
      </c>
      <c r="BI55" s="40">
        <v>0</v>
      </c>
      <c r="BJ55" s="26">
        <v>0</v>
      </c>
      <c r="BK55" s="40">
        <v>24</v>
      </c>
      <c r="BL55" s="26">
        <v>4139</v>
      </c>
      <c r="BM55" s="40">
        <v>68</v>
      </c>
      <c r="BN55" s="26">
        <v>12128</v>
      </c>
      <c r="BO55" s="40">
        <v>84</v>
      </c>
      <c r="BP55" s="26">
        <v>15356</v>
      </c>
      <c r="BQ55" s="40">
        <v>27</v>
      </c>
      <c r="BR55" s="26">
        <v>4744</v>
      </c>
      <c r="BS55" s="40">
        <v>31</v>
      </c>
      <c r="BT55" s="26">
        <v>5300</v>
      </c>
      <c r="BU55" s="40">
        <v>0</v>
      </c>
      <c r="BV55" s="26">
        <v>0</v>
      </c>
      <c r="BW55" s="40">
        <v>50</v>
      </c>
      <c r="BX55" s="26">
        <v>8321</v>
      </c>
      <c r="BY55" s="115"/>
      <c r="CB55" s="76" t="str">
        <f>BH55</f>
        <v>Björn Mattsson</v>
      </c>
      <c r="CC55" s="40">
        <v>32</v>
      </c>
      <c r="CD55" s="26">
        <v>5115</v>
      </c>
      <c r="CE55" s="40">
        <v>0</v>
      </c>
      <c r="CF55" s="26">
        <v>0</v>
      </c>
      <c r="CG55" s="40">
        <v>0</v>
      </c>
      <c r="CH55" s="26">
        <v>0</v>
      </c>
      <c r="CI55" s="40">
        <v>0</v>
      </c>
      <c r="CJ55" s="26">
        <v>0</v>
      </c>
    </row>
    <row r="56" spans="1:88" ht="12" customHeight="1">
      <c r="A56" s="71" t="s">
        <v>60</v>
      </c>
      <c r="B56" s="54">
        <f>E56+G56+I56+K56+M56+O56+Q56+V56+X56+Z56+AB56+AD56+AF56+AH56+AJ56+AO56+AQ56+AS56+AU56+AW56+AY56+BA56+BC56+BI56+BK56+BM56+BO56+BQ56+BS56+BW56+CC56+CE56+CG56+BU56+CI56</f>
        <v>307</v>
      </c>
      <c r="C56" s="54">
        <f>F56+H56+J56+L56+N56+P56+R56+W56+Y56+AA56+AC56+AE56+AG56+AI56+AK56+AP56+AR56+AT56+AV56+AX56+AZ56+BB56+BD56+BJ56+BL56+BN56+BP56+BR56+BT56+BX56+CD56+CF56+CH56+BV56+CJ56</f>
        <v>50535</v>
      </c>
      <c r="D56" s="59">
        <f>C56/B56</f>
        <v>164.60912052117263</v>
      </c>
      <c r="E56" s="99">
        <v>0</v>
      </c>
      <c r="F56" s="104">
        <v>0</v>
      </c>
      <c r="G56" s="99">
        <v>0</v>
      </c>
      <c r="H56" s="104">
        <v>0</v>
      </c>
      <c r="I56" s="99">
        <v>0</v>
      </c>
      <c r="J56" s="104">
        <v>0</v>
      </c>
      <c r="K56" s="99">
        <v>0</v>
      </c>
      <c r="L56" s="104">
        <v>0</v>
      </c>
      <c r="M56" s="99">
        <v>0</v>
      </c>
      <c r="N56" s="104">
        <v>0</v>
      </c>
      <c r="O56" s="99">
        <v>0</v>
      </c>
      <c r="P56" s="104">
        <v>0</v>
      </c>
      <c r="Q56" s="99">
        <v>0</v>
      </c>
      <c r="R56" s="104">
        <v>0</v>
      </c>
      <c r="U56" s="76" t="s">
        <v>60</v>
      </c>
      <c r="V56" s="87">
        <v>0</v>
      </c>
      <c r="W56" s="92">
        <v>0</v>
      </c>
      <c r="X56" s="40">
        <v>0</v>
      </c>
      <c r="Y56" s="26">
        <v>0</v>
      </c>
      <c r="Z56" s="40">
        <v>0</v>
      </c>
      <c r="AA56" s="26">
        <v>0</v>
      </c>
      <c r="AB56" s="40">
        <v>0</v>
      </c>
      <c r="AC56" s="26">
        <v>0</v>
      </c>
      <c r="AD56" s="40">
        <v>0</v>
      </c>
      <c r="AE56" s="26">
        <v>0</v>
      </c>
      <c r="AF56" s="40">
        <v>0</v>
      </c>
      <c r="AG56" s="26">
        <v>0</v>
      </c>
      <c r="AH56" s="40">
        <v>0</v>
      </c>
      <c r="AI56" s="26">
        <v>0</v>
      </c>
      <c r="AJ56" s="40">
        <v>12</v>
      </c>
      <c r="AK56" s="26">
        <v>1868</v>
      </c>
      <c r="AN56" s="76" t="s">
        <v>60</v>
      </c>
      <c r="AO56" s="40">
        <v>12</v>
      </c>
      <c r="AP56" s="26">
        <v>1899</v>
      </c>
      <c r="AQ56" s="41">
        <v>20</v>
      </c>
      <c r="AR56" s="20">
        <v>3074</v>
      </c>
      <c r="AS56" s="40">
        <v>8</v>
      </c>
      <c r="AT56" s="26">
        <v>1353</v>
      </c>
      <c r="AU56" s="40">
        <v>64</v>
      </c>
      <c r="AV56" s="26">
        <v>10917</v>
      </c>
      <c r="AW56" s="40">
        <v>63</v>
      </c>
      <c r="AX56" s="26">
        <v>10576</v>
      </c>
      <c r="AY56" s="47">
        <v>62</v>
      </c>
      <c r="AZ56" s="48">
        <v>10338</v>
      </c>
      <c r="BA56" s="40">
        <v>26</v>
      </c>
      <c r="BB56" s="26">
        <v>3910</v>
      </c>
      <c r="BC56" s="40">
        <v>40</v>
      </c>
      <c r="BD56" s="26">
        <v>6600</v>
      </c>
      <c r="BE56" s="45"/>
      <c r="BH56" s="76" t="s">
        <v>60</v>
      </c>
      <c r="BI56" s="40">
        <v>0</v>
      </c>
      <c r="BJ56" s="26">
        <v>0</v>
      </c>
      <c r="BK56" s="40">
        <v>0</v>
      </c>
      <c r="BL56" s="26">
        <v>0</v>
      </c>
      <c r="BM56" s="40">
        <v>0</v>
      </c>
      <c r="BN56" s="26">
        <v>0</v>
      </c>
      <c r="BO56" s="40">
        <v>0</v>
      </c>
      <c r="BP56" s="26">
        <v>0</v>
      </c>
      <c r="BQ56" s="40">
        <v>0</v>
      </c>
      <c r="BR56" s="26">
        <v>0</v>
      </c>
      <c r="BS56" s="40">
        <v>0</v>
      </c>
      <c r="BT56" s="26">
        <v>0</v>
      </c>
      <c r="BU56" s="40">
        <v>0</v>
      </c>
      <c r="BV56" s="26">
        <v>0</v>
      </c>
      <c r="BW56" s="40">
        <v>0</v>
      </c>
      <c r="BX56" s="26">
        <v>0</v>
      </c>
      <c r="BY56" s="115"/>
      <c r="CB56" s="76" t="str">
        <f>BH56</f>
        <v>Ronny Säther</v>
      </c>
      <c r="CC56" s="40">
        <v>0</v>
      </c>
      <c r="CD56" s="26">
        <v>0</v>
      </c>
      <c r="CE56" s="40">
        <v>0</v>
      </c>
      <c r="CF56" s="26">
        <v>0</v>
      </c>
      <c r="CG56" s="40">
        <v>0</v>
      </c>
      <c r="CH56" s="26">
        <v>0</v>
      </c>
      <c r="CI56" s="40">
        <v>0</v>
      </c>
      <c r="CJ56" s="26">
        <v>0</v>
      </c>
    </row>
    <row r="57" spans="1:88" ht="12" customHeight="1">
      <c r="A57" s="71" t="s">
        <v>30</v>
      </c>
      <c r="B57" s="54">
        <f>E57+G57+I57+K57+M57+O57+Q57+V57+X57+Z57+AB57+AD57+AF57+AH57+AJ57+AO57+AQ57+AS57+AU57+AW57+AY57+BA57+BC57+BI57+BK57+BM57+BO57+BQ57+BS57+BW57+CC57+CE57+CG57+BU57+CI57</f>
        <v>276</v>
      </c>
      <c r="C57" s="54">
        <f>F57+H57+J57+L57+N57+P57+R57+W57+Y57+AA57+AC57+AE57+AG57+AI57+AK57+AP57+AR57+AT57+AV57+AX57+AZ57+BB57+BD57+BJ57+BL57+BN57+BP57+BR57+BT57+BX57+CD57+CF57+CH57+BV57+CJ57</f>
        <v>51370</v>
      </c>
      <c r="D57" s="59">
        <f>C57/B57</f>
        <v>186.1231884057971</v>
      </c>
      <c r="E57" s="99">
        <v>0</v>
      </c>
      <c r="F57" s="104">
        <v>0</v>
      </c>
      <c r="G57" s="99">
        <v>0</v>
      </c>
      <c r="H57" s="104">
        <v>0</v>
      </c>
      <c r="I57" s="99">
        <v>0</v>
      </c>
      <c r="J57" s="104">
        <v>0</v>
      </c>
      <c r="K57" s="99">
        <v>0</v>
      </c>
      <c r="L57" s="104">
        <v>0</v>
      </c>
      <c r="M57" s="99">
        <v>0</v>
      </c>
      <c r="N57" s="104">
        <v>0</v>
      </c>
      <c r="O57" s="99">
        <v>0</v>
      </c>
      <c r="P57" s="104">
        <v>0</v>
      </c>
      <c r="Q57" s="99">
        <v>0</v>
      </c>
      <c r="R57" s="104">
        <v>0</v>
      </c>
      <c r="S57" s="2"/>
      <c r="T57" s="2"/>
      <c r="U57" s="76" t="s">
        <v>30</v>
      </c>
      <c r="V57" s="87">
        <v>0</v>
      </c>
      <c r="W57" s="92">
        <v>0</v>
      </c>
      <c r="X57" s="40">
        <v>0</v>
      </c>
      <c r="Y57" s="26">
        <v>0</v>
      </c>
      <c r="Z57" s="40">
        <v>0</v>
      </c>
      <c r="AA57" s="26">
        <v>0</v>
      </c>
      <c r="AB57" s="40">
        <v>0</v>
      </c>
      <c r="AC57" s="26">
        <v>0</v>
      </c>
      <c r="AD57" s="40">
        <v>0</v>
      </c>
      <c r="AE57" s="26">
        <v>0</v>
      </c>
      <c r="AF57" s="40">
        <v>0</v>
      </c>
      <c r="AG57" s="26">
        <v>0</v>
      </c>
      <c r="AH57" s="40">
        <v>0</v>
      </c>
      <c r="AI57" s="26">
        <v>0</v>
      </c>
      <c r="AJ57" s="40">
        <v>0</v>
      </c>
      <c r="AK57" s="26">
        <v>0</v>
      </c>
      <c r="AL57" s="2"/>
      <c r="AM57" s="2"/>
      <c r="AN57" s="76" t="s">
        <v>30</v>
      </c>
      <c r="AO57" s="40">
        <v>0</v>
      </c>
      <c r="AP57" s="26">
        <v>0</v>
      </c>
      <c r="AQ57" s="40">
        <v>0</v>
      </c>
      <c r="AR57" s="26">
        <v>0</v>
      </c>
      <c r="AS57" s="40">
        <v>0</v>
      </c>
      <c r="AT57" s="26">
        <v>0</v>
      </c>
      <c r="AU57" s="40">
        <v>0</v>
      </c>
      <c r="AV57" s="26">
        <v>0</v>
      </c>
      <c r="AW57" s="40">
        <v>4</v>
      </c>
      <c r="AX57" s="26">
        <v>748</v>
      </c>
      <c r="AY57" s="40">
        <v>0</v>
      </c>
      <c r="AZ57" s="26">
        <v>0</v>
      </c>
      <c r="BA57" s="40">
        <v>0</v>
      </c>
      <c r="BB57" s="26">
        <v>0</v>
      </c>
      <c r="BC57" s="40">
        <v>0</v>
      </c>
      <c r="BD57" s="26">
        <v>0</v>
      </c>
      <c r="BE57" s="45"/>
      <c r="BF57" s="2"/>
      <c r="BG57" s="2"/>
      <c r="BH57" s="76" t="s">
        <v>30</v>
      </c>
      <c r="BI57" s="40">
        <v>0</v>
      </c>
      <c r="BJ57" s="26">
        <v>0</v>
      </c>
      <c r="BK57" s="40">
        <v>0</v>
      </c>
      <c r="BL57" s="26">
        <v>0</v>
      </c>
      <c r="BM57" s="40">
        <v>0</v>
      </c>
      <c r="BN57" s="26">
        <v>0</v>
      </c>
      <c r="BO57" s="40">
        <v>3</v>
      </c>
      <c r="BP57" s="26">
        <v>533</v>
      </c>
      <c r="BQ57" s="40">
        <v>48</v>
      </c>
      <c r="BR57" s="26">
        <v>8879</v>
      </c>
      <c r="BS57" s="40">
        <v>56</v>
      </c>
      <c r="BT57" s="26">
        <v>10448</v>
      </c>
      <c r="BU57" s="40">
        <v>0</v>
      </c>
      <c r="BV57" s="26">
        <v>0</v>
      </c>
      <c r="BW57" s="40">
        <v>0</v>
      </c>
      <c r="BX57" s="26">
        <v>0</v>
      </c>
      <c r="BY57" s="115"/>
      <c r="CB57" s="76" t="str">
        <f>BH57</f>
        <v>Stig Åberg</v>
      </c>
      <c r="CC57" s="40">
        <v>0</v>
      </c>
      <c r="CD57" s="26">
        <v>0</v>
      </c>
      <c r="CE57" s="40">
        <v>45</v>
      </c>
      <c r="CF57" s="26">
        <v>8400</v>
      </c>
      <c r="CG57" s="40">
        <v>83</v>
      </c>
      <c r="CH57" s="26">
        <v>15595</v>
      </c>
      <c r="CI57" s="40">
        <v>37</v>
      </c>
      <c r="CJ57" s="26">
        <v>6767</v>
      </c>
    </row>
    <row r="58" spans="1:88" ht="12" customHeight="1">
      <c r="A58" s="71" t="s">
        <v>42</v>
      </c>
      <c r="B58" s="54">
        <f>E58+G58+I58+K58+M58+O58+Q58+V58+X58+Z58+AB58+AD58+AF58+AH58+AJ58+AO58+AQ58+AS58+AU58+AW58+AY58+BA58+BC58+BI58+BK58+BM58+BO58+BQ58+BS58+BW58+CC58+CE58+CG58+BU58+CI58</f>
        <v>259</v>
      </c>
      <c r="C58" s="54">
        <f>F58+H58+J58+L58+N58+P58+R58+W58+Y58+AA58+AC58+AE58+AG58+AI58+AK58+AP58+AR58+AT58+AV58+AX58+AZ58+BB58+BD58+BJ58+BL58+BN58+BP58+BR58+BT58+BX58+CD58+CF58+CH58+BV58+CJ58</f>
        <v>44138</v>
      </c>
      <c r="D58" s="59">
        <f>C58/B58</f>
        <v>170.4169884169884</v>
      </c>
      <c r="E58" s="99">
        <v>0</v>
      </c>
      <c r="F58" s="104">
        <v>0</v>
      </c>
      <c r="G58" s="99">
        <v>0</v>
      </c>
      <c r="H58" s="104">
        <v>0</v>
      </c>
      <c r="I58" s="99">
        <v>0</v>
      </c>
      <c r="J58" s="104">
        <v>0</v>
      </c>
      <c r="K58" s="99">
        <v>0</v>
      </c>
      <c r="L58" s="104">
        <v>0</v>
      </c>
      <c r="M58" s="99">
        <v>0</v>
      </c>
      <c r="N58" s="104">
        <v>0</v>
      </c>
      <c r="O58" s="99">
        <v>0</v>
      </c>
      <c r="P58" s="104">
        <v>0</v>
      </c>
      <c r="Q58" s="99">
        <v>0</v>
      </c>
      <c r="R58" s="104">
        <v>0</v>
      </c>
      <c r="U58" s="76" t="s">
        <v>42</v>
      </c>
      <c r="V58" s="87">
        <v>0</v>
      </c>
      <c r="W58" s="92">
        <v>0</v>
      </c>
      <c r="X58" s="40">
        <v>0</v>
      </c>
      <c r="Y58" s="26">
        <v>0</v>
      </c>
      <c r="Z58" s="40">
        <v>0</v>
      </c>
      <c r="AA58" s="26">
        <v>0</v>
      </c>
      <c r="AB58" s="40">
        <v>0</v>
      </c>
      <c r="AC58" s="26">
        <v>0</v>
      </c>
      <c r="AD58" s="40">
        <v>0</v>
      </c>
      <c r="AE58" s="26">
        <v>0</v>
      </c>
      <c r="AF58" s="40">
        <v>0</v>
      </c>
      <c r="AG58" s="26">
        <v>0</v>
      </c>
      <c r="AH58" s="40">
        <v>29</v>
      </c>
      <c r="AI58" s="26">
        <v>4624</v>
      </c>
      <c r="AJ58" s="40">
        <v>56</v>
      </c>
      <c r="AK58" s="26">
        <v>9095</v>
      </c>
      <c r="AN58" s="76" t="s">
        <v>42</v>
      </c>
      <c r="AO58" s="40">
        <v>44</v>
      </c>
      <c r="AP58" s="26">
        <v>7515</v>
      </c>
      <c r="AQ58" s="40">
        <v>0</v>
      </c>
      <c r="AR58" s="26">
        <v>0</v>
      </c>
      <c r="AS58" s="40">
        <v>0</v>
      </c>
      <c r="AT58" s="26">
        <v>0</v>
      </c>
      <c r="AU58" s="40">
        <v>0</v>
      </c>
      <c r="AV58" s="26">
        <v>0</v>
      </c>
      <c r="AW58" s="40">
        <v>0</v>
      </c>
      <c r="AX58" s="26">
        <v>0</v>
      </c>
      <c r="AY58" s="40">
        <v>0</v>
      </c>
      <c r="AZ58" s="26">
        <v>0</v>
      </c>
      <c r="BA58" s="40">
        <v>0</v>
      </c>
      <c r="BB58" s="26">
        <v>0</v>
      </c>
      <c r="BC58" s="40">
        <v>0</v>
      </c>
      <c r="BD58" s="26">
        <v>0</v>
      </c>
      <c r="BE58" s="45"/>
      <c r="BH58" s="76" t="s">
        <v>42</v>
      </c>
      <c r="BI58" s="40">
        <v>0</v>
      </c>
      <c r="BJ58" s="26">
        <v>0</v>
      </c>
      <c r="BK58" s="40">
        <v>0</v>
      </c>
      <c r="BL58" s="26">
        <v>0</v>
      </c>
      <c r="BM58" s="40">
        <v>0</v>
      </c>
      <c r="BN58" s="26">
        <v>0</v>
      </c>
      <c r="BO58" s="40">
        <v>0</v>
      </c>
      <c r="BP58" s="26">
        <v>0</v>
      </c>
      <c r="BQ58" s="40">
        <v>0</v>
      </c>
      <c r="BR58" s="26">
        <v>0</v>
      </c>
      <c r="BS58" s="40">
        <v>0</v>
      </c>
      <c r="BT58" s="26">
        <v>0</v>
      </c>
      <c r="BU58" s="40">
        <v>57</v>
      </c>
      <c r="BV58" s="26">
        <v>10123</v>
      </c>
      <c r="BW58" s="40">
        <v>0</v>
      </c>
      <c r="BX58" s="26">
        <v>0</v>
      </c>
      <c r="BY58" s="115"/>
      <c r="CB58" s="76" t="str">
        <f>BH58</f>
        <v>Jan-Åke Andersson</v>
      </c>
      <c r="CC58" s="40">
        <v>0</v>
      </c>
      <c r="CD58" s="26">
        <v>0</v>
      </c>
      <c r="CE58" s="40">
        <v>0</v>
      </c>
      <c r="CF58" s="26">
        <v>0</v>
      </c>
      <c r="CG58" s="40">
        <v>0</v>
      </c>
      <c r="CH58" s="26">
        <v>0</v>
      </c>
      <c r="CI58" s="40">
        <v>73</v>
      </c>
      <c r="CJ58" s="26">
        <v>12781</v>
      </c>
    </row>
    <row r="59" spans="1:88" ht="12" customHeight="1">
      <c r="A59" s="71" t="s">
        <v>31</v>
      </c>
      <c r="B59" s="54">
        <f>E59+G59+I59+K59+M59+O59+Q59+V59+X59+Z59+AB59+AD59+AF59+AH59+AJ59+AO59+AQ59+AS59+AU59+AW59+AY59+BA59+BC59+BI59+BK59+BM59+BO59+BQ59+BS59+BW59+CC59+CE59+CG59+BU59+CI59</f>
        <v>258</v>
      </c>
      <c r="C59" s="54">
        <f>F59+H59+J59+L59+N59+P59+R59+W59+Y59+AA59+AC59+AE59+AG59+AI59+AK59+AP59+AR59+AT59+AV59+AX59+AZ59+BB59+BD59+BJ59+BL59+BN59+BP59+BR59+BT59+BX59+CD59+CF59+CH59+BV59+CJ59</f>
        <v>44343</v>
      </c>
      <c r="D59" s="59">
        <f>C59/B59</f>
        <v>171.87209302325581</v>
      </c>
      <c r="E59" s="99">
        <v>0</v>
      </c>
      <c r="F59" s="104">
        <v>0</v>
      </c>
      <c r="G59" s="99">
        <v>0</v>
      </c>
      <c r="H59" s="104">
        <v>0</v>
      </c>
      <c r="I59" s="99">
        <v>0</v>
      </c>
      <c r="J59" s="104">
        <v>0</v>
      </c>
      <c r="K59" s="99">
        <v>0</v>
      </c>
      <c r="L59" s="104">
        <v>0</v>
      </c>
      <c r="M59" s="99">
        <v>0</v>
      </c>
      <c r="N59" s="104">
        <v>0</v>
      </c>
      <c r="O59" s="99">
        <v>0</v>
      </c>
      <c r="P59" s="104">
        <v>0</v>
      </c>
      <c r="Q59" s="99">
        <v>0</v>
      </c>
      <c r="R59" s="104">
        <v>0</v>
      </c>
      <c r="U59" s="76" t="s">
        <v>31</v>
      </c>
      <c r="V59" s="87">
        <v>0</v>
      </c>
      <c r="W59" s="92">
        <v>0</v>
      </c>
      <c r="X59" s="40">
        <v>0</v>
      </c>
      <c r="Y59" s="26">
        <v>0</v>
      </c>
      <c r="Z59" s="40">
        <v>0</v>
      </c>
      <c r="AA59" s="26">
        <v>0</v>
      </c>
      <c r="AB59" s="40">
        <v>0</v>
      </c>
      <c r="AC59" s="26">
        <v>0</v>
      </c>
      <c r="AD59" s="40">
        <v>0</v>
      </c>
      <c r="AE59" s="26">
        <v>0</v>
      </c>
      <c r="AF59" s="40">
        <v>0</v>
      </c>
      <c r="AG59" s="26">
        <v>0</v>
      </c>
      <c r="AH59" s="40">
        <v>0</v>
      </c>
      <c r="AI59" s="26">
        <v>0</v>
      </c>
      <c r="AJ59" s="40">
        <v>0</v>
      </c>
      <c r="AK59" s="26">
        <v>0</v>
      </c>
      <c r="AN59" s="76" t="s">
        <v>31</v>
      </c>
      <c r="AO59" s="40">
        <v>0</v>
      </c>
      <c r="AP59" s="26">
        <v>0</v>
      </c>
      <c r="AQ59" s="40">
        <v>0</v>
      </c>
      <c r="AR59" s="26">
        <v>0</v>
      </c>
      <c r="AS59" s="40">
        <v>0</v>
      </c>
      <c r="AT59" s="26">
        <v>0</v>
      </c>
      <c r="AU59" s="40">
        <v>0</v>
      </c>
      <c r="AV59" s="26">
        <v>0</v>
      </c>
      <c r="AW59" s="40">
        <v>0</v>
      </c>
      <c r="AX59" s="26">
        <v>0</v>
      </c>
      <c r="AY59" s="40">
        <v>0</v>
      </c>
      <c r="AZ59" s="26">
        <v>0</v>
      </c>
      <c r="BA59" s="40">
        <v>0</v>
      </c>
      <c r="BB59" s="26">
        <v>0</v>
      </c>
      <c r="BC59" s="40">
        <v>0</v>
      </c>
      <c r="BD59" s="26">
        <v>0</v>
      </c>
      <c r="BE59" s="45"/>
      <c r="BH59" s="76" t="s">
        <v>31</v>
      </c>
      <c r="BI59" s="40">
        <v>0</v>
      </c>
      <c r="BJ59" s="26">
        <v>0</v>
      </c>
      <c r="BK59" s="40">
        <v>0</v>
      </c>
      <c r="BL59" s="26">
        <v>0</v>
      </c>
      <c r="BM59" s="40">
        <v>0</v>
      </c>
      <c r="BN59" s="26">
        <v>0</v>
      </c>
      <c r="BO59" s="40">
        <v>0</v>
      </c>
      <c r="BP59" s="26">
        <v>0</v>
      </c>
      <c r="BQ59" s="40">
        <v>0</v>
      </c>
      <c r="BR59" s="26">
        <v>0</v>
      </c>
      <c r="BS59" s="40">
        <v>0</v>
      </c>
      <c r="BT59" s="26">
        <v>0</v>
      </c>
      <c r="BU59" s="40">
        <v>60</v>
      </c>
      <c r="BV59" s="26">
        <v>10442</v>
      </c>
      <c r="BW59" s="40">
        <v>0</v>
      </c>
      <c r="BX59" s="26">
        <v>0</v>
      </c>
      <c r="BY59" s="115"/>
      <c r="CB59" s="76" t="str">
        <f>BH59</f>
        <v>Teddy Sörensen</v>
      </c>
      <c r="CC59" s="40">
        <v>18</v>
      </c>
      <c r="CD59" s="26">
        <v>2994</v>
      </c>
      <c r="CE59" s="40">
        <v>45</v>
      </c>
      <c r="CF59" s="26">
        <v>7760</v>
      </c>
      <c r="CG59" s="40">
        <v>82</v>
      </c>
      <c r="CH59" s="26">
        <v>14304</v>
      </c>
      <c r="CI59" s="40">
        <v>53</v>
      </c>
      <c r="CJ59" s="26">
        <v>8843</v>
      </c>
    </row>
    <row r="60" spans="1:88" ht="12" customHeight="1">
      <c r="A60" s="97" t="s">
        <v>166</v>
      </c>
      <c r="B60" s="54">
        <f>E60+G60+I60+K60+M60+O60+Q60+V60+X60+Z60+AB60+AD60+AF60+AH60+AJ60+AO60+AQ60+AS60+AU60+AW60+AY60+BA60+BC60+BI60+BK60+BM60+BO60+BQ60+BS60+BW60+CC60+CE60+CG60+BU60+CI60</f>
        <v>248</v>
      </c>
      <c r="C60" s="54">
        <f>F60+H60+J60+L60+N60+P60+R60+W60+Y60+AA60+AC60+AE60+AG60+AI60+AK60+AP60+AR60+AT60+AV60+AX60+AZ60+BB60+BD60+BJ60+BL60+BN60+BP60+BR60+BT60+BX60+CD60+CF60+CH60+BV60+CJ60</f>
        <v>44040</v>
      </c>
      <c r="D60" s="59">
        <f>C60/B60</f>
        <v>177.58064516129033</v>
      </c>
      <c r="E60" s="99">
        <v>51</v>
      </c>
      <c r="F60" s="104">
        <v>9122</v>
      </c>
      <c r="G60" s="99">
        <v>17</v>
      </c>
      <c r="H60" s="104">
        <v>3023</v>
      </c>
      <c r="I60" s="99">
        <v>43</v>
      </c>
      <c r="J60" s="104">
        <v>7450</v>
      </c>
      <c r="K60" s="99">
        <v>50</v>
      </c>
      <c r="L60" s="104">
        <v>8616</v>
      </c>
      <c r="M60" s="99">
        <v>87</v>
      </c>
      <c r="N60" s="104">
        <v>15829</v>
      </c>
      <c r="O60" s="99">
        <v>0</v>
      </c>
      <c r="P60" s="104">
        <v>0</v>
      </c>
      <c r="Q60" s="99">
        <v>0</v>
      </c>
      <c r="R60" s="104">
        <v>0</v>
      </c>
      <c r="U60" s="76" t="str">
        <f>A60</f>
        <v>Anna-Greta Bergström</v>
      </c>
      <c r="V60" s="87"/>
      <c r="W60" s="92">
        <v>0</v>
      </c>
      <c r="X60" s="40">
        <v>0</v>
      </c>
      <c r="Y60" s="26">
        <v>0</v>
      </c>
      <c r="Z60" s="40">
        <v>0</v>
      </c>
      <c r="AA60" s="26">
        <v>0</v>
      </c>
      <c r="AB60" s="40">
        <v>0</v>
      </c>
      <c r="AC60" s="26">
        <v>0</v>
      </c>
      <c r="AD60" s="40">
        <v>0</v>
      </c>
      <c r="AE60" s="26">
        <v>0</v>
      </c>
      <c r="AF60" s="40">
        <v>0</v>
      </c>
      <c r="AG60" s="26">
        <v>0</v>
      </c>
      <c r="AH60" s="40">
        <v>0</v>
      </c>
      <c r="AI60" s="26">
        <v>0</v>
      </c>
      <c r="AJ60" s="40">
        <v>0</v>
      </c>
      <c r="AK60" s="26">
        <v>0</v>
      </c>
      <c r="AN60" s="76" t="str">
        <f>U60</f>
        <v>Anna-Greta Bergström</v>
      </c>
      <c r="AO60" s="40">
        <v>0</v>
      </c>
      <c r="AP60" s="26">
        <v>0</v>
      </c>
      <c r="AQ60" s="40">
        <v>0</v>
      </c>
      <c r="AR60" s="26">
        <v>0</v>
      </c>
      <c r="AS60" s="40">
        <v>0</v>
      </c>
      <c r="AT60" s="26">
        <v>0</v>
      </c>
      <c r="AU60" s="40">
        <v>0</v>
      </c>
      <c r="AV60" s="26">
        <v>0</v>
      </c>
      <c r="AW60" s="40">
        <v>0</v>
      </c>
      <c r="AX60" s="26">
        <v>0</v>
      </c>
      <c r="AY60" s="47">
        <v>0</v>
      </c>
      <c r="AZ60" s="48">
        <v>0</v>
      </c>
      <c r="BA60" s="40">
        <v>0</v>
      </c>
      <c r="BB60" s="26">
        <v>0</v>
      </c>
      <c r="BC60" s="40">
        <v>0</v>
      </c>
      <c r="BD60" s="26">
        <v>0</v>
      </c>
      <c r="BE60" s="45"/>
      <c r="BH60" s="76" t="str">
        <f>AN60</f>
        <v>Anna-Greta Bergström</v>
      </c>
      <c r="BI60" s="40">
        <v>0</v>
      </c>
      <c r="BJ60" s="26">
        <v>0</v>
      </c>
      <c r="BK60" s="40">
        <v>0</v>
      </c>
      <c r="BL60" s="26">
        <v>0</v>
      </c>
      <c r="BM60" s="40">
        <v>0</v>
      </c>
      <c r="BN60" s="26">
        <v>0</v>
      </c>
      <c r="BO60" s="40">
        <v>0</v>
      </c>
      <c r="BP60" s="26">
        <v>0</v>
      </c>
      <c r="BQ60" s="40">
        <v>0</v>
      </c>
      <c r="BR60" s="26">
        <v>0</v>
      </c>
      <c r="BS60" s="40">
        <v>0</v>
      </c>
      <c r="BT60" s="26">
        <v>0</v>
      </c>
      <c r="BU60" s="40">
        <v>0</v>
      </c>
      <c r="BV60" s="26">
        <v>0</v>
      </c>
      <c r="BW60" s="40">
        <v>0</v>
      </c>
      <c r="BX60" s="26">
        <v>0</v>
      </c>
      <c r="BY60" s="115"/>
      <c r="CB60" s="76" t="str">
        <f>BH60</f>
        <v>Anna-Greta Bergström</v>
      </c>
      <c r="CC60" s="40">
        <v>0</v>
      </c>
      <c r="CD60" s="26">
        <v>0</v>
      </c>
      <c r="CE60" s="40">
        <v>0</v>
      </c>
      <c r="CF60" s="26">
        <v>0</v>
      </c>
      <c r="CG60" s="40">
        <v>0</v>
      </c>
      <c r="CH60" s="26">
        <v>0</v>
      </c>
      <c r="CI60" s="40">
        <v>0</v>
      </c>
      <c r="CJ60" s="26">
        <v>0</v>
      </c>
    </row>
    <row r="61" spans="1:88" ht="12" customHeight="1">
      <c r="A61" s="71" t="s">
        <v>137</v>
      </c>
      <c r="B61" s="54">
        <f>E61+G61+I61+K61+M61+O61+Q61+V61+X61+Z61+AB61+AD61+AF61+AH61+AJ61+AO61+AQ61+AS61+AU61+AW61+AY61+BA61+BC61+BI61+BK61+BM61+BO61+BQ61+BS61+BW61+CC61+CE61+CG61+BU61+CI61</f>
        <v>244</v>
      </c>
      <c r="C61" s="54">
        <f>F61+H61+J61+L61+N61+P61+R61+W61+Y61+AA61+AC61+AE61+AG61+AI61+AK61+AP61+AR61+AT61+AV61+AX61+AZ61+BB61+BD61+BJ61+BL61+BN61+BP61+BR61+BT61+BX61+CD61+CF61+CH61+BV61+CJ61</f>
        <v>43208</v>
      </c>
      <c r="D61" s="59">
        <f>C61/B61</f>
        <v>177.08196721311475</v>
      </c>
      <c r="E61" s="99">
        <v>39</v>
      </c>
      <c r="F61" s="104">
        <v>6818</v>
      </c>
      <c r="G61" s="99">
        <v>4</v>
      </c>
      <c r="H61" s="104">
        <v>656</v>
      </c>
      <c r="I61" s="99">
        <v>26</v>
      </c>
      <c r="J61" s="104">
        <v>4567</v>
      </c>
      <c r="K61" s="99">
        <v>44</v>
      </c>
      <c r="L61" s="104">
        <v>7711</v>
      </c>
      <c r="M61" s="99">
        <v>43</v>
      </c>
      <c r="N61" s="104">
        <v>7939</v>
      </c>
      <c r="O61" s="99">
        <v>20</v>
      </c>
      <c r="P61" s="104">
        <v>3381</v>
      </c>
      <c r="Q61" s="99">
        <v>33</v>
      </c>
      <c r="R61" s="104">
        <v>5676</v>
      </c>
      <c r="U61" s="76" t="s">
        <v>137</v>
      </c>
      <c r="V61" s="87">
        <v>8</v>
      </c>
      <c r="W61" s="92">
        <v>1606</v>
      </c>
      <c r="X61" s="41">
        <v>2</v>
      </c>
      <c r="Y61" s="20">
        <v>266</v>
      </c>
      <c r="Z61" s="41">
        <v>25</v>
      </c>
      <c r="AA61" s="20">
        <v>4588</v>
      </c>
      <c r="AB61" s="40">
        <v>0</v>
      </c>
      <c r="AC61" s="26">
        <v>0</v>
      </c>
      <c r="AD61" s="40">
        <v>0</v>
      </c>
      <c r="AE61" s="26">
        <v>0</v>
      </c>
      <c r="AF61" s="40">
        <v>0</v>
      </c>
      <c r="AG61" s="26">
        <v>0</v>
      </c>
      <c r="AH61" s="40">
        <v>0</v>
      </c>
      <c r="AI61" s="26">
        <v>0</v>
      </c>
      <c r="AJ61" s="40">
        <v>0</v>
      </c>
      <c r="AK61" s="26">
        <v>0</v>
      </c>
      <c r="AN61" s="76" t="s">
        <v>137</v>
      </c>
      <c r="AO61" s="40">
        <v>0</v>
      </c>
      <c r="AP61" s="26">
        <v>0</v>
      </c>
      <c r="AQ61" s="40">
        <v>0</v>
      </c>
      <c r="AR61" s="26">
        <v>0</v>
      </c>
      <c r="AS61" s="40">
        <v>0</v>
      </c>
      <c r="AT61" s="26">
        <v>0</v>
      </c>
      <c r="AU61" s="40">
        <v>0</v>
      </c>
      <c r="AV61" s="26">
        <v>0</v>
      </c>
      <c r="AW61" s="40">
        <v>0</v>
      </c>
      <c r="AX61" s="26">
        <v>0</v>
      </c>
      <c r="AY61" s="40">
        <v>0</v>
      </c>
      <c r="AZ61" s="26">
        <v>0</v>
      </c>
      <c r="BA61" s="40">
        <v>0</v>
      </c>
      <c r="BB61" s="26">
        <v>0</v>
      </c>
      <c r="BC61" s="40">
        <v>0</v>
      </c>
      <c r="BD61" s="26">
        <v>0</v>
      </c>
      <c r="BE61" s="46"/>
      <c r="BH61" s="76" t="s">
        <v>137</v>
      </c>
      <c r="BI61" s="40">
        <v>0</v>
      </c>
      <c r="BJ61" s="26">
        <v>0</v>
      </c>
      <c r="BK61" s="40">
        <v>0</v>
      </c>
      <c r="BL61" s="26">
        <v>0</v>
      </c>
      <c r="BM61" s="40">
        <v>0</v>
      </c>
      <c r="BN61" s="26">
        <v>0</v>
      </c>
      <c r="BO61" s="40">
        <v>0</v>
      </c>
      <c r="BP61" s="26">
        <v>0</v>
      </c>
      <c r="BQ61" s="40">
        <v>0</v>
      </c>
      <c r="BR61" s="26">
        <v>0</v>
      </c>
      <c r="BS61" s="40">
        <v>0</v>
      </c>
      <c r="BT61" s="26">
        <v>0</v>
      </c>
      <c r="BU61" s="40">
        <v>0</v>
      </c>
      <c r="BV61" s="26">
        <v>0</v>
      </c>
      <c r="BW61" s="40">
        <v>0</v>
      </c>
      <c r="BX61" s="26">
        <v>0</v>
      </c>
      <c r="BY61" s="115"/>
      <c r="CB61" s="76" t="str">
        <f>BH61</f>
        <v>Martin Björk</v>
      </c>
      <c r="CC61" s="40">
        <v>0</v>
      </c>
      <c r="CD61" s="26">
        <v>0</v>
      </c>
      <c r="CE61" s="40">
        <v>0</v>
      </c>
      <c r="CF61" s="26">
        <v>0</v>
      </c>
      <c r="CG61" s="40">
        <v>0</v>
      </c>
      <c r="CH61" s="26">
        <v>0</v>
      </c>
      <c r="CI61" s="40">
        <v>0</v>
      </c>
      <c r="CJ61" s="26">
        <v>0</v>
      </c>
    </row>
    <row r="62" spans="1:88" ht="12" customHeight="1">
      <c r="A62" s="71" t="s">
        <v>71</v>
      </c>
      <c r="B62" s="54">
        <f>E62+G62+I62+K62+M62+O62+Q62+V62+X62+Z62+AB62+AD62+AF62+AH62+AJ62+AO62+AQ62+AS62+AU62+AW62+AY62+BA62+BC62+BI62+BK62+BM62+BO62+BQ62+BS62+BW62+CC62+CE62+CG62+BU62+CI62</f>
        <v>243</v>
      </c>
      <c r="C62" s="54">
        <f>F62+H62+J62+L62+N62+P62+R62+W62+Y62+AA62+AC62+AE62+AG62+AI62+AK62+AP62+AR62+AT62+AV62+AX62+AZ62+BB62+BD62+BJ62+BL62+BN62+BP62+BR62+BT62+BX62+CD62+CF62+CH62+BV62+CJ62</f>
        <v>45952</v>
      </c>
      <c r="D62" s="59">
        <f>C62/B62</f>
        <v>189.10288065843622</v>
      </c>
      <c r="E62" s="99">
        <v>0</v>
      </c>
      <c r="F62" s="104">
        <v>0</v>
      </c>
      <c r="G62" s="99">
        <v>0</v>
      </c>
      <c r="H62" s="104">
        <v>0</v>
      </c>
      <c r="I62" s="99">
        <v>0</v>
      </c>
      <c r="J62" s="104">
        <v>0</v>
      </c>
      <c r="K62" s="99">
        <v>0</v>
      </c>
      <c r="L62" s="104">
        <v>0</v>
      </c>
      <c r="M62" s="99">
        <v>0</v>
      </c>
      <c r="N62" s="104">
        <v>0</v>
      </c>
      <c r="O62" s="99">
        <v>0</v>
      </c>
      <c r="P62" s="104">
        <v>0</v>
      </c>
      <c r="Q62" s="99">
        <v>0</v>
      </c>
      <c r="R62" s="104">
        <v>0</v>
      </c>
      <c r="U62" s="76" t="s">
        <v>71</v>
      </c>
      <c r="V62" s="87">
        <v>0</v>
      </c>
      <c r="W62" s="92">
        <v>0</v>
      </c>
      <c r="X62" s="40">
        <v>0</v>
      </c>
      <c r="Y62" s="26">
        <v>0</v>
      </c>
      <c r="Z62" s="40">
        <v>0</v>
      </c>
      <c r="AA62" s="26">
        <v>0</v>
      </c>
      <c r="AB62" s="40">
        <v>0</v>
      </c>
      <c r="AC62" s="26">
        <v>0</v>
      </c>
      <c r="AD62" s="40">
        <v>0</v>
      </c>
      <c r="AE62" s="26">
        <v>0</v>
      </c>
      <c r="AF62" s="40">
        <v>0</v>
      </c>
      <c r="AG62" s="26">
        <v>0</v>
      </c>
      <c r="AH62" s="40">
        <v>0</v>
      </c>
      <c r="AI62" s="26">
        <v>0</v>
      </c>
      <c r="AJ62" s="40">
        <v>0</v>
      </c>
      <c r="AK62" s="26">
        <v>0</v>
      </c>
      <c r="AN62" s="76" t="s">
        <v>71</v>
      </c>
      <c r="AO62" s="40">
        <v>0</v>
      </c>
      <c r="AP62" s="26">
        <v>0</v>
      </c>
      <c r="AQ62" s="41">
        <f>4+4+4</f>
        <v>12</v>
      </c>
      <c r="AR62" s="20">
        <f>796+672+736</f>
        <v>2204</v>
      </c>
      <c r="AS62" s="40">
        <v>71</v>
      </c>
      <c r="AT62" s="26">
        <v>13516</v>
      </c>
      <c r="AU62" s="40">
        <v>0</v>
      </c>
      <c r="AV62" s="26">
        <v>0</v>
      </c>
      <c r="AW62" s="40">
        <v>68</v>
      </c>
      <c r="AX62" s="26">
        <v>12787</v>
      </c>
      <c r="AY62" s="47">
        <v>92</v>
      </c>
      <c r="AZ62" s="48">
        <v>17445</v>
      </c>
      <c r="BA62" s="40">
        <v>0</v>
      </c>
      <c r="BB62" s="26">
        <v>0</v>
      </c>
      <c r="BC62" s="40">
        <v>0</v>
      </c>
      <c r="BD62" s="26">
        <v>0</v>
      </c>
      <c r="BE62" s="45"/>
      <c r="BH62" s="76" t="s">
        <v>71</v>
      </c>
      <c r="BI62" s="40">
        <v>0</v>
      </c>
      <c r="BJ62" s="26">
        <v>0</v>
      </c>
      <c r="BK62" s="40">
        <v>0</v>
      </c>
      <c r="BL62" s="26">
        <v>0</v>
      </c>
      <c r="BM62" s="40">
        <v>0</v>
      </c>
      <c r="BN62" s="26">
        <v>0</v>
      </c>
      <c r="BO62" s="40">
        <v>0</v>
      </c>
      <c r="BP62" s="26">
        <v>0</v>
      </c>
      <c r="BQ62" s="40">
        <v>0</v>
      </c>
      <c r="BR62" s="26">
        <v>0</v>
      </c>
      <c r="BS62" s="40">
        <v>0</v>
      </c>
      <c r="BT62" s="26">
        <v>0</v>
      </c>
      <c r="BU62" s="40">
        <v>0</v>
      </c>
      <c r="BV62" s="26">
        <v>0</v>
      </c>
      <c r="BW62" s="40">
        <v>0</v>
      </c>
      <c r="BX62" s="26">
        <v>0</v>
      </c>
      <c r="BY62" s="115"/>
      <c r="CB62" s="76" t="str">
        <f>BH62</f>
        <v>Tommy Henriksson</v>
      </c>
      <c r="CC62" s="40">
        <v>0</v>
      </c>
      <c r="CD62" s="26">
        <v>0</v>
      </c>
      <c r="CE62" s="40">
        <v>0</v>
      </c>
      <c r="CF62" s="26">
        <v>0</v>
      </c>
      <c r="CG62" s="40">
        <v>0</v>
      </c>
      <c r="CH62" s="26">
        <v>0</v>
      </c>
      <c r="CI62" s="40">
        <v>0</v>
      </c>
      <c r="CJ62" s="26">
        <v>0</v>
      </c>
    </row>
    <row r="63" spans="1:88" ht="12" customHeight="1">
      <c r="A63" s="71" t="s">
        <v>68</v>
      </c>
      <c r="B63" s="54">
        <f>E63+G63+I63+K63+M63+O63+Q63+V63+X63+Z63+AB63+AD63+AF63+AH63+AJ63+AO63+AQ63+AS63+AU63+AW63+AY63+BA63+BC63+BI63+BK63+BM63+BO63+BQ63+BS63+BW63+CC63+CE63+CG63+BU63+CI63</f>
        <v>242</v>
      </c>
      <c r="C63" s="54">
        <f>F63+H63+J63+L63+N63+P63+R63+W63+Y63+AA63+AC63+AE63+AG63+AI63+AK63+AP63+AR63+AT63+AV63+AX63+AZ63+BB63+BD63+BJ63+BL63+BN63+BP63+BR63+BT63+BX63+CD63+CF63+CH63+BV63+CJ63</f>
        <v>43901</v>
      </c>
      <c r="D63" s="59">
        <f>C63/B63</f>
        <v>181.4090909090909</v>
      </c>
      <c r="E63" s="99">
        <v>0</v>
      </c>
      <c r="F63" s="104">
        <v>0</v>
      </c>
      <c r="G63" s="99">
        <v>0</v>
      </c>
      <c r="H63" s="104">
        <v>0</v>
      </c>
      <c r="I63" s="99">
        <v>0</v>
      </c>
      <c r="J63" s="104">
        <v>0</v>
      </c>
      <c r="K63" s="99">
        <v>0</v>
      </c>
      <c r="L63" s="104">
        <v>0</v>
      </c>
      <c r="M63" s="99">
        <v>0</v>
      </c>
      <c r="N63" s="104">
        <v>0</v>
      </c>
      <c r="O63" s="99">
        <v>0</v>
      </c>
      <c r="P63" s="104">
        <v>0</v>
      </c>
      <c r="Q63" s="99">
        <v>0</v>
      </c>
      <c r="R63" s="104">
        <v>0</v>
      </c>
      <c r="U63" s="76" t="s">
        <v>68</v>
      </c>
      <c r="V63" s="87">
        <v>0</v>
      </c>
      <c r="W63" s="92">
        <v>0</v>
      </c>
      <c r="X63" s="40">
        <v>0</v>
      </c>
      <c r="Y63" s="26">
        <v>0</v>
      </c>
      <c r="Z63" s="40">
        <v>0</v>
      </c>
      <c r="AA63" s="26">
        <v>0</v>
      </c>
      <c r="AB63" s="40">
        <v>0</v>
      </c>
      <c r="AC63" s="26">
        <v>0</v>
      </c>
      <c r="AD63" s="40">
        <v>0</v>
      </c>
      <c r="AE63" s="26">
        <v>0</v>
      </c>
      <c r="AF63" s="40">
        <v>0</v>
      </c>
      <c r="AG63" s="26">
        <v>0</v>
      </c>
      <c r="AH63" s="40">
        <v>0</v>
      </c>
      <c r="AI63" s="26">
        <v>0</v>
      </c>
      <c r="AJ63" s="40">
        <v>0</v>
      </c>
      <c r="AK63" s="26">
        <v>0</v>
      </c>
      <c r="AN63" s="76" t="s">
        <v>68</v>
      </c>
      <c r="AO63" s="40">
        <v>0</v>
      </c>
      <c r="AP63" s="26">
        <v>0</v>
      </c>
      <c r="AQ63" s="40">
        <v>0</v>
      </c>
      <c r="AR63" s="26">
        <v>0</v>
      </c>
      <c r="AS63" s="40">
        <v>0</v>
      </c>
      <c r="AT63" s="26">
        <v>0</v>
      </c>
      <c r="AU63" s="40">
        <v>0</v>
      </c>
      <c r="AV63" s="26">
        <v>0</v>
      </c>
      <c r="AW63" s="40">
        <v>64</v>
      </c>
      <c r="AX63" s="26">
        <v>11670</v>
      </c>
      <c r="AY63" s="47">
        <v>72</v>
      </c>
      <c r="AZ63" s="48">
        <v>12993</v>
      </c>
      <c r="BA63" s="40">
        <f>97+2+4+3</f>
        <v>106</v>
      </c>
      <c r="BB63" s="26">
        <f>17717+329+707+485</f>
        <v>19238</v>
      </c>
      <c r="BC63" s="40">
        <v>0</v>
      </c>
      <c r="BD63" s="26">
        <v>0</v>
      </c>
      <c r="BE63" s="45"/>
      <c r="BH63" s="76" t="s">
        <v>68</v>
      </c>
      <c r="BI63" s="40">
        <v>0</v>
      </c>
      <c r="BJ63" s="26">
        <v>0</v>
      </c>
      <c r="BK63" s="40">
        <v>0</v>
      </c>
      <c r="BL63" s="26">
        <v>0</v>
      </c>
      <c r="BM63" s="40">
        <v>0</v>
      </c>
      <c r="BN63" s="26">
        <v>0</v>
      </c>
      <c r="BO63" s="40">
        <v>0</v>
      </c>
      <c r="BP63" s="26">
        <v>0</v>
      </c>
      <c r="BQ63" s="40">
        <v>0</v>
      </c>
      <c r="BR63" s="26">
        <v>0</v>
      </c>
      <c r="BS63" s="40">
        <v>0</v>
      </c>
      <c r="BT63" s="26">
        <v>0</v>
      </c>
      <c r="BU63" s="40">
        <v>0</v>
      </c>
      <c r="BV63" s="26">
        <v>0</v>
      </c>
      <c r="BW63" s="40">
        <v>0</v>
      </c>
      <c r="BX63" s="26">
        <v>0</v>
      </c>
      <c r="BY63" s="115"/>
      <c r="CB63" s="76" t="str">
        <f>BH63</f>
        <v>Anders Eriksson</v>
      </c>
      <c r="CC63" s="40">
        <v>0</v>
      </c>
      <c r="CD63" s="26">
        <v>0</v>
      </c>
      <c r="CE63" s="40">
        <v>0</v>
      </c>
      <c r="CF63" s="26">
        <v>0</v>
      </c>
      <c r="CG63" s="40">
        <v>0</v>
      </c>
      <c r="CH63" s="26">
        <v>0</v>
      </c>
      <c r="CI63" s="40">
        <v>0</v>
      </c>
      <c r="CJ63" s="26">
        <v>0</v>
      </c>
    </row>
    <row r="64" spans="1:88" ht="12" customHeight="1">
      <c r="A64" s="97" t="s">
        <v>155</v>
      </c>
      <c r="B64" s="54">
        <f>E64+G64+I64+K64+M64+O64+Q64+V64+X64+Z64+AB64+AD64+AF64+AH64+AJ64+AO64+AQ64+AS64+AU64+AW64+AY64+BA64+BC64+BI64+BK64+BM64+BO64+BQ64+BS64+BW64+CC64+CE64+CG64+BU64+CI64</f>
        <v>233</v>
      </c>
      <c r="C64" s="54">
        <f>F64+H64+J64+L64+N64+P64+R64+W64+Y64+AA64+AC64+AE64+AG64+AI64+AK64+AP64+AR64+AT64+AV64+AX64+AZ64+BB64+BD64+BJ64+BL64+BN64+BP64+BR64+BT64+BX64+CD64+CF64+CH64+BV64+CJ64</f>
        <v>48914</v>
      </c>
      <c r="D64" s="59">
        <f>C64/B64</f>
        <v>209.931330472103</v>
      </c>
      <c r="E64" s="99">
        <v>0</v>
      </c>
      <c r="F64" s="104">
        <v>0</v>
      </c>
      <c r="G64" s="99">
        <v>0</v>
      </c>
      <c r="H64" s="104">
        <v>0</v>
      </c>
      <c r="I64" s="99">
        <v>0</v>
      </c>
      <c r="J64" s="104">
        <v>0</v>
      </c>
      <c r="K64" s="99">
        <v>62</v>
      </c>
      <c r="L64" s="104">
        <v>13461</v>
      </c>
      <c r="M64" s="99">
        <v>79</v>
      </c>
      <c r="N64" s="104">
        <v>16565</v>
      </c>
      <c r="O64" s="99">
        <v>92</v>
      </c>
      <c r="P64" s="104">
        <v>18888</v>
      </c>
      <c r="Q64" s="99">
        <v>0</v>
      </c>
      <c r="R64" s="104">
        <v>0</v>
      </c>
      <c r="U64" s="76" t="str">
        <f>A64</f>
        <v>Jimmy Eriksson</v>
      </c>
      <c r="V64" s="87"/>
      <c r="W64" s="92">
        <v>0</v>
      </c>
      <c r="X64" s="40">
        <v>0</v>
      </c>
      <c r="Y64" s="26">
        <v>0</v>
      </c>
      <c r="Z64" s="40">
        <v>0</v>
      </c>
      <c r="AA64" s="26">
        <v>0</v>
      </c>
      <c r="AB64" s="40">
        <v>0</v>
      </c>
      <c r="AC64" s="26">
        <v>0</v>
      </c>
      <c r="AD64" s="40">
        <v>0</v>
      </c>
      <c r="AE64" s="26">
        <v>0</v>
      </c>
      <c r="AF64" s="40">
        <v>0</v>
      </c>
      <c r="AG64" s="26">
        <v>0</v>
      </c>
      <c r="AH64" s="40">
        <v>0</v>
      </c>
      <c r="AI64" s="26">
        <v>0</v>
      </c>
      <c r="AJ64" s="40">
        <v>0</v>
      </c>
      <c r="AK64" s="26">
        <v>0</v>
      </c>
      <c r="AN64" s="76" t="str">
        <f>U64</f>
        <v>Jimmy Eriksson</v>
      </c>
      <c r="AO64" s="40">
        <v>0</v>
      </c>
      <c r="AP64" s="26">
        <v>0</v>
      </c>
      <c r="AQ64" s="40">
        <v>0</v>
      </c>
      <c r="AR64" s="26">
        <v>0</v>
      </c>
      <c r="AS64" s="40">
        <v>0</v>
      </c>
      <c r="AT64" s="26">
        <v>0</v>
      </c>
      <c r="AU64" s="40">
        <v>0</v>
      </c>
      <c r="AV64" s="26">
        <v>0</v>
      </c>
      <c r="AW64" s="40">
        <v>0</v>
      </c>
      <c r="AX64" s="26">
        <v>0</v>
      </c>
      <c r="AY64" s="47">
        <v>0</v>
      </c>
      <c r="AZ64" s="48">
        <v>0</v>
      </c>
      <c r="BA64" s="40">
        <v>0</v>
      </c>
      <c r="BB64" s="26">
        <v>0</v>
      </c>
      <c r="BC64" s="40">
        <v>0</v>
      </c>
      <c r="BD64" s="26">
        <v>0</v>
      </c>
      <c r="BE64" s="45"/>
      <c r="BH64" s="76" t="str">
        <f>AN64</f>
        <v>Jimmy Eriksson</v>
      </c>
      <c r="BI64" s="40">
        <v>0</v>
      </c>
      <c r="BJ64" s="26">
        <v>0</v>
      </c>
      <c r="BK64" s="40">
        <v>0</v>
      </c>
      <c r="BL64" s="26">
        <v>0</v>
      </c>
      <c r="BM64" s="40">
        <v>0</v>
      </c>
      <c r="BN64" s="26">
        <v>0</v>
      </c>
      <c r="BO64" s="40">
        <v>0</v>
      </c>
      <c r="BP64" s="26">
        <v>0</v>
      </c>
      <c r="BQ64" s="40">
        <v>0</v>
      </c>
      <c r="BR64" s="26">
        <v>0</v>
      </c>
      <c r="BS64" s="40">
        <v>0</v>
      </c>
      <c r="BT64" s="26">
        <v>0</v>
      </c>
      <c r="BU64" s="40">
        <v>0</v>
      </c>
      <c r="BV64" s="26">
        <v>0</v>
      </c>
      <c r="BW64" s="40">
        <v>0</v>
      </c>
      <c r="BX64" s="26">
        <v>0</v>
      </c>
      <c r="BY64" s="115"/>
      <c r="CB64" s="76" t="str">
        <f>BH64</f>
        <v>Jimmy Eriksson</v>
      </c>
      <c r="CC64" s="40">
        <v>0</v>
      </c>
      <c r="CD64" s="26">
        <v>0</v>
      </c>
      <c r="CE64" s="40">
        <v>0</v>
      </c>
      <c r="CF64" s="26">
        <v>0</v>
      </c>
      <c r="CG64" s="40">
        <v>0</v>
      </c>
      <c r="CH64" s="26">
        <v>0</v>
      </c>
      <c r="CI64" s="40">
        <v>0</v>
      </c>
      <c r="CJ64" s="26">
        <v>0</v>
      </c>
    </row>
    <row r="65" spans="1:88" ht="12" customHeight="1">
      <c r="A65" s="71" t="s">
        <v>45</v>
      </c>
      <c r="B65" s="54">
        <f>E65+G65+I65+K65+M65+O65+Q65+V65+X65+Z65+AB65+AD65+AF65+AH65+AJ65+AO65+AQ65+AS65+AU65+AW65+AY65+BA65+BC65+BI65+BK65+BM65+BO65+BQ65+BS65+BW65+CC65+CE65+CG65+BU65+CI65</f>
        <v>229</v>
      </c>
      <c r="C65" s="54">
        <f>F65+H65+J65+L65+N65+P65+R65+W65+Y65+AA65+AC65+AE65+AG65+AI65+AK65+AP65+AR65+AT65+AV65+AX65+AZ65+BB65+BD65+BJ65+BL65+BN65+BP65+BR65+BT65+BX65+CD65+CF65+CH65+BV65+CJ65</f>
        <v>41649</v>
      </c>
      <c r="D65" s="59">
        <f>C65/B65</f>
        <v>181.87336244541484</v>
      </c>
      <c r="E65" s="99">
        <v>0</v>
      </c>
      <c r="F65" s="104">
        <v>0</v>
      </c>
      <c r="G65" s="99">
        <v>0</v>
      </c>
      <c r="H65" s="104">
        <v>0</v>
      </c>
      <c r="I65" s="99">
        <v>0</v>
      </c>
      <c r="J65" s="104">
        <v>0</v>
      </c>
      <c r="K65" s="99">
        <v>0</v>
      </c>
      <c r="L65" s="104">
        <v>0</v>
      </c>
      <c r="M65" s="99">
        <v>0</v>
      </c>
      <c r="N65" s="104">
        <v>0</v>
      </c>
      <c r="O65" s="99">
        <v>0</v>
      </c>
      <c r="P65" s="104">
        <v>0</v>
      </c>
      <c r="Q65" s="99">
        <v>0</v>
      </c>
      <c r="R65" s="104">
        <v>0</v>
      </c>
      <c r="U65" s="76" t="s">
        <v>45</v>
      </c>
      <c r="V65" s="87">
        <v>0</v>
      </c>
      <c r="W65" s="92">
        <v>0</v>
      </c>
      <c r="X65" s="40">
        <v>0</v>
      </c>
      <c r="Y65" s="26">
        <v>0</v>
      </c>
      <c r="Z65" s="40">
        <v>0</v>
      </c>
      <c r="AA65" s="26">
        <v>0</v>
      </c>
      <c r="AB65" s="40">
        <v>0</v>
      </c>
      <c r="AC65" s="26">
        <v>0</v>
      </c>
      <c r="AD65" s="40">
        <v>0</v>
      </c>
      <c r="AE65" s="26">
        <v>0</v>
      </c>
      <c r="AF65" s="40">
        <v>0</v>
      </c>
      <c r="AG65" s="26">
        <v>0</v>
      </c>
      <c r="AH65" s="40">
        <v>0</v>
      </c>
      <c r="AI65" s="26">
        <v>0</v>
      </c>
      <c r="AJ65" s="40">
        <v>0</v>
      </c>
      <c r="AK65" s="26">
        <v>0</v>
      </c>
      <c r="AN65" s="76" t="s">
        <v>45</v>
      </c>
      <c r="AO65" s="40">
        <v>0</v>
      </c>
      <c r="AP65" s="26">
        <v>0</v>
      </c>
      <c r="AQ65" s="40">
        <v>0</v>
      </c>
      <c r="AR65" s="26">
        <v>0</v>
      </c>
      <c r="AS65" s="40">
        <v>0</v>
      </c>
      <c r="AT65" s="26">
        <v>0</v>
      </c>
      <c r="AU65" s="40">
        <v>0</v>
      </c>
      <c r="AV65" s="26">
        <v>0</v>
      </c>
      <c r="AW65" s="40">
        <v>0</v>
      </c>
      <c r="AX65" s="26">
        <v>0</v>
      </c>
      <c r="AY65" s="47">
        <v>0</v>
      </c>
      <c r="AZ65" s="48">
        <v>0</v>
      </c>
      <c r="BA65" s="40">
        <v>35</v>
      </c>
      <c r="BB65" s="26">
        <v>6463</v>
      </c>
      <c r="BC65" s="40">
        <v>95</v>
      </c>
      <c r="BD65" s="26">
        <v>16949</v>
      </c>
      <c r="BE65" s="46"/>
      <c r="BH65" s="76" t="s">
        <v>45</v>
      </c>
      <c r="BI65" s="40">
        <v>56</v>
      </c>
      <c r="BJ65" s="26">
        <v>10325</v>
      </c>
      <c r="BK65" s="40">
        <v>43</v>
      </c>
      <c r="BL65" s="26">
        <v>7912</v>
      </c>
      <c r="BM65" s="40">
        <v>0</v>
      </c>
      <c r="BN65" s="26">
        <v>0</v>
      </c>
      <c r="BO65" s="40">
        <v>0</v>
      </c>
      <c r="BP65" s="26">
        <v>0</v>
      </c>
      <c r="BQ65" s="40">
        <v>0</v>
      </c>
      <c r="BR65" s="26">
        <v>0</v>
      </c>
      <c r="BS65" s="40">
        <v>0</v>
      </c>
      <c r="BT65" s="26">
        <v>0</v>
      </c>
      <c r="BU65" s="40">
        <v>0</v>
      </c>
      <c r="BV65" s="26">
        <v>0</v>
      </c>
      <c r="BW65" s="40">
        <v>0</v>
      </c>
      <c r="BX65" s="26">
        <v>0</v>
      </c>
      <c r="BY65" s="115"/>
      <c r="CB65" s="76" t="str">
        <f>BH65</f>
        <v>Magnus Carlsson</v>
      </c>
      <c r="CC65" s="40">
        <v>0</v>
      </c>
      <c r="CD65" s="26">
        <v>0</v>
      </c>
      <c r="CE65" s="40">
        <v>0</v>
      </c>
      <c r="CF65" s="26">
        <v>0</v>
      </c>
      <c r="CG65" s="40">
        <v>0</v>
      </c>
      <c r="CH65" s="26">
        <v>0</v>
      </c>
      <c r="CI65" s="40">
        <v>0</v>
      </c>
      <c r="CJ65" s="26">
        <v>0</v>
      </c>
    </row>
    <row r="66" spans="1:88" ht="12" customHeight="1">
      <c r="A66" s="71" t="s">
        <v>141</v>
      </c>
      <c r="B66" s="54">
        <f>E66+G66+I66+K66+M66+O66+Q66+V66+X66+Z66+AB66+AD66+AF66+AH66+AJ66+AO66+AQ66+AS66+AU66+AW66+AY66+BA66+BC66+BI66+BK66+BM66+BO66+BQ66+BS66+BW66+CC66+CE66+CG66+BU66+CI66</f>
        <v>213</v>
      </c>
      <c r="C66" s="54">
        <f>F66+H66+J66+L66+N66+P66+R66+W66+Y66+AA66+AC66+AE66+AG66+AI66+AK66+AP66+AR66+AT66+AV66+AX66+AZ66+BB66+BD66+BJ66+BL66+BN66+BP66+BR66+BT66+BX66+CD66+CF66+CH66+BV66+CJ66</f>
        <v>37381</v>
      </c>
      <c r="D66" s="59">
        <f>C66/B66</f>
        <v>175.49765258215962</v>
      </c>
      <c r="E66" s="99">
        <v>0</v>
      </c>
      <c r="F66" s="104">
        <v>0</v>
      </c>
      <c r="G66" s="99">
        <v>0</v>
      </c>
      <c r="H66" s="104">
        <v>0</v>
      </c>
      <c r="I66" s="99">
        <v>0</v>
      </c>
      <c r="J66" s="104">
        <v>0</v>
      </c>
      <c r="K66" s="99">
        <v>0</v>
      </c>
      <c r="L66" s="104">
        <v>0</v>
      </c>
      <c r="M66" s="99">
        <v>28</v>
      </c>
      <c r="N66" s="104">
        <v>5247</v>
      </c>
      <c r="O66" s="99">
        <v>32</v>
      </c>
      <c r="P66" s="104">
        <v>5423</v>
      </c>
      <c r="Q66" s="99">
        <v>72</v>
      </c>
      <c r="R66" s="104">
        <v>12141</v>
      </c>
      <c r="U66" s="76" t="str">
        <f>A66</f>
        <v>Göran Berglund</v>
      </c>
      <c r="V66" s="87">
        <v>28</v>
      </c>
      <c r="W66" s="92">
        <v>4983</v>
      </c>
      <c r="X66" s="40">
        <v>53</v>
      </c>
      <c r="Y66" s="26">
        <v>9587</v>
      </c>
      <c r="Z66" s="40">
        <v>0</v>
      </c>
      <c r="AA66" s="26">
        <v>0</v>
      </c>
      <c r="AB66" s="40">
        <v>0</v>
      </c>
      <c r="AC66" s="26">
        <v>0</v>
      </c>
      <c r="AD66" s="40">
        <v>0</v>
      </c>
      <c r="AE66" s="26">
        <v>0</v>
      </c>
      <c r="AF66" s="40">
        <v>0</v>
      </c>
      <c r="AG66" s="26">
        <v>0</v>
      </c>
      <c r="AH66" s="40">
        <v>0</v>
      </c>
      <c r="AI66" s="26">
        <v>0</v>
      </c>
      <c r="AJ66" s="40">
        <v>0</v>
      </c>
      <c r="AK66" s="26">
        <v>0</v>
      </c>
      <c r="AN66" s="76" t="str">
        <f>U66</f>
        <v>Göran Berglund</v>
      </c>
      <c r="AO66" s="40">
        <v>0</v>
      </c>
      <c r="AP66" s="26">
        <v>0</v>
      </c>
      <c r="AQ66" s="40">
        <v>0</v>
      </c>
      <c r="AR66" s="26">
        <v>0</v>
      </c>
      <c r="AS66" s="40">
        <v>0</v>
      </c>
      <c r="AT66" s="26">
        <v>0</v>
      </c>
      <c r="AU66" s="40">
        <v>0</v>
      </c>
      <c r="AV66" s="26">
        <v>0</v>
      </c>
      <c r="AW66" s="40">
        <v>0</v>
      </c>
      <c r="AX66" s="26">
        <v>0</v>
      </c>
      <c r="AY66" s="40">
        <v>0</v>
      </c>
      <c r="AZ66" s="26">
        <v>0</v>
      </c>
      <c r="BA66" s="40">
        <v>0</v>
      </c>
      <c r="BB66" s="26">
        <v>0</v>
      </c>
      <c r="BC66" s="40">
        <v>0</v>
      </c>
      <c r="BD66" s="26">
        <v>0</v>
      </c>
      <c r="BE66" s="45"/>
      <c r="BH66" s="76" t="str">
        <f>AN66</f>
        <v>Göran Berglund</v>
      </c>
      <c r="BI66" s="40">
        <v>0</v>
      </c>
      <c r="BJ66" s="26">
        <v>0</v>
      </c>
      <c r="BK66" s="40">
        <v>0</v>
      </c>
      <c r="BL66" s="26">
        <v>0</v>
      </c>
      <c r="BM66" s="40">
        <v>0</v>
      </c>
      <c r="BN66" s="26">
        <v>0</v>
      </c>
      <c r="BO66" s="40">
        <v>0</v>
      </c>
      <c r="BP66" s="26">
        <v>0</v>
      </c>
      <c r="BQ66" s="40">
        <v>0</v>
      </c>
      <c r="BR66" s="26">
        <v>0</v>
      </c>
      <c r="BS66" s="40">
        <v>0</v>
      </c>
      <c r="BT66" s="26">
        <v>0</v>
      </c>
      <c r="BU66" s="40">
        <v>0</v>
      </c>
      <c r="BV66" s="26">
        <v>0</v>
      </c>
      <c r="BW66" s="40">
        <v>0</v>
      </c>
      <c r="BX66" s="26">
        <v>0</v>
      </c>
      <c r="BY66" s="115"/>
      <c r="CB66" s="76" t="str">
        <f>BH66</f>
        <v>Göran Berglund</v>
      </c>
      <c r="CC66" s="40">
        <v>0</v>
      </c>
      <c r="CD66" s="26">
        <v>0</v>
      </c>
      <c r="CE66" s="40">
        <v>0</v>
      </c>
      <c r="CF66" s="26">
        <v>0</v>
      </c>
      <c r="CG66" s="40">
        <v>0</v>
      </c>
      <c r="CH66" s="26">
        <v>0</v>
      </c>
      <c r="CI66" s="40">
        <v>0</v>
      </c>
      <c r="CJ66" s="26">
        <v>0</v>
      </c>
    </row>
    <row r="67" spans="1:88" ht="12" customHeight="1">
      <c r="A67" s="71" t="s">
        <v>144</v>
      </c>
      <c r="B67" s="54">
        <f>E67+G67+I67+K67+M67+O67+Q67+V67+X67+Z67+AB67+AD67+AF67+AH67+AJ67+AO67+AQ67+AS67+AU67+AW67+AY67+BA67+BC67+BI67+BK67+BM67+BO67+BQ67+BS67+BW67+CC67+CE67+CG67+BU67+CI67</f>
        <v>179</v>
      </c>
      <c r="C67" s="54">
        <f>F67+H67+J67+L67+N67+P67+R67+W67+Y67+AA67+AC67+AE67+AG67+AI67+AK67+AP67+AR67+AT67+AV67+AX67+AZ67+BB67+BD67+BJ67+BL67+BN67+BP67+BR67+BT67+BX67+CD67+CF67+CH67+BV67+CJ67</f>
        <v>31236</v>
      </c>
      <c r="D67" s="59">
        <f>C67/B67</f>
        <v>174.50279329608938</v>
      </c>
      <c r="E67" s="99">
        <v>0</v>
      </c>
      <c r="F67" s="104">
        <v>0</v>
      </c>
      <c r="G67" s="99">
        <v>0</v>
      </c>
      <c r="H67" s="104">
        <v>0</v>
      </c>
      <c r="I67" s="99">
        <v>0</v>
      </c>
      <c r="J67" s="104">
        <v>0</v>
      </c>
      <c r="K67" s="99">
        <v>0</v>
      </c>
      <c r="L67" s="104">
        <v>0</v>
      </c>
      <c r="M67" s="99">
        <v>0</v>
      </c>
      <c r="N67" s="104">
        <v>0</v>
      </c>
      <c r="O67" s="99">
        <v>0</v>
      </c>
      <c r="P67" s="104">
        <v>0</v>
      </c>
      <c r="Q67" s="99">
        <v>52</v>
      </c>
      <c r="R67" s="104">
        <v>9035</v>
      </c>
      <c r="U67" s="76" t="str">
        <f>A67</f>
        <v>Mikael Löwenberg</v>
      </c>
      <c r="V67" s="87">
        <v>47</v>
      </c>
      <c r="W67" s="92">
        <v>8581</v>
      </c>
      <c r="X67" s="40">
        <v>80</v>
      </c>
      <c r="Y67" s="26">
        <v>13620</v>
      </c>
      <c r="Z67" s="40">
        <v>0</v>
      </c>
      <c r="AA67" s="26">
        <v>0</v>
      </c>
      <c r="AB67" s="40">
        <v>0</v>
      </c>
      <c r="AC67" s="26">
        <v>0</v>
      </c>
      <c r="AD67" s="40">
        <v>0</v>
      </c>
      <c r="AE67" s="26">
        <v>0</v>
      </c>
      <c r="AF67" s="40">
        <v>0</v>
      </c>
      <c r="AG67" s="26">
        <v>0</v>
      </c>
      <c r="AH67" s="40">
        <v>0</v>
      </c>
      <c r="AI67" s="26">
        <v>0</v>
      </c>
      <c r="AJ67" s="40">
        <v>0</v>
      </c>
      <c r="AK67" s="26">
        <v>0</v>
      </c>
      <c r="AN67" s="76" t="str">
        <f>U67</f>
        <v>Mikael Löwenberg</v>
      </c>
      <c r="AO67" s="40">
        <v>0</v>
      </c>
      <c r="AP67" s="26">
        <v>0</v>
      </c>
      <c r="AQ67" s="40">
        <v>0</v>
      </c>
      <c r="AR67" s="26">
        <v>0</v>
      </c>
      <c r="AS67" s="40">
        <v>0</v>
      </c>
      <c r="AT67" s="26">
        <v>0</v>
      </c>
      <c r="AU67" s="40">
        <v>0</v>
      </c>
      <c r="AV67" s="26">
        <v>0</v>
      </c>
      <c r="AW67" s="40">
        <v>0</v>
      </c>
      <c r="AX67" s="26">
        <v>0</v>
      </c>
      <c r="AY67" s="40">
        <v>0</v>
      </c>
      <c r="AZ67" s="26">
        <v>0</v>
      </c>
      <c r="BA67" s="40">
        <v>0</v>
      </c>
      <c r="BB67" s="26">
        <v>0</v>
      </c>
      <c r="BC67" s="40">
        <v>0</v>
      </c>
      <c r="BD67" s="26">
        <v>0</v>
      </c>
      <c r="BE67" s="45"/>
      <c r="BH67" s="76" t="str">
        <f>AN67</f>
        <v>Mikael Löwenberg</v>
      </c>
      <c r="BI67" s="40">
        <v>0</v>
      </c>
      <c r="BJ67" s="26">
        <v>0</v>
      </c>
      <c r="BK67" s="40">
        <v>0</v>
      </c>
      <c r="BL67" s="26">
        <v>0</v>
      </c>
      <c r="BM67" s="40">
        <v>0</v>
      </c>
      <c r="BN67" s="26">
        <v>0</v>
      </c>
      <c r="BO67" s="40">
        <v>0</v>
      </c>
      <c r="BP67" s="26">
        <v>0</v>
      </c>
      <c r="BQ67" s="40">
        <v>0</v>
      </c>
      <c r="BR67" s="26">
        <v>0</v>
      </c>
      <c r="BS67" s="40">
        <v>0</v>
      </c>
      <c r="BT67" s="26">
        <v>0</v>
      </c>
      <c r="BU67" s="40">
        <v>0</v>
      </c>
      <c r="BV67" s="26">
        <v>0</v>
      </c>
      <c r="BW67" s="40">
        <v>0</v>
      </c>
      <c r="BX67" s="26">
        <v>0</v>
      </c>
      <c r="BY67" s="115"/>
      <c r="CB67" s="76" t="str">
        <f>BH67</f>
        <v>Mikael Löwenberg</v>
      </c>
      <c r="CC67" s="40">
        <v>0</v>
      </c>
      <c r="CD67" s="26">
        <v>0</v>
      </c>
      <c r="CE67" s="40">
        <v>0</v>
      </c>
      <c r="CF67" s="26">
        <v>0</v>
      </c>
      <c r="CG67" s="40">
        <v>0</v>
      </c>
      <c r="CH67" s="26">
        <v>0</v>
      </c>
      <c r="CI67" s="40">
        <v>0</v>
      </c>
      <c r="CJ67" s="26">
        <v>0</v>
      </c>
    </row>
    <row r="68" spans="1:88" ht="12" customHeight="1">
      <c r="A68" s="97" t="s">
        <v>161</v>
      </c>
      <c r="B68" s="54">
        <f>E68+G68+I68+K68+M68+O68+Q68+V68+X68+Z68+AB68+AD68+AF68+AH68+AJ68+AO68+AQ68+AS68+AU68+AW68+AY68+BA68+BC68+BI68+BK68+BM68+BO68+BQ68+BS68+BW68+CC68+CE68+CG68+BU68+CI68</f>
        <v>177</v>
      </c>
      <c r="C68" s="54">
        <f>F68+H68+J68+L68+N68+P68+R68+W68+Y68+AA68+AC68+AE68+AG68+AI68+AK68+AP68+AR68+AT68+AV68+AX68+AZ68+BB68+BD68+BJ68+BL68+BN68+BP68+BR68+BT68+BX68+CD68+CF68+CH68+BV68+CJ68</f>
        <v>30274</v>
      </c>
      <c r="D68" s="59">
        <f>C68/B68</f>
        <v>171.03954802259886</v>
      </c>
      <c r="E68" s="99">
        <v>4</v>
      </c>
      <c r="F68" s="104">
        <v>640</v>
      </c>
      <c r="G68" s="99">
        <v>6</v>
      </c>
      <c r="H68" s="104">
        <v>973</v>
      </c>
      <c r="I68" s="99">
        <v>48</v>
      </c>
      <c r="J68" s="104">
        <v>8160</v>
      </c>
      <c r="K68" s="99">
        <v>43</v>
      </c>
      <c r="L68" s="104">
        <v>7118</v>
      </c>
      <c r="M68" s="99">
        <v>60</v>
      </c>
      <c r="N68" s="104">
        <v>10621</v>
      </c>
      <c r="O68" s="99">
        <v>16</v>
      </c>
      <c r="P68" s="104">
        <v>2762</v>
      </c>
      <c r="Q68" s="99">
        <v>0</v>
      </c>
      <c r="R68" s="104">
        <v>0</v>
      </c>
      <c r="U68" s="76" t="str">
        <f>A68</f>
        <v>Kenneth Hagberg</v>
      </c>
      <c r="V68" s="87">
        <v>0</v>
      </c>
      <c r="W68" s="92">
        <v>0</v>
      </c>
      <c r="X68" s="41">
        <v>0</v>
      </c>
      <c r="Y68" s="20">
        <v>0</v>
      </c>
      <c r="Z68" s="41">
        <v>0</v>
      </c>
      <c r="AA68" s="20">
        <v>0</v>
      </c>
      <c r="AB68" s="40">
        <v>0</v>
      </c>
      <c r="AC68" s="26">
        <v>0</v>
      </c>
      <c r="AD68" s="40">
        <v>0</v>
      </c>
      <c r="AE68" s="26">
        <v>0</v>
      </c>
      <c r="AF68" s="40">
        <v>0</v>
      </c>
      <c r="AG68" s="26">
        <v>0</v>
      </c>
      <c r="AH68" s="40">
        <v>0</v>
      </c>
      <c r="AI68" s="26">
        <v>0</v>
      </c>
      <c r="AJ68" s="40">
        <v>0</v>
      </c>
      <c r="AK68" s="26">
        <v>0</v>
      </c>
      <c r="AN68" s="76" t="str">
        <f>U68</f>
        <v>Kenneth Hagberg</v>
      </c>
      <c r="AO68" s="40">
        <v>0</v>
      </c>
      <c r="AP68" s="26">
        <v>0</v>
      </c>
      <c r="AQ68" s="40">
        <v>0</v>
      </c>
      <c r="AR68" s="26">
        <v>0</v>
      </c>
      <c r="AS68" s="40">
        <v>0</v>
      </c>
      <c r="AT68" s="26">
        <v>0</v>
      </c>
      <c r="AU68" s="40">
        <v>0</v>
      </c>
      <c r="AV68" s="26">
        <v>0</v>
      </c>
      <c r="AW68" s="40">
        <v>0</v>
      </c>
      <c r="AX68" s="26">
        <v>0</v>
      </c>
      <c r="AY68" s="40">
        <v>0</v>
      </c>
      <c r="AZ68" s="26">
        <v>0</v>
      </c>
      <c r="BA68" s="40">
        <v>0</v>
      </c>
      <c r="BB68" s="26">
        <v>0</v>
      </c>
      <c r="BC68" s="40">
        <v>0</v>
      </c>
      <c r="BD68" s="26">
        <v>0</v>
      </c>
      <c r="BE68" s="46"/>
      <c r="BH68" s="76" t="str">
        <f>AN68</f>
        <v>Kenneth Hagberg</v>
      </c>
      <c r="BI68" s="40">
        <v>0</v>
      </c>
      <c r="BJ68" s="26">
        <v>0</v>
      </c>
      <c r="BK68" s="40">
        <v>0</v>
      </c>
      <c r="BL68" s="26">
        <v>0</v>
      </c>
      <c r="BM68" s="40">
        <v>0</v>
      </c>
      <c r="BN68" s="26">
        <v>0</v>
      </c>
      <c r="BO68" s="40">
        <v>0</v>
      </c>
      <c r="BP68" s="26">
        <v>0</v>
      </c>
      <c r="BQ68" s="40">
        <v>0</v>
      </c>
      <c r="BR68" s="26">
        <v>0</v>
      </c>
      <c r="BS68" s="40">
        <v>0</v>
      </c>
      <c r="BT68" s="26">
        <v>0</v>
      </c>
      <c r="BU68" s="40">
        <v>0</v>
      </c>
      <c r="BV68" s="26">
        <v>0</v>
      </c>
      <c r="BW68" s="40">
        <v>0</v>
      </c>
      <c r="BX68" s="26">
        <v>0</v>
      </c>
      <c r="BY68" s="115"/>
      <c r="CB68" s="76" t="str">
        <f>BH68</f>
        <v>Kenneth Hagberg</v>
      </c>
      <c r="CC68" s="40">
        <v>0</v>
      </c>
      <c r="CD68" s="26">
        <v>0</v>
      </c>
      <c r="CE68" s="40">
        <v>0</v>
      </c>
      <c r="CF68" s="26">
        <v>0</v>
      </c>
      <c r="CG68" s="40">
        <v>0</v>
      </c>
      <c r="CH68" s="26">
        <v>0</v>
      </c>
      <c r="CI68" s="40">
        <v>0</v>
      </c>
      <c r="CJ68" s="26">
        <v>0</v>
      </c>
    </row>
    <row r="69" spans="1:88" ht="12" customHeight="1">
      <c r="A69" s="71" t="s">
        <v>36</v>
      </c>
      <c r="B69" s="54">
        <f>E69+G69+I69+K69+M69+O69+Q69+V69+X69+Z69+AB69+AD69+AF69+AH69+AJ69+AO69+AQ69+AS69+AU69+AW69+AY69+BA69+BC69+BI69+BK69+BM69+BO69+BQ69+BS69+BW69+CC69+CE69+CG69+BU69+CI69</f>
        <v>173</v>
      </c>
      <c r="C69" s="54">
        <f>F69+H69+J69+L69+N69+P69+R69+W69+Y69+AA69+AC69+AE69+AG69+AI69+AK69+AP69+AR69+AT69+AV69+AX69+AZ69+BB69+BD69+BJ69+BL69+BN69+BP69+BR69+BT69+BX69+CD69+CF69+CH69+BV69+CJ69</f>
        <v>31535</v>
      </c>
      <c r="D69" s="59">
        <f>C69/B69</f>
        <v>182.28323699421966</v>
      </c>
      <c r="E69" s="99">
        <v>0</v>
      </c>
      <c r="F69" s="104">
        <v>0</v>
      </c>
      <c r="G69" s="99">
        <v>0</v>
      </c>
      <c r="H69" s="104">
        <v>0</v>
      </c>
      <c r="I69" s="99">
        <v>0</v>
      </c>
      <c r="J69" s="104">
        <v>0</v>
      </c>
      <c r="K69" s="99">
        <v>0</v>
      </c>
      <c r="L69" s="104">
        <v>0</v>
      </c>
      <c r="M69" s="99">
        <v>0</v>
      </c>
      <c r="N69" s="104">
        <v>0</v>
      </c>
      <c r="O69" s="99">
        <v>0</v>
      </c>
      <c r="P69" s="104">
        <v>0</v>
      </c>
      <c r="Q69" s="99">
        <v>0</v>
      </c>
      <c r="R69" s="104">
        <v>0</v>
      </c>
      <c r="U69" s="76" t="s">
        <v>36</v>
      </c>
      <c r="V69" s="87">
        <v>0</v>
      </c>
      <c r="W69" s="92">
        <v>0</v>
      </c>
      <c r="X69" s="40">
        <v>0</v>
      </c>
      <c r="Y69" s="26">
        <v>0</v>
      </c>
      <c r="Z69" s="40">
        <v>0</v>
      </c>
      <c r="AA69" s="26">
        <v>0</v>
      </c>
      <c r="AB69" s="40">
        <v>0</v>
      </c>
      <c r="AC69" s="26">
        <v>0</v>
      </c>
      <c r="AD69" s="40">
        <v>0</v>
      </c>
      <c r="AE69" s="26">
        <v>0</v>
      </c>
      <c r="AF69" s="40">
        <v>0</v>
      </c>
      <c r="AG69" s="26">
        <v>0</v>
      </c>
      <c r="AH69" s="40">
        <v>0</v>
      </c>
      <c r="AI69" s="26">
        <v>0</v>
      </c>
      <c r="AJ69" s="40">
        <v>0</v>
      </c>
      <c r="AK69" s="26">
        <v>0</v>
      </c>
      <c r="AN69" s="76" t="s">
        <v>36</v>
      </c>
      <c r="AO69" s="40">
        <v>0</v>
      </c>
      <c r="AP69" s="26">
        <v>0</v>
      </c>
      <c r="AQ69" s="40">
        <v>0</v>
      </c>
      <c r="AR69" s="26">
        <v>0</v>
      </c>
      <c r="AS69" s="40">
        <v>0</v>
      </c>
      <c r="AT69" s="26">
        <v>0</v>
      </c>
      <c r="AU69" s="40">
        <v>0</v>
      </c>
      <c r="AV69" s="26">
        <v>0</v>
      </c>
      <c r="AW69" s="40">
        <v>0</v>
      </c>
      <c r="AX69" s="26">
        <v>0</v>
      </c>
      <c r="AY69" s="40">
        <v>0</v>
      </c>
      <c r="AZ69" s="26">
        <v>0</v>
      </c>
      <c r="BA69" s="40">
        <v>0</v>
      </c>
      <c r="BB69" s="26">
        <v>0</v>
      </c>
      <c r="BC69" s="40">
        <v>0</v>
      </c>
      <c r="BD69" s="26">
        <v>0</v>
      </c>
      <c r="BE69" s="45"/>
      <c r="BH69" s="76" t="s">
        <v>36</v>
      </c>
      <c r="BI69" s="40">
        <v>0</v>
      </c>
      <c r="BJ69" s="26">
        <v>0</v>
      </c>
      <c r="BK69" s="40">
        <v>23</v>
      </c>
      <c r="BL69" s="26">
        <v>4457</v>
      </c>
      <c r="BM69" s="40">
        <v>8</v>
      </c>
      <c r="BN69" s="26">
        <v>1375</v>
      </c>
      <c r="BO69" s="40">
        <v>59</v>
      </c>
      <c r="BP69" s="26">
        <v>10738</v>
      </c>
      <c r="BQ69" s="40">
        <v>83</v>
      </c>
      <c r="BR69" s="26">
        <v>14965</v>
      </c>
      <c r="BS69" s="40">
        <v>0</v>
      </c>
      <c r="BT69" s="26">
        <v>0</v>
      </c>
      <c r="BU69" s="40">
        <v>0</v>
      </c>
      <c r="BV69" s="26">
        <v>0</v>
      </c>
      <c r="BW69" s="40">
        <v>0</v>
      </c>
      <c r="BX69" s="26">
        <v>0</v>
      </c>
      <c r="BY69" s="115"/>
      <c r="CB69" s="76" t="str">
        <f>BH69</f>
        <v>Jonas Pettersson</v>
      </c>
      <c r="CC69" s="40">
        <v>0</v>
      </c>
      <c r="CD69" s="26">
        <v>0</v>
      </c>
      <c r="CE69" s="40">
        <v>0</v>
      </c>
      <c r="CF69" s="26">
        <v>0</v>
      </c>
      <c r="CG69" s="40">
        <v>0</v>
      </c>
      <c r="CH69" s="26">
        <v>0</v>
      </c>
      <c r="CI69" s="40">
        <v>0</v>
      </c>
      <c r="CJ69" s="26">
        <v>0</v>
      </c>
    </row>
    <row r="70" spans="1:88" ht="12" customHeight="1">
      <c r="A70" s="71" t="s">
        <v>37</v>
      </c>
      <c r="B70" s="54">
        <f>E70+G70+I70+K70+M70+O70+Q70+V70+X70+Z70+AB70+AD70+AF70+AH70+AJ70+AO70+AQ70+AS70+AU70+AW70+AY70+BA70+BC70+BI70+BK70+BM70+BO70+BQ70+BS70+BW70+CC70+CE70+CG70+BU70+CI70</f>
        <v>164</v>
      </c>
      <c r="C70" s="54">
        <f>F70+H70+J70+L70+N70+P70+R70+W70+Y70+AA70+AC70+AE70+AG70+AI70+AK70+AP70+AR70+AT70+AV70+AX70+AZ70+BB70+BD70+BJ70+BL70+BN70+BP70+BR70+BT70+BX70+CD70+CF70+CH70+BV70+CJ70</f>
        <v>26115</v>
      </c>
      <c r="D70" s="59">
        <f>C70/B70</f>
        <v>159.2378048780488</v>
      </c>
      <c r="E70" s="99">
        <v>0</v>
      </c>
      <c r="F70" s="104">
        <v>0</v>
      </c>
      <c r="G70" s="99">
        <v>0</v>
      </c>
      <c r="H70" s="104">
        <v>0</v>
      </c>
      <c r="I70" s="99">
        <v>0</v>
      </c>
      <c r="J70" s="104">
        <v>0</v>
      </c>
      <c r="K70" s="99">
        <v>0</v>
      </c>
      <c r="L70" s="104">
        <v>0</v>
      </c>
      <c r="M70" s="99">
        <v>0</v>
      </c>
      <c r="N70" s="104">
        <v>0</v>
      </c>
      <c r="O70" s="99">
        <v>0</v>
      </c>
      <c r="P70" s="104">
        <v>0</v>
      </c>
      <c r="Q70" s="99">
        <v>0</v>
      </c>
      <c r="R70" s="104">
        <v>0</v>
      </c>
      <c r="U70" s="76" t="s">
        <v>37</v>
      </c>
      <c r="V70" s="87">
        <v>0</v>
      </c>
      <c r="W70" s="92">
        <v>0</v>
      </c>
      <c r="X70" s="40">
        <v>0</v>
      </c>
      <c r="Y70" s="26">
        <v>0</v>
      </c>
      <c r="Z70" s="40">
        <v>0</v>
      </c>
      <c r="AA70" s="26">
        <v>0</v>
      </c>
      <c r="AB70" s="40">
        <v>0</v>
      </c>
      <c r="AC70" s="26">
        <v>0</v>
      </c>
      <c r="AD70" s="40">
        <v>0</v>
      </c>
      <c r="AE70" s="26">
        <v>0</v>
      </c>
      <c r="AF70" s="40">
        <v>0</v>
      </c>
      <c r="AG70" s="26">
        <v>0</v>
      </c>
      <c r="AH70" s="40">
        <v>0</v>
      </c>
      <c r="AI70" s="26">
        <v>0</v>
      </c>
      <c r="AJ70" s="40">
        <v>0</v>
      </c>
      <c r="AK70" s="26">
        <v>0</v>
      </c>
      <c r="AN70" s="76" t="s">
        <v>37</v>
      </c>
      <c r="AO70" s="40">
        <v>0</v>
      </c>
      <c r="AP70" s="26">
        <v>0</v>
      </c>
      <c r="AQ70" s="40">
        <v>0</v>
      </c>
      <c r="AR70" s="26">
        <v>0</v>
      </c>
      <c r="AS70" s="40">
        <v>0</v>
      </c>
      <c r="AT70" s="26">
        <v>0</v>
      </c>
      <c r="AU70" s="40">
        <v>0</v>
      </c>
      <c r="AV70" s="26">
        <v>0</v>
      </c>
      <c r="AW70" s="40">
        <v>0</v>
      </c>
      <c r="AX70" s="26">
        <v>0</v>
      </c>
      <c r="AY70" s="40">
        <v>0</v>
      </c>
      <c r="AZ70" s="26">
        <v>0</v>
      </c>
      <c r="BA70" s="40">
        <v>0</v>
      </c>
      <c r="BB70" s="26">
        <v>0</v>
      </c>
      <c r="BC70" s="40">
        <v>0</v>
      </c>
      <c r="BD70" s="26">
        <v>0</v>
      </c>
      <c r="BE70" s="45"/>
      <c r="BH70" s="76" t="s">
        <v>37</v>
      </c>
      <c r="BI70" s="40">
        <v>0</v>
      </c>
      <c r="BJ70" s="26">
        <v>0</v>
      </c>
      <c r="BK70" s="40">
        <v>0</v>
      </c>
      <c r="BL70" s="26">
        <v>0</v>
      </c>
      <c r="BM70" s="40">
        <v>0</v>
      </c>
      <c r="BN70" s="26">
        <v>0</v>
      </c>
      <c r="BO70" s="40">
        <v>0</v>
      </c>
      <c r="BP70" s="26">
        <v>0</v>
      </c>
      <c r="BQ70" s="40">
        <v>0</v>
      </c>
      <c r="BR70" s="26">
        <v>0</v>
      </c>
      <c r="BS70" s="40">
        <v>0</v>
      </c>
      <c r="BT70" s="26">
        <v>0</v>
      </c>
      <c r="BU70" s="40">
        <v>34</v>
      </c>
      <c r="BV70" s="26">
        <v>5389</v>
      </c>
      <c r="BW70" s="40">
        <v>0</v>
      </c>
      <c r="BX70" s="26">
        <v>0</v>
      </c>
      <c r="BY70" s="115"/>
      <c r="CB70" s="76" t="str">
        <f>BH70</f>
        <v>Peter Sörensen</v>
      </c>
      <c r="CC70" s="40">
        <v>8</v>
      </c>
      <c r="CD70" s="26">
        <v>1300</v>
      </c>
      <c r="CE70" s="40">
        <v>44</v>
      </c>
      <c r="CF70" s="26">
        <v>7321</v>
      </c>
      <c r="CG70" s="40">
        <v>58</v>
      </c>
      <c r="CH70" s="26">
        <v>9280</v>
      </c>
      <c r="CI70" s="40">
        <v>20</v>
      </c>
      <c r="CJ70" s="26">
        <v>2825</v>
      </c>
    </row>
    <row r="71" spans="1:88" ht="12" customHeight="1">
      <c r="A71" s="71" t="s">
        <v>49</v>
      </c>
      <c r="B71" s="54">
        <f>E71+G71+I71+K71+M71+O71+Q71+V71+X71+Z71+AB71+AD71+AF71+AH71+AJ71+AO71+AQ71+AS71+AU71+AW71+AY71+BA71+BC71+BI71+BK71+BM71+BO71+BQ71+BS71+BW71+CC71+CE71+CG71+BU71+CI71</f>
        <v>142</v>
      </c>
      <c r="C71" s="54">
        <f>F71+H71+J71+L71+N71+P71+R71+W71+Y71+AA71+AC71+AE71+AG71+AI71+AK71+AP71+AR71+AT71+AV71+AX71+AZ71+BB71+BD71+BJ71+BL71+BN71+BP71+BR71+BT71+BX71+CD71+CF71+CH71+BV71+CJ71</f>
        <v>22887</v>
      </c>
      <c r="D71" s="59">
        <f>C71/B71</f>
        <v>161.17605633802816</v>
      </c>
      <c r="E71" s="99">
        <v>0</v>
      </c>
      <c r="F71" s="104">
        <v>0</v>
      </c>
      <c r="G71" s="99">
        <v>0</v>
      </c>
      <c r="H71" s="104">
        <v>0</v>
      </c>
      <c r="I71" s="99">
        <v>0</v>
      </c>
      <c r="J71" s="104">
        <v>0</v>
      </c>
      <c r="K71" s="99">
        <v>0</v>
      </c>
      <c r="L71" s="104">
        <v>0</v>
      </c>
      <c r="M71" s="99">
        <v>0</v>
      </c>
      <c r="N71" s="104">
        <v>0</v>
      </c>
      <c r="O71" s="99">
        <v>0</v>
      </c>
      <c r="P71" s="104">
        <v>0</v>
      </c>
      <c r="Q71" s="99">
        <v>0</v>
      </c>
      <c r="R71" s="104">
        <v>0</v>
      </c>
      <c r="U71" s="76" t="s">
        <v>49</v>
      </c>
      <c r="V71" s="87">
        <v>0</v>
      </c>
      <c r="W71" s="92">
        <v>0</v>
      </c>
      <c r="X71" s="40">
        <v>0</v>
      </c>
      <c r="Y71" s="26">
        <v>0</v>
      </c>
      <c r="Z71" s="40">
        <v>0</v>
      </c>
      <c r="AA71" s="26">
        <v>0</v>
      </c>
      <c r="AB71" s="40">
        <v>0</v>
      </c>
      <c r="AC71" s="26">
        <v>0</v>
      </c>
      <c r="AD71" s="40">
        <v>0</v>
      </c>
      <c r="AE71" s="26">
        <v>0</v>
      </c>
      <c r="AF71" s="40">
        <v>0</v>
      </c>
      <c r="AG71" s="26">
        <v>0</v>
      </c>
      <c r="AH71" s="40">
        <v>0</v>
      </c>
      <c r="AI71" s="26">
        <v>0</v>
      </c>
      <c r="AJ71" s="40">
        <v>0</v>
      </c>
      <c r="AK71" s="26">
        <v>0</v>
      </c>
      <c r="AN71" s="76" t="s">
        <v>49</v>
      </c>
      <c r="AO71" s="40">
        <v>0</v>
      </c>
      <c r="AP71" s="26">
        <v>0</v>
      </c>
      <c r="AQ71" s="40">
        <v>0</v>
      </c>
      <c r="AR71" s="26">
        <v>0</v>
      </c>
      <c r="AS71" s="40">
        <v>0</v>
      </c>
      <c r="AT71" s="26">
        <v>0</v>
      </c>
      <c r="AU71" s="40">
        <v>0</v>
      </c>
      <c r="AV71" s="26">
        <v>0</v>
      </c>
      <c r="AW71" s="40">
        <v>0</v>
      </c>
      <c r="AX71" s="26">
        <v>0</v>
      </c>
      <c r="AY71" s="47">
        <v>2</v>
      </c>
      <c r="AZ71" s="48">
        <v>247</v>
      </c>
      <c r="BA71" s="40">
        <v>0</v>
      </c>
      <c r="BB71" s="26">
        <v>0</v>
      </c>
      <c r="BC71" s="40">
        <v>86</v>
      </c>
      <c r="BD71" s="26">
        <v>13845</v>
      </c>
      <c r="BE71" s="45"/>
      <c r="BH71" s="76" t="s">
        <v>49</v>
      </c>
      <c r="BI71" s="40">
        <v>54</v>
      </c>
      <c r="BJ71" s="26">
        <v>8795</v>
      </c>
      <c r="BK71" s="40">
        <v>0</v>
      </c>
      <c r="BL71" s="26">
        <v>0</v>
      </c>
      <c r="BM71" s="40">
        <v>0</v>
      </c>
      <c r="BN71" s="26">
        <v>0</v>
      </c>
      <c r="BO71" s="40">
        <v>0</v>
      </c>
      <c r="BP71" s="26">
        <v>0</v>
      </c>
      <c r="BQ71" s="40">
        <v>0</v>
      </c>
      <c r="BR71" s="26">
        <v>0</v>
      </c>
      <c r="BS71" s="40">
        <v>0</v>
      </c>
      <c r="BT71" s="26">
        <v>0</v>
      </c>
      <c r="BU71" s="40">
        <v>0</v>
      </c>
      <c r="BV71" s="26">
        <v>0</v>
      </c>
      <c r="BW71" s="40">
        <v>0</v>
      </c>
      <c r="BX71" s="26">
        <v>0</v>
      </c>
      <c r="BY71" s="115"/>
      <c r="CB71" s="76" t="str">
        <f>BH71</f>
        <v>Evert Lindqvist</v>
      </c>
      <c r="CC71" s="40">
        <v>0</v>
      </c>
      <c r="CD71" s="26">
        <v>0</v>
      </c>
      <c r="CE71" s="40">
        <v>0</v>
      </c>
      <c r="CF71" s="26">
        <v>0</v>
      </c>
      <c r="CG71" s="40">
        <v>0</v>
      </c>
      <c r="CH71" s="26">
        <v>0</v>
      </c>
      <c r="CI71" s="40">
        <v>0</v>
      </c>
      <c r="CJ71" s="26">
        <v>0</v>
      </c>
    </row>
    <row r="72" spans="1:88" ht="12" customHeight="1">
      <c r="A72" s="71" t="s">
        <v>38</v>
      </c>
      <c r="B72" s="54">
        <f>E72+G72+I72+K72+M72+O72+Q72+V72+X72+Z72+AB72+AD72+AF72+AH72+AJ72+AO72+AQ72+AS72+AU72+AW72+AY72+BA72+BC72+BI72+BK72+BM72+BO72+BQ72+BS72+BW72+CC72+CE72+CG72+BU72+CI72</f>
        <v>139</v>
      </c>
      <c r="C72" s="54">
        <f>F72+H72+J72+L72+N72+P72+R72+W72+Y72+AA72+AC72+AE72+AG72+AI72+AK72+AP72+AR72+AT72+AV72+AX72+AZ72+BB72+BD72+BJ72+BL72+BN72+BP72+BR72+BT72+BX72+CD72+CF72+CH72+BV72+CJ72</f>
        <v>26302</v>
      </c>
      <c r="D72" s="59">
        <f>C72/B72</f>
        <v>189.22302158273382</v>
      </c>
      <c r="E72" s="99">
        <v>0</v>
      </c>
      <c r="F72" s="104">
        <v>0</v>
      </c>
      <c r="G72" s="99">
        <v>0</v>
      </c>
      <c r="H72" s="104">
        <v>0</v>
      </c>
      <c r="I72" s="99">
        <v>0</v>
      </c>
      <c r="J72" s="104">
        <v>0</v>
      </c>
      <c r="K72" s="99">
        <v>0</v>
      </c>
      <c r="L72" s="104">
        <v>0</v>
      </c>
      <c r="M72" s="99">
        <v>0</v>
      </c>
      <c r="N72" s="104">
        <v>0</v>
      </c>
      <c r="O72" s="99">
        <v>0</v>
      </c>
      <c r="P72" s="104">
        <v>0</v>
      </c>
      <c r="Q72" s="99">
        <v>0</v>
      </c>
      <c r="R72" s="104">
        <v>0</v>
      </c>
      <c r="U72" s="76" t="s">
        <v>38</v>
      </c>
      <c r="V72" s="87">
        <v>0</v>
      </c>
      <c r="W72" s="92">
        <v>0</v>
      </c>
      <c r="X72" s="40">
        <v>0</v>
      </c>
      <c r="Y72" s="26">
        <v>0</v>
      </c>
      <c r="Z72" s="40">
        <v>0</v>
      </c>
      <c r="AA72" s="26">
        <v>0</v>
      </c>
      <c r="AB72" s="40">
        <v>0</v>
      </c>
      <c r="AC72" s="26">
        <v>0</v>
      </c>
      <c r="AD72" s="40">
        <v>0</v>
      </c>
      <c r="AE72" s="26">
        <v>0</v>
      </c>
      <c r="AF72" s="40">
        <v>0</v>
      </c>
      <c r="AG72" s="26">
        <v>0</v>
      </c>
      <c r="AH72" s="40">
        <v>0</v>
      </c>
      <c r="AI72" s="26">
        <v>0</v>
      </c>
      <c r="AJ72" s="40">
        <v>0</v>
      </c>
      <c r="AK72" s="26">
        <v>0</v>
      </c>
      <c r="AN72" s="76" t="s">
        <v>38</v>
      </c>
      <c r="AO72" s="40">
        <v>0</v>
      </c>
      <c r="AP72" s="26">
        <v>0</v>
      </c>
      <c r="AQ72" s="40">
        <v>0</v>
      </c>
      <c r="AR72" s="26">
        <v>0</v>
      </c>
      <c r="AS72" s="40">
        <v>0</v>
      </c>
      <c r="AT72" s="26">
        <v>0</v>
      </c>
      <c r="AU72" s="40">
        <v>0</v>
      </c>
      <c r="AV72" s="26">
        <v>0</v>
      </c>
      <c r="AW72" s="40">
        <v>0</v>
      </c>
      <c r="AX72" s="26">
        <v>0</v>
      </c>
      <c r="AY72" s="40">
        <v>0</v>
      </c>
      <c r="AZ72" s="26">
        <v>0</v>
      </c>
      <c r="BA72" s="40">
        <v>0</v>
      </c>
      <c r="BB72" s="26">
        <v>0</v>
      </c>
      <c r="BC72" s="40">
        <v>0</v>
      </c>
      <c r="BD72" s="26">
        <v>0</v>
      </c>
      <c r="BE72" s="45"/>
      <c r="BH72" s="76" t="s">
        <v>38</v>
      </c>
      <c r="BI72" s="40">
        <v>0</v>
      </c>
      <c r="BJ72" s="26">
        <v>0</v>
      </c>
      <c r="BK72" s="40">
        <v>0</v>
      </c>
      <c r="BL72" s="26">
        <v>0</v>
      </c>
      <c r="BM72" s="40">
        <v>0</v>
      </c>
      <c r="BN72" s="26">
        <v>0</v>
      </c>
      <c r="BO72" s="40">
        <v>0</v>
      </c>
      <c r="BP72" s="26">
        <v>0</v>
      </c>
      <c r="BQ72" s="40">
        <v>0</v>
      </c>
      <c r="BR72" s="26">
        <v>0</v>
      </c>
      <c r="BS72" s="40">
        <v>0</v>
      </c>
      <c r="BT72" s="26">
        <v>0</v>
      </c>
      <c r="BU72" s="40">
        <v>46</v>
      </c>
      <c r="BV72" s="26">
        <v>8976</v>
      </c>
      <c r="BW72" s="40">
        <v>0</v>
      </c>
      <c r="BX72" s="26">
        <v>0</v>
      </c>
      <c r="BY72" s="115"/>
      <c r="CB72" s="76" t="str">
        <f>BH72</f>
        <v>Kjell Askesten</v>
      </c>
      <c r="CC72" s="40">
        <v>0</v>
      </c>
      <c r="CD72" s="26">
        <v>0</v>
      </c>
      <c r="CE72" s="40">
        <v>0</v>
      </c>
      <c r="CF72" s="26">
        <v>0</v>
      </c>
      <c r="CG72" s="40">
        <v>16</v>
      </c>
      <c r="CH72" s="26">
        <v>2976</v>
      </c>
      <c r="CI72" s="40">
        <v>77</v>
      </c>
      <c r="CJ72" s="26">
        <v>14350</v>
      </c>
    </row>
    <row r="73" spans="1:88" ht="12" customHeight="1">
      <c r="A73" s="71" t="s">
        <v>93</v>
      </c>
      <c r="B73" s="54">
        <f>E73+G73+I73+K73+M73+O73+Q73+V73+X73+Z73+AB73+AD73+AF73+AH73+AJ73+AO73+AQ73+AS73+AU73+AW73+AY73+BA73+BC73+BI73+BK73+BM73+BO73+BQ73+BS73+BW73+CC73+CE73+CG73+BU73+CI73</f>
        <v>139</v>
      </c>
      <c r="C73" s="54">
        <f>F73+H73+J73+L73+N73+P73+R73+W73+Y73+AA73+AC73+AE73+AG73+AI73+AK73+AP73+AR73+AT73+AV73+AX73+AZ73+BB73+BD73+BJ73+BL73+BN73+BP73+BR73+BT73+BX73+CD73+CF73+CH73+BV73+CJ73</f>
        <v>24423</v>
      </c>
      <c r="D73" s="59">
        <f>C73/B73</f>
        <v>175.70503597122303</v>
      </c>
      <c r="E73" s="99">
        <v>0</v>
      </c>
      <c r="F73" s="104">
        <v>0</v>
      </c>
      <c r="G73" s="99">
        <v>0</v>
      </c>
      <c r="H73" s="104">
        <v>0</v>
      </c>
      <c r="I73" s="99">
        <v>0</v>
      </c>
      <c r="J73" s="104">
        <v>0</v>
      </c>
      <c r="K73" s="99">
        <v>0</v>
      </c>
      <c r="L73" s="104">
        <v>0</v>
      </c>
      <c r="M73" s="99">
        <v>0</v>
      </c>
      <c r="N73" s="104">
        <v>0</v>
      </c>
      <c r="O73" s="99">
        <v>0</v>
      </c>
      <c r="P73" s="104">
        <v>0</v>
      </c>
      <c r="Q73" s="99">
        <v>0</v>
      </c>
      <c r="R73" s="104">
        <v>0</v>
      </c>
      <c r="U73" s="76" t="s">
        <v>93</v>
      </c>
      <c r="V73" s="87">
        <v>0</v>
      </c>
      <c r="W73" s="92">
        <v>0</v>
      </c>
      <c r="X73" s="40">
        <v>0</v>
      </c>
      <c r="Y73" s="20">
        <v>0</v>
      </c>
      <c r="Z73" s="40">
        <v>0</v>
      </c>
      <c r="AA73" s="20">
        <v>0</v>
      </c>
      <c r="AB73" s="40">
        <v>0</v>
      </c>
      <c r="AC73" s="20">
        <v>0</v>
      </c>
      <c r="AD73" s="40">
        <v>0</v>
      </c>
      <c r="AE73" s="20">
        <v>0</v>
      </c>
      <c r="AF73" s="40">
        <v>0</v>
      </c>
      <c r="AG73" s="20">
        <v>0</v>
      </c>
      <c r="AH73" s="40">
        <v>0</v>
      </c>
      <c r="AI73" s="20">
        <v>0</v>
      </c>
      <c r="AJ73" s="40">
        <v>0</v>
      </c>
      <c r="AK73" s="20">
        <v>0</v>
      </c>
      <c r="AN73" s="76" t="s">
        <v>93</v>
      </c>
      <c r="AO73" s="40">
        <v>0</v>
      </c>
      <c r="AP73" s="20">
        <v>0</v>
      </c>
      <c r="AQ73" s="41">
        <v>60</v>
      </c>
      <c r="AR73" s="20">
        <v>10517</v>
      </c>
      <c r="AS73" s="41">
        <v>79</v>
      </c>
      <c r="AT73" s="20">
        <v>13906</v>
      </c>
      <c r="AU73" s="41">
        <v>0</v>
      </c>
      <c r="AV73" s="20">
        <v>0</v>
      </c>
      <c r="AW73" s="41">
        <v>0</v>
      </c>
      <c r="AX73" s="20">
        <v>0</v>
      </c>
      <c r="AY73" s="41">
        <v>0</v>
      </c>
      <c r="AZ73" s="20">
        <v>0</v>
      </c>
      <c r="BA73" s="41">
        <v>0</v>
      </c>
      <c r="BB73" s="20">
        <v>0</v>
      </c>
      <c r="BC73" s="41">
        <v>0</v>
      </c>
      <c r="BD73" s="20">
        <v>0</v>
      </c>
      <c r="BE73" s="45"/>
      <c r="BH73" s="76" t="s">
        <v>93</v>
      </c>
      <c r="BI73" s="41">
        <v>0</v>
      </c>
      <c r="BJ73" s="20">
        <v>0</v>
      </c>
      <c r="BK73" s="41">
        <v>0</v>
      </c>
      <c r="BL73" s="20">
        <v>0</v>
      </c>
      <c r="BM73" s="41">
        <v>0</v>
      </c>
      <c r="BN73" s="20">
        <v>0</v>
      </c>
      <c r="BO73" s="41">
        <v>0</v>
      </c>
      <c r="BP73" s="20">
        <v>0</v>
      </c>
      <c r="BQ73" s="41">
        <v>0</v>
      </c>
      <c r="BR73" s="20">
        <v>0</v>
      </c>
      <c r="BS73" s="41">
        <v>0</v>
      </c>
      <c r="BT73" s="20">
        <v>0</v>
      </c>
      <c r="BU73" s="41">
        <v>0</v>
      </c>
      <c r="BV73" s="20">
        <v>0</v>
      </c>
      <c r="BW73" s="41">
        <v>0</v>
      </c>
      <c r="BX73" s="20">
        <v>0</v>
      </c>
      <c r="BY73" s="9"/>
      <c r="CB73" s="76" t="str">
        <f>BH73</f>
        <v>Seppo Annola</v>
      </c>
      <c r="CC73" s="41">
        <v>0</v>
      </c>
      <c r="CD73" s="20">
        <v>0</v>
      </c>
      <c r="CE73" s="41">
        <v>0</v>
      </c>
      <c r="CF73" s="20">
        <v>0</v>
      </c>
      <c r="CG73" s="41">
        <v>0</v>
      </c>
      <c r="CH73" s="20">
        <v>0</v>
      </c>
      <c r="CI73" s="41">
        <v>0</v>
      </c>
      <c r="CJ73" s="20">
        <v>0</v>
      </c>
    </row>
    <row r="74" spans="1:88" ht="12" customHeight="1">
      <c r="A74" s="71" t="s">
        <v>101</v>
      </c>
      <c r="B74" s="54">
        <f>E74+G74+I74+K74+M74+O74+Q74+V74+X74+Z74+AB74+AD74+AF74+AH74+AJ74+AO74+AQ74+AS74+AU74+AW74+AY74+BA74+BC74+BI74+BK74+BM74+BO74+BQ74+BS74+BW74+CC74+CE74+CG74+BU74+CI74</f>
        <v>138</v>
      </c>
      <c r="C74" s="54">
        <f>F74+H74+J74+L74+N74+P74+R74+W74+Y74+AA74+AC74+AE74+AG74+AI74+AK74+AP74+AR74+AT74+AV74+AX74+AZ74+BB74+BD74+BJ74+BL74+BN74+BP74+BR74+BT74+BX74+CD74+CF74+CH74+BV74+CJ74</f>
        <v>24298</v>
      </c>
      <c r="D74" s="59">
        <f>C74/B74</f>
        <v>176.07246376811594</v>
      </c>
      <c r="E74" s="99">
        <v>0</v>
      </c>
      <c r="F74" s="104">
        <v>0</v>
      </c>
      <c r="G74" s="99">
        <v>0</v>
      </c>
      <c r="H74" s="104">
        <v>0</v>
      </c>
      <c r="I74" s="99">
        <v>0</v>
      </c>
      <c r="J74" s="104">
        <v>0</v>
      </c>
      <c r="K74" s="99">
        <v>0</v>
      </c>
      <c r="L74" s="104">
        <v>0</v>
      </c>
      <c r="M74" s="99">
        <v>0</v>
      </c>
      <c r="N74" s="104">
        <v>0</v>
      </c>
      <c r="O74" s="99">
        <v>0</v>
      </c>
      <c r="P74" s="104">
        <v>0</v>
      </c>
      <c r="Q74" s="99">
        <v>0</v>
      </c>
      <c r="R74" s="104">
        <v>0</v>
      </c>
      <c r="U74" s="76" t="s">
        <v>102</v>
      </c>
      <c r="V74" s="87">
        <v>0</v>
      </c>
      <c r="W74" s="92">
        <v>0</v>
      </c>
      <c r="X74" s="40">
        <v>0</v>
      </c>
      <c r="Y74" s="20">
        <v>0</v>
      </c>
      <c r="Z74" s="40">
        <v>0</v>
      </c>
      <c r="AA74" s="20">
        <v>0</v>
      </c>
      <c r="AB74" s="40">
        <v>0</v>
      </c>
      <c r="AC74" s="20">
        <v>0</v>
      </c>
      <c r="AD74" s="41">
        <v>28</v>
      </c>
      <c r="AE74" s="20">
        <v>4996</v>
      </c>
      <c r="AF74" s="40">
        <v>70</v>
      </c>
      <c r="AG74" s="26">
        <v>12417</v>
      </c>
      <c r="AH74" s="40">
        <v>40</v>
      </c>
      <c r="AI74" s="26">
        <v>6885</v>
      </c>
      <c r="AJ74" s="41">
        <v>0</v>
      </c>
      <c r="AK74" s="26">
        <v>0</v>
      </c>
      <c r="AN74" s="76" t="s">
        <v>102</v>
      </c>
      <c r="AO74" s="40">
        <v>0</v>
      </c>
      <c r="AP74" s="26">
        <v>0</v>
      </c>
      <c r="AQ74" s="40">
        <v>0</v>
      </c>
      <c r="AR74" s="26">
        <v>0</v>
      </c>
      <c r="AS74" s="40">
        <v>0</v>
      </c>
      <c r="AT74" s="26">
        <v>0</v>
      </c>
      <c r="AU74" s="40">
        <v>0</v>
      </c>
      <c r="AV74" s="26">
        <v>0</v>
      </c>
      <c r="AW74" s="40">
        <v>0</v>
      </c>
      <c r="AX74" s="26">
        <v>0</v>
      </c>
      <c r="AY74" s="40">
        <v>0</v>
      </c>
      <c r="AZ74" s="26">
        <v>0</v>
      </c>
      <c r="BA74" s="40">
        <v>0</v>
      </c>
      <c r="BB74" s="26">
        <v>0</v>
      </c>
      <c r="BC74" s="40">
        <v>0</v>
      </c>
      <c r="BD74" s="26">
        <v>0</v>
      </c>
      <c r="BE74" s="45"/>
      <c r="BH74" s="76" t="s">
        <v>102</v>
      </c>
      <c r="BI74" s="40">
        <v>0</v>
      </c>
      <c r="BJ74" s="26">
        <v>0</v>
      </c>
      <c r="BK74" s="40">
        <v>0</v>
      </c>
      <c r="BL74" s="26">
        <v>0</v>
      </c>
      <c r="BM74" s="40">
        <v>0</v>
      </c>
      <c r="BN74" s="26">
        <v>0</v>
      </c>
      <c r="BO74" s="40">
        <v>0</v>
      </c>
      <c r="BP74" s="26">
        <v>0</v>
      </c>
      <c r="BQ74" s="40">
        <v>0</v>
      </c>
      <c r="BR74" s="26">
        <v>0</v>
      </c>
      <c r="BS74" s="40">
        <v>0</v>
      </c>
      <c r="BT74" s="26">
        <v>0</v>
      </c>
      <c r="BU74" s="40">
        <v>0</v>
      </c>
      <c r="BV74" s="26">
        <v>0</v>
      </c>
      <c r="BW74" s="40">
        <v>0</v>
      </c>
      <c r="BX74" s="26">
        <v>0</v>
      </c>
      <c r="BY74" s="115"/>
      <c r="CB74" s="76" t="str">
        <f>BH74</f>
        <v>Rober Winberg</v>
      </c>
      <c r="CC74" s="40">
        <v>0</v>
      </c>
      <c r="CD74" s="26">
        <v>0</v>
      </c>
      <c r="CE74" s="40">
        <v>0</v>
      </c>
      <c r="CF74" s="26">
        <v>0</v>
      </c>
      <c r="CG74" s="40">
        <v>0</v>
      </c>
      <c r="CH74" s="26">
        <v>0</v>
      </c>
      <c r="CI74" s="40">
        <v>0</v>
      </c>
      <c r="CJ74" s="26">
        <v>0</v>
      </c>
    </row>
    <row r="75" spans="1:88" ht="12" customHeight="1">
      <c r="A75" s="97" t="s">
        <v>153</v>
      </c>
      <c r="B75" s="54">
        <f>E75+G75+I75+K75+M75+O75+Q75+V75+X75+Z75+AB75+AD75+AF75+AH75+AJ75+AO75+AQ75+AS75+AU75+AW75+AY75+BA75+BC75+BI75+BK75+BM75+BO75+BQ75+BS75+BW75+CC75+CE75+CG75+BU75+CI75</f>
        <v>138</v>
      </c>
      <c r="C75" s="54">
        <f>F75+H75+J75+L75+N75+P75+R75+W75+Y75+AA75+AC75+AE75+AG75+AI75+AK75+AP75+AR75+AT75+AV75+AX75+AZ75+BB75+BD75+BJ75+BL75+BN75+BP75+BR75+BT75+BX75+CD75+CF75+CH75+BV75+CJ75</f>
        <v>22152</v>
      </c>
      <c r="D75" s="59">
        <f>C75/B75</f>
        <v>160.52173913043478</v>
      </c>
      <c r="E75" s="99">
        <v>0</v>
      </c>
      <c r="F75" s="104">
        <v>0</v>
      </c>
      <c r="G75" s="99">
        <v>9</v>
      </c>
      <c r="H75" s="104">
        <v>1292</v>
      </c>
      <c r="I75" s="99">
        <v>46</v>
      </c>
      <c r="J75" s="104">
        <v>7209</v>
      </c>
      <c r="K75" s="99">
        <v>0</v>
      </c>
      <c r="L75" s="104">
        <v>0</v>
      </c>
      <c r="M75" s="99">
        <v>21</v>
      </c>
      <c r="N75" s="104">
        <v>3532</v>
      </c>
      <c r="O75" s="99">
        <v>46</v>
      </c>
      <c r="P75" s="104">
        <v>7440</v>
      </c>
      <c r="Q75" s="99">
        <v>16</v>
      </c>
      <c r="R75" s="104">
        <v>2679</v>
      </c>
      <c r="U75" s="76" t="s">
        <v>153</v>
      </c>
      <c r="V75" s="87">
        <v>0</v>
      </c>
      <c r="W75" s="92">
        <v>0</v>
      </c>
      <c r="X75" s="40">
        <v>0</v>
      </c>
      <c r="Y75" s="26">
        <v>0</v>
      </c>
      <c r="Z75" s="40">
        <v>0</v>
      </c>
      <c r="AA75" s="26">
        <v>0</v>
      </c>
      <c r="AB75" s="40">
        <v>0</v>
      </c>
      <c r="AC75" s="26">
        <v>0</v>
      </c>
      <c r="AD75" s="40">
        <v>0</v>
      </c>
      <c r="AE75" s="26">
        <v>0</v>
      </c>
      <c r="AF75" s="40">
        <v>0</v>
      </c>
      <c r="AG75" s="26">
        <v>0</v>
      </c>
      <c r="AH75" s="40">
        <v>0</v>
      </c>
      <c r="AI75" s="26">
        <v>0</v>
      </c>
      <c r="AJ75" s="40">
        <v>0</v>
      </c>
      <c r="AK75" s="26">
        <v>0</v>
      </c>
      <c r="AN75" s="76" t="s">
        <v>153</v>
      </c>
      <c r="AO75" s="40">
        <v>0</v>
      </c>
      <c r="AP75" s="26">
        <v>0</v>
      </c>
      <c r="AQ75" s="40">
        <v>0</v>
      </c>
      <c r="AR75" s="26">
        <v>0</v>
      </c>
      <c r="AS75" s="40">
        <v>0</v>
      </c>
      <c r="AT75" s="26">
        <v>0</v>
      </c>
      <c r="AU75" s="40">
        <v>0</v>
      </c>
      <c r="AV75" s="26">
        <v>0</v>
      </c>
      <c r="AW75" s="40">
        <v>0</v>
      </c>
      <c r="AX75" s="26">
        <v>0</v>
      </c>
      <c r="AY75" s="40">
        <v>0</v>
      </c>
      <c r="AZ75" s="26">
        <v>0</v>
      </c>
      <c r="BA75" s="40">
        <v>0</v>
      </c>
      <c r="BB75" s="26">
        <v>0</v>
      </c>
      <c r="BC75" s="40">
        <v>0</v>
      </c>
      <c r="BD75" s="26">
        <v>0</v>
      </c>
      <c r="BE75" s="45"/>
      <c r="BH75" s="76" t="s">
        <v>153</v>
      </c>
      <c r="BI75" s="40">
        <v>0</v>
      </c>
      <c r="BJ75" s="26">
        <v>0</v>
      </c>
      <c r="BK75" s="40">
        <v>0</v>
      </c>
      <c r="BL75" s="26">
        <v>0</v>
      </c>
      <c r="BM75" s="40">
        <v>0</v>
      </c>
      <c r="BN75" s="26">
        <v>0</v>
      </c>
      <c r="BO75" s="40">
        <v>0</v>
      </c>
      <c r="BP75" s="26">
        <v>0</v>
      </c>
      <c r="BQ75" s="40">
        <v>0</v>
      </c>
      <c r="BR75" s="26">
        <v>0</v>
      </c>
      <c r="BS75" s="40">
        <v>0</v>
      </c>
      <c r="BT75" s="26">
        <v>0</v>
      </c>
      <c r="BU75" s="40">
        <v>0</v>
      </c>
      <c r="BV75" s="26">
        <v>0</v>
      </c>
      <c r="BW75" s="40">
        <v>0</v>
      </c>
      <c r="BX75" s="26">
        <v>0</v>
      </c>
      <c r="BY75" s="115"/>
      <c r="CB75" s="76" t="str">
        <f>BH75</f>
        <v>Richar Ihrén</v>
      </c>
      <c r="CC75" s="40">
        <v>0</v>
      </c>
      <c r="CD75" s="26">
        <v>0</v>
      </c>
      <c r="CE75" s="40">
        <v>0</v>
      </c>
      <c r="CF75" s="26">
        <v>0</v>
      </c>
      <c r="CG75" s="40">
        <v>0</v>
      </c>
      <c r="CH75" s="26">
        <v>0</v>
      </c>
      <c r="CI75" s="40">
        <v>0</v>
      </c>
      <c r="CJ75" s="26">
        <v>0</v>
      </c>
    </row>
    <row r="76" spans="1:88" ht="12" customHeight="1">
      <c r="A76" s="71" t="s">
        <v>39</v>
      </c>
      <c r="B76" s="54">
        <f>E76+G76+I76+K76+M76+O76+Q76+V76+X76+Z76+AB76+AD76+AF76+AH76+AJ76+AO76+AQ76+AS76+AU76+AW76+AY76+BA76+BC76+BI76+BK76+BM76+BO76+BQ76+BS76+BW76+CC76+CE76+CG76+BU76+CI76</f>
        <v>136</v>
      </c>
      <c r="C76" s="54">
        <f>F76+H76+J76+L76+N76+P76+R76+W76+Y76+AA76+AC76+AE76+AG76+AI76+AK76+AP76+AR76+AT76+AV76+AX76+AZ76+BB76+BD76+BJ76+BL76+BN76+BP76+BR76+BT76+BX76+CD76+CF76+CH76+BV76+CJ76</f>
        <v>25164</v>
      </c>
      <c r="D76" s="59">
        <f>C76/B76</f>
        <v>185.02941176470588</v>
      </c>
      <c r="E76" s="99">
        <v>0</v>
      </c>
      <c r="F76" s="104">
        <v>0</v>
      </c>
      <c r="G76" s="99">
        <v>0</v>
      </c>
      <c r="H76" s="104">
        <v>0</v>
      </c>
      <c r="I76" s="99">
        <v>0</v>
      </c>
      <c r="J76" s="104">
        <v>0</v>
      </c>
      <c r="K76" s="99">
        <v>0</v>
      </c>
      <c r="L76" s="104">
        <v>0</v>
      </c>
      <c r="M76" s="99">
        <v>0</v>
      </c>
      <c r="N76" s="104">
        <v>0</v>
      </c>
      <c r="O76" s="99">
        <v>0</v>
      </c>
      <c r="P76" s="104">
        <v>0</v>
      </c>
      <c r="Q76" s="99">
        <v>0</v>
      </c>
      <c r="R76" s="104">
        <v>0</v>
      </c>
      <c r="U76" s="76" t="s">
        <v>39</v>
      </c>
      <c r="V76" s="87">
        <v>0</v>
      </c>
      <c r="W76" s="92">
        <v>0</v>
      </c>
      <c r="X76" s="40">
        <v>0</v>
      </c>
      <c r="Y76" s="26">
        <v>0</v>
      </c>
      <c r="Z76" s="40">
        <v>0</v>
      </c>
      <c r="AA76" s="26">
        <v>0</v>
      </c>
      <c r="AB76" s="40">
        <v>0</v>
      </c>
      <c r="AC76" s="26">
        <v>0</v>
      </c>
      <c r="AD76" s="40">
        <v>0</v>
      </c>
      <c r="AE76" s="26">
        <v>0</v>
      </c>
      <c r="AF76" s="40">
        <v>0</v>
      </c>
      <c r="AG76" s="26">
        <v>0</v>
      </c>
      <c r="AH76" s="40">
        <v>0</v>
      </c>
      <c r="AI76" s="26">
        <v>0</v>
      </c>
      <c r="AJ76" s="40">
        <v>0</v>
      </c>
      <c r="AK76" s="26">
        <v>0</v>
      </c>
      <c r="AN76" s="76" t="s">
        <v>39</v>
      </c>
      <c r="AO76" s="40">
        <v>0</v>
      </c>
      <c r="AP76" s="26">
        <v>0</v>
      </c>
      <c r="AQ76" s="40">
        <v>0</v>
      </c>
      <c r="AR76" s="26">
        <v>0</v>
      </c>
      <c r="AS76" s="40">
        <v>0</v>
      </c>
      <c r="AT76" s="26">
        <v>0</v>
      </c>
      <c r="AU76" s="40">
        <v>0</v>
      </c>
      <c r="AV76" s="26">
        <v>0</v>
      </c>
      <c r="AW76" s="40">
        <v>0</v>
      </c>
      <c r="AX76" s="26">
        <v>0</v>
      </c>
      <c r="AY76" s="40">
        <v>0</v>
      </c>
      <c r="AZ76" s="26">
        <v>0</v>
      </c>
      <c r="BA76" s="40">
        <v>0</v>
      </c>
      <c r="BB76" s="26">
        <v>0</v>
      </c>
      <c r="BC76" s="40">
        <v>0</v>
      </c>
      <c r="BD76" s="26">
        <v>0</v>
      </c>
      <c r="BE76" s="45"/>
      <c r="BH76" s="76" t="s">
        <v>39</v>
      </c>
      <c r="BI76" s="40">
        <v>0</v>
      </c>
      <c r="BJ76" s="26">
        <v>0</v>
      </c>
      <c r="BK76" s="40">
        <v>0</v>
      </c>
      <c r="BL76" s="26">
        <v>0</v>
      </c>
      <c r="BM76" s="40">
        <v>30</v>
      </c>
      <c r="BN76" s="26">
        <v>5392</v>
      </c>
      <c r="BO76" s="40">
        <v>106</v>
      </c>
      <c r="BP76" s="26">
        <v>19772</v>
      </c>
      <c r="BQ76" s="40">
        <v>0</v>
      </c>
      <c r="BR76" s="26">
        <v>0</v>
      </c>
      <c r="BS76" s="40">
        <v>0</v>
      </c>
      <c r="BT76" s="26">
        <v>0</v>
      </c>
      <c r="BU76" s="40">
        <v>0</v>
      </c>
      <c r="BV76" s="26">
        <v>0</v>
      </c>
      <c r="BW76" s="40">
        <v>0</v>
      </c>
      <c r="BX76" s="26">
        <v>0</v>
      </c>
      <c r="BY76" s="115"/>
      <c r="CB76" s="76" t="str">
        <f>BH76</f>
        <v>Clifford Öhman</v>
      </c>
      <c r="CC76" s="40">
        <v>0</v>
      </c>
      <c r="CD76" s="26">
        <v>0</v>
      </c>
      <c r="CE76" s="40">
        <v>0</v>
      </c>
      <c r="CF76" s="26">
        <v>0</v>
      </c>
      <c r="CG76" s="40">
        <v>0</v>
      </c>
      <c r="CH76" s="26">
        <v>0</v>
      </c>
      <c r="CI76" s="40">
        <v>0</v>
      </c>
      <c r="CJ76" s="26">
        <v>0</v>
      </c>
    </row>
    <row r="77" spans="1:88" ht="12" customHeight="1">
      <c r="A77" s="71" t="s">
        <v>40</v>
      </c>
      <c r="B77" s="54">
        <f>E77+G77+I77+K77+M77+O77+Q77+V77+X77+Z77+AB77+AD77+AF77+AH77+AJ77+AO77+AQ77+AS77+AU77+AW77+AY77+BA77+BC77+BI77+BK77+BM77+BO77+BQ77+BS77+BW77+CC77+CE77+CG77+BU77+CI77</f>
        <v>135</v>
      </c>
      <c r="C77" s="54">
        <f>F77+H77+J77+L77+N77+P77+R77+W77+Y77+AA77+AC77+AE77+AG77+AI77+AK77+AP77+AR77+AT77+AV77+AX77+AZ77+BB77+BD77+BJ77+BL77+BN77+BP77+BR77+BT77+BX77+CD77+CF77+CH77+BV77+CJ77</f>
        <v>21110</v>
      </c>
      <c r="D77" s="59">
        <f>C77/B77</f>
        <v>156.37037037037038</v>
      </c>
      <c r="E77" s="99">
        <v>0</v>
      </c>
      <c r="F77" s="104">
        <v>0</v>
      </c>
      <c r="G77" s="99">
        <v>0</v>
      </c>
      <c r="H77" s="104">
        <v>0</v>
      </c>
      <c r="I77" s="99">
        <v>0</v>
      </c>
      <c r="J77" s="104">
        <v>0</v>
      </c>
      <c r="K77" s="99">
        <v>0</v>
      </c>
      <c r="L77" s="104">
        <v>0</v>
      </c>
      <c r="M77" s="99">
        <v>0</v>
      </c>
      <c r="N77" s="104">
        <v>0</v>
      </c>
      <c r="O77" s="99">
        <v>0</v>
      </c>
      <c r="P77" s="104">
        <v>0</v>
      </c>
      <c r="Q77" s="99">
        <v>0</v>
      </c>
      <c r="R77" s="104">
        <v>0</v>
      </c>
      <c r="U77" s="76" t="s">
        <v>40</v>
      </c>
      <c r="V77" s="87">
        <v>0</v>
      </c>
      <c r="W77" s="92">
        <v>0</v>
      </c>
      <c r="X77" s="40">
        <v>0</v>
      </c>
      <c r="Y77" s="26">
        <v>0</v>
      </c>
      <c r="Z77" s="40">
        <v>0</v>
      </c>
      <c r="AA77" s="26">
        <v>0</v>
      </c>
      <c r="AB77" s="40">
        <v>0</v>
      </c>
      <c r="AC77" s="26">
        <v>0</v>
      </c>
      <c r="AD77" s="40">
        <v>0</v>
      </c>
      <c r="AE77" s="26">
        <v>0</v>
      </c>
      <c r="AF77" s="40">
        <v>0</v>
      </c>
      <c r="AG77" s="26">
        <v>0</v>
      </c>
      <c r="AH77" s="40">
        <v>0</v>
      </c>
      <c r="AI77" s="26">
        <v>0</v>
      </c>
      <c r="AJ77" s="40">
        <v>0</v>
      </c>
      <c r="AK77" s="26">
        <v>0</v>
      </c>
      <c r="AN77" s="76" t="s">
        <v>40</v>
      </c>
      <c r="AO77" s="40">
        <v>0</v>
      </c>
      <c r="AP77" s="26">
        <v>0</v>
      </c>
      <c r="AQ77" s="40">
        <v>0</v>
      </c>
      <c r="AR77" s="26">
        <v>0</v>
      </c>
      <c r="AS77" s="40">
        <v>0</v>
      </c>
      <c r="AT77" s="26">
        <v>0</v>
      </c>
      <c r="AU77" s="40">
        <v>0</v>
      </c>
      <c r="AV77" s="26">
        <v>0</v>
      </c>
      <c r="AW77" s="40">
        <v>0</v>
      </c>
      <c r="AX77" s="26">
        <v>0</v>
      </c>
      <c r="AY77" s="40">
        <v>0</v>
      </c>
      <c r="AZ77" s="26">
        <v>0</v>
      </c>
      <c r="BA77" s="40">
        <v>0</v>
      </c>
      <c r="BB77" s="26">
        <v>0</v>
      </c>
      <c r="BC77" s="40">
        <v>0</v>
      </c>
      <c r="BD77" s="26">
        <v>0</v>
      </c>
      <c r="BE77" s="45"/>
      <c r="BH77" s="76" t="s">
        <v>40</v>
      </c>
      <c r="BI77" s="40">
        <v>0</v>
      </c>
      <c r="BJ77" s="26">
        <v>0</v>
      </c>
      <c r="BK77" s="40">
        <v>0</v>
      </c>
      <c r="BL77" s="26">
        <v>0</v>
      </c>
      <c r="BM77" s="40">
        <v>0</v>
      </c>
      <c r="BN77" s="26">
        <v>0</v>
      </c>
      <c r="BO77" s="40">
        <v>0</v>
      </c>
      <c r="BP77" s="26">
        <v>0</v>
      </c>
      <c r="BQ77" s="40">
        <v>0</v>
      </c>
      <c r="BR77" s="26">
        <v>0</v>
      </c>
      <c r="BS77" s="40">
        <v>0</v>
      </c>
      <c r="BT77" s="26">
        <v>0</v>
      </c>
      <c r="BU77" s="40">
        <v>28</v>
      </c>
      <c r="BV77" s="26">
        <v>4134</v>
      </c>
      <c r="BW77" s="40">
        <v>0</v>
      </c>
      <c r="BX77" s="26">
        <v>0</v>
      </c>
      <c r="BY77" s="114"/>
      <c r="CB77" s="76" t="str">
        <f>BH77</f>
        <v>Henrik Andersson</v>
      </c>
      <c r="CC77" s="40">
        <v>8</v>
      </c>
      <c r="CD77" s="26">
        <v>1127</v>
      </c>
      <c r="CE77" s="40">
        <v>65</v>
      </c>
      <c r="CF77" s="84">
        <v>10274</v>
      </c>
      <c r="CG77" s="40">
        <v>34</v>
      </c>
      <c r="CH77" s="26">
        <v>5575</v>
      </c>
      <c r="CI77" s="40">
        <v>0</v>
      </c>
      <c r="CJ77" s="26">
        <v>0</v>
      </c>
    </row>
    <row r="78" spans="1:88" ht="12" customHeight="1">
      <c r="A78" s="71" t="s">
        <v>41</v>
      </c>
      <c r="B78" s="54">
        <f>E78+G78+I78+K78+M78+O78+Q78+V78+X78+Z78+AB78+AD78+AF78+AH78+AJ78+AO78+AQ78+AS78+AU78+AW78+AY78+BA78+BC78+BI78+BK78+BM78+BO78+BQ78+BS78+BW78+CC78+CE78+CG78+BU78+CI78</f>
        <v>134</v>
      </c>
      <c r="C78" s="54">
        <f>F78+H78+J78+L78+N78+P78+R78+W78+Y78+AA78+AC78+AE78+AG78+AI78+AK78+AP78+AR78+AT78+AV78+AX78+AZ78+BB78+BD78+BJ78+BL78+BN78+BP78+BR78+BT78+BX78+CD78+CF78+CH78+BV78+CJ78</f>
        <v>24935</v>
      </c>
      <c r="D78" s="59">
        <f>C78/B78</f>
        <v>186.0820895522388</v>
      </c>
      <c r="E78" s="99">
        <v>0</v>
      </c>
      <c r="F78" s="104">
        <v>0</v>
      </c>
      <c r="G78" s="99">
        <v>0</v>
      </c>
      <c r="H78" s="104">
        <v>0</v>
      </c>
      <c r="I78" s="99">
        <v>0</v>
      </c>
      <c r="J78" s="104">
        <v>0</v>
      </c>
      <c r="K78" s="99">
        <v>0</v>
      </c>
      <c r="L78" s="104">
        <v>0</v>
      </c>
      <c r="M78" s="99">
        <v>0</v>
      </c>
      <c r="N78" s="104">
        <v>0</v>
      </c>
      <c r="O78" s="99">
        <v>0</v>
      </c>
      <c r="P78" s="104">
        <v>0</v>
      </c>
      <c r="Q78" s="99">
        <v>0</v>
      </c>
      <c r="R78" s="104">
        <v>0</v>
      </c>
      <c r="U78" s="76" t="s">
        <v>41</v>
      </c>
      <c r="V78" s="87">
        <v>0</v>
      </c>
      <c r="W78" s="92">
        <v>0</v>
      </c>
      <c r="X78" s="40">
        <v>0</v>
      </c>
      <c r="Y78" s="26">
        <v>0</v>
      </c>
      <c r="Z78" s="40">
        <v>0</v>
      </c>
      <c r="AA78" s="26">
        <v>0</v>
      </c>
      <c r="AB78" s="40">
        <v>0</v>
      </c>
      <c r="AC78" s="26">
        <v>0</v>
      </c>
      <c r="AD78" s="40">
        <v>0</v>
      </c>
      <c r="AE78" s="26">
        <v>0</v>
      </c>
      <c r="AF78" s="40">
        <v>0</v>
      </c>
      <c r="AG78" s="26">
        <v>0</v>
      </c>
      <c r="AH78" s="40">
        <v>0</v>
      </c>
      <c r="AI78" s="26">
        <v>0</v>
      </c>
      <c r="AJ78" s="40">
        <v>0</v>
      </c>
      <c r="AK78" s="26">
        <v>0</v>
      </c>
      <c r="AN78" s="76" t="s">
        <v>41</v>
      </c>
      <c r="AO78" s="40">
        <v>0</v>
      </c>
      <c r="AP78" s="26">
        <v>0</v>
      </c>
      <c r="AQ78" s="40">
        <v>0</v>
      </c>
      <c r="AR78" s="26">
        <v>0</v>
      </c>
      <c r="AS78" s="40">
        <v>0</v>
      </c>
      <c r="AT78" s="26">
        <v>0</v>
      </c>
      <c r="AU78" s="40">
        <v>0</v>
      </c>
      <c r="AV78" s="26">
        <v>0</v>
      </c>
      <c r="AW78" s="40">
        <v>0</v>
      </c>
      <c r="AX78" s="26">
        <v>0</v>
      </c>
      <c r="AY78" s="40">
        <v>0</v>
      </c>
      <c r="AZ78" s="26">
        <v>0</v>
      </c>
      <c r="BA78" s="40">
        <v>0</v>
      </c>
      <c r="BB78" s="26">
        <v>0</v>
      </c>
      <c r="BC78" s="40">
        <v>0</v>
      </c>
      <c r="BD78" s="26">
        <v>0</v>
      </c>
      <c r="BE78" s="45"/>
      <c r="BH78" s="76" t="s">
        <v>41</v>
      </c>
      <c r="BI78" s="40">
        <v>0</v>
      </c>
      <c r="BJ78" s="26">
        <v>0</v>
      </c>
      <c r="BK78" s="40">
        <v>60</v>
      </c>
      <c r="BL78" s="26">
        <v>11267</v>
      </c>
      <c r="BM78" s="40">
        <v>38</v>
      </c>
      <c r="BN78" s="26">
        <v>7199</v>
      </c>
      <c r="BO78" s="40">
        <v>36</v>
      </c>
      <c r="BP78" s="26">
        <v>6469</v>
      </c>
      <c r="BQ78" s="40">
        <v>0</v>
      </c>
      <c r="BR78" s="26">
        <v>0</v>
      </c>
      <c r="BS78" s="40">
        <v>0</v>
      </c>
      <c r="BT78" s="26">
        <v>0</v>
      </c>
      <c r="BU78" s="40">
        <v>0</v>
      </c>
      <c r="BV78" s="26">
        <v>0</v>
      </c>
      <c r="BW78" s="40">
        <v>0</v>
      </c>
      <c r="BX78" s="26">
        <v>0</v>
      </c>
      <c r="BY78" s="115"/>
      <c r="CB78" s="76" t="str">
        <f>BH78</f>
        <v>Christoffer Macfie</v>
      </c>
      <c r="CC78" s="40">
        <v>0</v>
      </c>
      <c r="CD78" s="26">
        <v>0</v>
      </c>
      <c r="CE78" s="40">
        <v>0</v>
      </c>
      <c r="CF78" s="26">
        <v>0</v>
      </c>
      <c r="CG78" s="40">
        <v>0</v>
      </c>
      <c r="CH78" s="26">
        <v>0</v>
      </c>
      <c r="CI78" s="40">
        <v>0</v>
      </c>
      <c r="CJ78" s="26">
        <v>0</v>
      </c>
    </row>
    <row r="79" spans="1:88" ht="12" customHeight="1">
      <c r="A79" s="97" t="s">
        <v>168</v>
      </c>
      <c r="B79" s="54">
        <f>E79+G79+I79+K79+M79+O79+Q79+V79+X79+Z79+AB79+AD79+AF79+AH79+AJ79+AO79+AQ79+AS79+AU79+AW79+AY79+BA79+BC79+BI79+BK79+BM79+BO79+BQ79+BS79+BW79+CC79+CE79+CG79+BU79+CI79</f>
        <v>134</v>
      </c>
      <c r="C79" s="54">
        <f>F79+H79+J79+L79+N79+P79+R79+W79+Y79+AA79+AC79+AE79+AG79+AI79+AK79+AP79+AR79+AT79+AV79+AX79+AZ79+BB79+BD79+BJ79+BL79+BN79+BP79+BR79+BT79+BX79+CD79+CF79+CH79+BV79+CJ79</f>
        <v>22752</v>
      </c>
      <c r="D79" s="59">
        <f>C79/B79</f>
        <v>169.7910447761194</v>
      </c>
      <c r="E79" s="99">
        <v>38</v>
      </c>
      <c r="F79" s="104">
        <v>6529</v>
      </c>
      <c r="G79" s="99">
        <v>0</v>
      </c>
      <c r="H79" s="104">
        <v>0</v>
      </c>
      <c r="I79" s="99">
        <v>42</v>
      </c>
      <c r="J79" s="104">
        <v>7300</v>
      </c>
      <c r="K79" s="99">
        <v>54</v>
      </c>
      <c r="L79" s="104">
        <v>8923</v>
      </c>
      <c r="M79" s="99">
        <v>0</v>
      </c>
      <c r="N79" s="104">
        <v>0</v>
      </c>
      <c r="O79" s="99">
        <v>0</v>
      </c>
      <c r="P79" s="104">
        <v>0</v>
      </c>
      <c r="Q79" s="99">
        <v>0</v>
      </c>
      <c r="R79" s="104">
        <v>0</v>
      </c>
      <c r="U79" s="76" t="str">
        <f>A79</f>
        <v>Mats Olofsson</v>
      </c>
      <c r="V79" s="87">
        <v>0</v>
      </c>
      <c r="W79" s="92">
        <v>0</v>
      </c>
      <c r="X79" s="41">
        <v>0</v>
      </c>
      <c r="Y79" s="20">
        <v>0</v>
      </c>
      <c r="Z79" s="41">
        <v>0</v>
      </c>
      <c r="AA79" s="20">
        <v>0</v>
      </c>
      <c r="AB79" s="40">
        <v>0</v>
      </c>
      <c r="AC79" s="26">
        <v>0</v>
      </c>
      <c r="AD79" s="40">
        <v>0</v>
      </c>
      <c r="AE79" s="26">
        <v>0</v>
      </c>
      <c r="AF79" s="40">
        <v>0</v>
      </c>
      <c r="AG79" s="26">
        <v>0</v>
      </c>
      <c r="AH79" s="40">
        <v>0</v>
      </c>
      <c r="AI79" s="26">
        <v>0</v>
      </c>
      <c r="AJ79" s="40">
        <v>0</v>
      </c>
      <c r="AK79" s="26">
        <v>0</v>
      </c>
      <c r="AN79" s="76" t="str">
        <f>U79</f>
        <v>Mats Olofsson</v>
      </c>
      <c r="AO79" s="40">
        <v>0</v>
      </c>
      <c r="AP79" s="26">
        <v>0</v>
      </c>
      <c r="AQ79" s="40">
        <v>0</v>
      </c>
      <c r="AR79" s="26">
        <v>0</v>
      </c>
      <c r="AS79" s="40">
        <v>0</v>
      </c>
      <c r="AT79" s="26">
        <v>0</v>
      </c>
      <c r="AU79" s="40">
        <v>0</v>
      </c>
      <c r="AV79" s="26">
        <v>0</v>
      </c>
      <c r="AW79" s="40">
        <v>0</v>
      </c>
      <c r="AX79" s="26">
        <v>0</v>
      </c>
      <c r="AY79" s="40">
        <v>0</v>
      </c>
      <c r="AZ79" s="26">
        <v>0</v>
      </c>
      <c r="BA79" s="40">
        <v>0</v>
      </c>
      <c r="BB79" s="26">
        <v>0</v>
      </c>
      <c r="BC79" s="40">
        <v>0</v>
      </c>
      <c r="BD79" s="26">
        <v>0</v>
      </c>
      <c r="BE79" s="46"/>
      <c r="BH79" s="76" t="str">
        <f>AN79</f>
        <v>Mats Olofsson</v>
      </c>
      <c r="BI79" s="40">
        <v>0</v>
      </c>
      <c r="BJ79" s="26">
        <v>0</v>
      </c>
      <c r="BK79" s="40">
        <v>0</v>
      </c>
      <c r="BL79" s="26">
        <v>0</v>
      </c>
      <c r="BM79" s="40">
        <v>0</v>
      </c>
      <c r="BN79" s="26">
        <v>0</v>
      </c>
      <c r="BO79" s="40">
        <v>0</v>
      </c>
      <c r="BP79" s="26">
        <v>0</v>
      </c>
      <c r="BQ79" s="40">
        <v>0</v>
      </c>
      <c r="BR79" s="26">
        <v>0</v>
      </c>
      <c r="BS79" s="40">
        <v>0</v>
      </c>
      <c r="BT79" s="26">
        <v>0</v>
      </c>
      <c r="BU79" s="40">
        <v>0</v>
      </c>
      <c r="BV79" s="26">
        <v>0</v>
      </c>
      <c r="BW79" s="40">
        <v>0</v>
      </c>
      <c r="BX79" s="26">
        <v>0</v>
      </c>
      <c r="BY79" s="115"/>
      <c r="CB79" s="76" t="str">
        <f>BH79</f>
        <v>Mats Olofsson</v>
      </c>
      <c r="CC79" s="40">
        <v>0</v>
      </c>
      <c r="CD79" s="26">
        <v>0</v>
      </c>
      <c r="CE79" s="40">
        <v>0</v>
      </c>
      <c r="CF79" s="26">
        <v>0</v>
      </c>
      <c r="CG79" s="40">
        <v>0</v>
      </c>
      <c r="CH79" s="26">
        <v>0</v>
      </c>
      <c r="CI79" s="40">
        <v>0</v>
      </c>
      <c r="CJ79" s="26">
        <v>0</v>
      </c>
    </row>
    <row r="80" spans="1:88" ht="12" customHeight="1">
      <c r="A80" s="71" t="s">
        <v>43</v>
      </c>
      <c r="B80" s="54">
        <f>E80+G80+I80+K80+M80+O80+Q80+V80+X80+Z80+AB80+AD80+AF80+AH80+AJ80+AO80+AQ80+AS80+AU80+AW80+AY80+BA80+BC80+BI80+BK80+BM80+BO80+BQ80+BS80+BW80+CC80+CE80+CG80+BU80+CI80</f>
        <v>122</v>
      </c>
      <c r="C80" s="54">
        <f>F80+H80+J80+L80+N80+P80+R80+W80+Y80+AA80+AC80+AE80+AG80+AI80+AK80+AP80+AR80+AT80+AV80+AX80+AZ80+BB80+BD80+BJ80+BL80+BN80+BP80+BR80+BT80+BX80+CD80+CF80+CH80+BV80+CJ80</f>
        <v>22283</v>
      </c>
      <c r="D80" s="59">
        <f>C80/B80</f>
        <v>182.64754098360655</v>
      </c>
      <c r="E80" s="99">
        <v>0</v>
      </c>
      <c r="F80" s="104">
        <v>0</v>
      </c>
      <c r="G80" s="99">
        <v>0</v>
      </c>
      <c r="H80" s="104">
        <v>0</v>
      </c>
      <c r="I80" s="99">
        <v>0</v>
      </c>
      <c r="J80" s="104">
        <v>0</v>
      </c>
      <c r="K80" s="99">
        <v>0</v>
      </c>
      <c r="L80" s="104">
        <v>0</v>
      </c>
      <c r="M80" s="99">
        <v>0</v>
      </c>
      <c r="N80" s="104">
        <v>0</v>
      </c>
      <c r="O80" s="99">
        <v>0</v>
      </c>
      <c r="P80" s="104">
        <v>0</v>
      </c>
      <c r="Q80" s="99">
        <v>0</v>
      </c>
      <c r="R80" s="104">
        <v>0</v>
      </c>
      <c r="U80" s="76" t="s">
        <v>43</v>
      </c>
      <c r="V80" s="87">
        <v>0</v>
      </c>
      <c r="W80" s="92">
        <v>0</v>
      </c>
      <c r="X80" s="40">
        <v>0</v>
      </c>
      <c r="Y80" s="26">
        <v>0</v>
      </c>
      <c r="Z80" s="40">
        <v>0</v>
      </c>
      <c r="AA80" s="26">
        <v>0</v>
      </c>
      <c r="AB80" s="40">
        <v>0</v>
      </c>
      <c r="AC80" s="26">
        <v>0</v>
      </c>
      <c r="AD80" s="40">
        <v>0</v>
      </c>
      <c r="AE80" s="26">
        <v>0</v>
      </c>
      <c r="AF80" s="40">
        <v>0</v>
      </c>
      <c r="AG80" s="26">
        <v>0</v>
      </c>
      <c r="AH80" s="40">
        <v>0</v>
      </c>
      <c r="AI80" s="26">
        <v>0</v>
      </c>
      <c r="AJ80" s="40">
        <v>0</v>
      </c>
      <c r="AK80" s="26">
        <v>0</v>
      </c>
      <c r="AN80" s="76" t="s">
        <v>43</v>
      </c>
      <c r="AO80" s="40">
        <v>0</v>
      </c>
      <c r="AP80" s="26">
        <v>0</v>
      </c>
      <c r="AQ80" s="40">
        <v>0</v>
      </c>
      <c r="AR80" s="26">
        <v>0</v>
      </c>
      <c r="AS80" s="40">
        <v>0</v>
      </c>
      <c r="AT80" s="26">
        <v>0</v>
      </c>
      <c r="AU80" s="40">
        <v>0</v>
      </c>
      <c r="AV80" s="26">
        <v>0</v>
      </c>
      <c r="AW80" s="40">
        <v>0</v>
      </c>
      <c r="AX80" s="26">
        <v>0</v>
      </c>
      <c r="AY80" s="40">
        <v>0</v>
      </c>
      <c r="AZ80" s="26">
        <v>0</v>
      </c>
      <c r="BA80" s="40">
        <v>0</v>
      </c>
      <c r="BB80" s="26">
        <v>0</v>
      </c>
      <c r="BC80" s="40">
        <v>0</v>
      </c>
      <c r="BD80" s="26">
        <v>0</v>
      </c>
      <c r="BE80" s="45"/>
      <c r="BH80" s="76" t="s">
        <v>43</v>
      </c>
      <c r="BI80" s="40">
        <v>0</v>
      </c>
      <c r="BJ80" s="26">
        <v>0</v>
      </c>
      <c r="BK80" s="40">
        <v>0</v>
      </c>
      <c r="BL80" s="26">
        <v>0</v>
      </c>
      <c r="BM80" s="40">
        <v>6</v>
      </c>
      <c r="BN80" s="26">
        <v>1164</v>
      </c>
      <c r="BO80" s="40">
        <v>0</v>
      </c>
      <c r="BP80" s="26">
        <v>0</v>
      </c>
      <c r="BQ80" s="40">
        <v>25</v>
      </c>
      <c r="BR80" s="26">
        <v>4313</v>
      </c>
      <c r="BS80" s="40">
        <v>17</v>
      </c>
      <c r="BT80" s="26">
        <v>2817</v>
      </c>
      <c r="BU80" s="40">
        <v>0</v>
      </c>
      <c r="BV80" s="26">
        <v>0</v>
      </c>
      <c r="BW80" s="40">
        <v>74</v>
      </c>
      <c r="BX80" s="26">
        <v>13989</v>
      </c>
      <c r="BY80" s="115"/>
      <c r="CB80" s="76" t="str">
        <f>BH80</f>
        <v>Arne Axelsson</v>
      </c>
      <c r="CC80" s="40">
        <v>0</v>
      </c>
      <c r="CD80" s="26">
        <v>0</v>
      </c>
      <c r="CE80" s="40">
        <v>0</v>
      </c>
      <c r="CF80" s="26">
        <v>0</v>
      </c>
      <c r="CG80" s="40">
        <v>0</v>
      </c>
      <c r="CH80" s="26">
        <v>0</v>
      </c>
      <c r="CI80" s="40">
        <v>0</v>
      </c>
      <c r="CJ80" s="26">
        <v>0</v>
      </c>
    </row>
    <row r="81" spans="1:88" ht="12" customHeight="1">
      <c r="A81" s="71" t="s">
        <v>44</v>
      </c>
      <c r="B81" s="54">
        <f>E81+G81+I81+K81+M81+O81+Q81+V81+X81+Z81+AB81+AD81+AF81+AH81+AJ81+AO81+AQ81+AS81+AU81+AW81+AY81+BA81+BC81+BI81+BK81+BM81+BO81+BQ81+BS81+BW81+CC81+CE81+CG81+BU81+CI81</f>
        <v>108</v>
      </c>
      <c r="C81" s="54">
        <f>F81+H81+J81+L81+N81+P81+R81+W81+Y81+AA81+AC81+AE81+AG81+AI81+AK81+AP81+AR81+AT81+AV81+AX81+AZ81+BB81+BD81+BJ81+BL81+BN81+BP81+BR81+BT81+BX81+CD81+CF81+CH81+BV81+CJ81</f>
        <v>22045</v>
      </c>
      <c r="D81" s="60">
        <f>C81/B81</f>
        <v>204.12037037037038</v>
      </c>
      <c r="E81" s="99">
        <v>0</v>
      </c>
      <c r="F81" s="104">
        <v>0</v>
      </c>
      <c r="G81" s="100">
        <v>0</v>
      </c>
      <c r="H81" s="105">
        <v>0</v>
      </c>
      <c r="I81" s="100">
        <v>0</v>
      </c>
      <c r="J81" s="104">
        <v>0</v>
      </c>
      <c r="K81" s="99">
        <v>0</v>
      </c>
      <c r="L81" s="104">
        <v>0</v>
      </c>
      <c r="M81" s="100">
        <v>0</v>
      </c>
      <c r="N81" s="105">
        <v>0</v>
      </c>
      <c r="O81" s="100">
        <v>0</v>
      </c>
      <c r="P81" s="105">
        <v>0</v>
      </c>
      <c r="Q81" s="100">
        <v>0</v>
      </c>
      <c r="R81" s="105">
        <v>0</v>
      </c>
      <c r="U81" s="76" t="s">
        <v>44</v>
      </c>
      <c r="V81" s="88">
        <v>0</v>
      </c>
      <c r="W81" s="93">
        <v>0</v>
      </c>
      <c r="X81" s="40">
        <v>0</v>
      </c>
      <c r="Y81" s="26">
        <v>0</v>
      </c>
      <c r="Z81" s="40">
        <v>0</v>
      </c>
      <c r="AA81" s="26">
        <v>0</v>
      </c>
      <c r="AB81" s="40">
        <v>0</v>
      </c>
      <c r="AC81" s="26">
        <v>0</v>
      </c>
      <c r="AD81" s="40">
        <v>0</v>
      </c>
      <c r="AE81" s="26">
        <v>0</v>
      </c>
      <c r="AF81" s="40">
        <v>0</v>
      </c>
      <c r="AG81" s="26">
        <v>0</v>
      </c>
      <c r="AH81" s="40">
        <v>0</v>
      </c>
      <c r="AI81" s="26">
        <v>0</v>
      </c>
      <c r="AJ81" s="40">
        <v>0</v>
      </c>
      <c r="AK81" s="26">
        <v>0</v>
      </c>
      <c r="AN81" s="76" t="s">
        <v>44</v>
      </c>
      <c r="AO81" s="40">
        <v>0</v>
      </c>
      <c r="AP81" s="26">
        <v>0</v>
      </c>
      <c r="AQ81" s="40">
        <v>0</v>
      </c>
      <c r="AR81" s="26">
        <v>0</v>
      </c>
      <c r="AS81" s="40">
        <v>0</v>
      </c>
      <c r="AT81" s="26">
        <v>0</v>
      </c>
      <c r="AU81" s="40">
        <v>0</v>
      </c>
      <c r="AV81" s="26">
        <v>0</v>
      </c>
      <c r="AW81" s="40">
        <v>0</v>
      </c>
      <c r="AX81" s="26">
        <v>0</v>
      </c>
      <c r="AY81" s="40">
        <v>0</v>
      </c>
      <c r="AZ81" s="26">
        <v>0</v>
      </c>
      <c r="BA81" s="40">
        <v>0</v>
      </c>
      <c r="BB81" s="26">
        <v>0</v>
      </c>
      <c r="BC81" s="40">
        <v>0</v>
      </c>
      <c r="BD81" s="26">
        <v>0</v>
      </c>
      <c r="BE81" s="45"/>
      <c r="BH81" s="76" t="s">
        <v>44</v>
      </c>
      <c r="BI81" s="40">
        <v>0</v>
      </c>
      <c r="BJ81" s="26">
        <v>0</v>
      </c>
      <c r="BK81" s="40">
        <v>0</v>
      </c>
      <c r="BL81" s="26">
        <v>0</v>
      </c>
      <c r="BM81" s="40">
        <v>0</v>
      </c>
      <c r="BN81" s="26">
        <v>0</v>
      </c>
      <c r="BO81" s="40">
        <v>0</v>
      </c>
      <c r="BP81" s="26">
        <v>0</v>
      </c>
      <c r="BQ81" s="40">
        <v>108</v>
      </c>
      <c r="BR81" s="26">
        <v>22045</v>
      </c>
      <c r="BS81" s="40">
        <v>0</v>
      </c>
      <c r="BT81" s="26">
        <v>0</v>
      </c>
      <c r="BU81" s="40">
        <v>0</v>
      </c>
      <c r="BV81" s="26">
        <v>0</v>
      </c>
      <c r="BW81" s="40">
        <v>0</v>
      </c>
      <c r="BX81" s="26">
        <v>0</v>
      </c>
      <c r="BY81" s="115"/>
      <c r="CB81" s="76" t="str">
        <f>BH81</f>
        <v>Christer Paulin</v>
      </c>
      <c r="CC81" s="40">
        <v>0</v>
      </c>
      <c r="CD81" s="26">
        <v>0</v>
      </c>
      <c r="CE81" s="40">
        <v>0</v>
      </c>
      <c r="CF81" s="26">
        <v>0</v>
      </c>
      <c r="CG81" s="40">
        <v>0</v>
      </c>
      <c r="CH81" s="26">
        <v>0</v>
      </c>
      <c r="CI81" s="40">
        <v>0</v>
      </c>
      <c r="CJ81" s="26">
        <v>0</v>
      </c>
    </row>
    <row r="82" spans="1:88" ht="12" customHeight="1">
      <c r="A82" s="71" t="s">
        <v>61</v>
      </c>
      <c r="B82" s="54">
        <f>E82+G82+I82+K82+M82+O82+Q82+V82+X82+Z82+AB82+AD82+AF82+AH82+AJ82+AO82+AQ82+AS82+AU82+AW82+AY82+BA82+BC82+BI82+BK82+BM82+BO82+BQ82+BS82+BW82+CC82+CE82+CG82+BU82+CI82</f>
        <v>106</v>
      </c>
      <c r="C82" s="54">
        <f>F82+H82+J82+L82+N82+P82+R82+W82+Y82+AA82+AC82+AE82+AG82+AI82+AK82+AP82+AR82+AT82+AV82+AX82+AZ82+BB82+BD82+BJ82+BL82+BN82+BP82+BR82+BT82+BX82+CD82+CF82+CH82+BV82+CJ82</f>
        <v>19366</v>
      </c>
      <c r="D82" s="59">
        <f>C82/B82</f>
        <v>182.69811320754718</v>
      </c>
      <c r="E82" s="99">
        <v>0</v>
      </c>
      <c r="F82" s="104">
        <v>0</v>
      </c>
      <c r="G82" s="99">
        <v>0</v>
      </c>
      <c r="H82" s="104">
        <v>0</v>
      </c>
      <c r="I82" s="99">
        <v>0</v>
      </c>
      <c r="J82" s="104">
        <v>0</v>
      </c>
      <c r="K82" s="99">
        <v>0</v>
      </c>
      <c r="L82" s="104">
        <v>0</v>
      </c>
      <c r="M82" s="99">
        <v>0</v>
      </c>
      <c r="N82" s="104">
        <v>0</v>
      </c>
      <c r="O82" s="99">
        <v>0</v>
      </c>
      <c r="P82" s="104">
        <v>0</v>
      </c>
      <c r="Q82" s="99">
        <v>0</v>
      </c>
      <c r="R82" s="104">
        <v>0</v>
      </c>
      <c r="U82" s="76" t="s">
        <v>61</v>
      </c>
      <c r="V82" s="87">
        <v>0</v>
      </c>
      <c r="W82" s="92">
        <v>0</v>
      </c>
      <c r="X82" s="40">
        <v>0</v>
      </c>
      <c r="Y82" s="26">
        <v>0</v>
      </c>
      <c r="Z82" s="40">
        <v>0</v>
      </c>
      <c r="AA82" s="26">
        <v>0</v>
      </c>
      <c r="AB82" s="40">
        <v>0</v>
      </c>
      <c r="AC82" s="26">
        <v>0</v>
      </c>
      <c r="AD82" s="40">
        <v>0</v>
      </c>
      <c r="AE82" s="26">
        <v>0</v>
      </c>
      <c r="AF82" s="40">
        <v>0</v>
      </c>
      <c r="AG82" s="26">
        <v>0</v>
      </c>
      <c r="AH82" s="40">
        <v>0</v>
      </c>
      <c r="AI82" s="26">
        <v>0</v>
      </c>
      <c r="AJ82" s="40">
        <v>0</v>
      </c>
      <c r="AK82" s="26">
        <v>0</v>
      </c>
      <c r="AN82" s="76" t="s">
        <v>61</v>
      </c>
      <c r="AO82" s="40">
        <v>0</v>
      </c>
      <c r="AP82" s="26">
        <v>0</v>
      </c>
      <c r="AQ82" s="40">
        <v>0</v>
      </c>
      <c r="AR82" s="26">
        <v>0</v>
      </c>
      <c r="AS82" s="40">
        <v>0</v>
      </c>
      <c r="AT82" s="26">
        <v>0</v>
      </c>
      <c r="AU82" s="40">
        <v>0</v>
      </c>
      <c r="AV82" s="26">
        <v>0</v>
      </c>
      <c r="AW82" s="40">
        <v>0</v>
      </c>
      <c r="AX82" s="26">
        <v>0</v>
      </c>
      <c r="AY82" s="40">
        <v>0</v>
      </c>
      <c r="AZ82" s="26">
        <v>0</v>
      </c>
      <c r="BA82" s="40">
        <v>23</v>
      </c>
      <c r="BB82" s="26">
        <v>4100</v>
      </c>
      <c r="BC82" s="40">
        <v>83</v>
      </c>
      <c r="BD82" s="26">
        <v>15266</v>
      </c>
      <c r="BE82" s="46"/>
      <c r="BH82" s="76" t="s">
        <v>61</v>
      </c>
      <c r="BI82" s="40">
        <v>0</v>
      </c>
      <c r="BJ82" s="26">
        <v>0</v>
      </c>
      <c r="BK82" s="40">
        <v>0</v>
      </c>
      <c r="BL82" s="26">
        <v>0</v>
      </c>
      <c r="BM82" s="40">
        <v>0</v>
      </c>
      <c r="BN82" s="26">
        <v>0</v>
      </c>
      <c r="BO82" s="40">
        <v>0</v>
      </c>
      <c r="BP82" s="26">
        <v>0</v>
      </c>
      <c r="BQ82" s="40">
        <v>0</v>
      </c>
      <c r="BR82" s="26">
        <v>0</v>
      </c>
      <c r="BS82" s="40">
        <v>0</v>
      </c>
      <c r="BT82" s="26">
        <v>0</v>
      </c>
      <c r="BU82" s="40">
        <v>0</v>
      </c>
      <c r="BV82" s="26">
        <v>0</v>
      </c>
      <c r="BW82" s="40">
        <v>0</v>
      </c>
      <c r="BX82" s="26">
        <v>0</v>
      </c>
      <c r="BY82" s="115"/>
      <c r="CB82" s="76" t="str">
        <f>BH82</f>
        <v>Bo Brolin</v>
      </c>
      <c r="CC82" s="40">
        <v>0</v>
      </c>
      <c r="CD82" s="26">
        <v>0</v>
      </c>
      <c r="CE82" s="40">
        <v>0</v>
      </c>
      <c r="CF82" s="26">
        <v>0</v>
      </c>
      <c r="CG82" s="40">
        <v>0</v>
      </c>
      <c r="CH82" s="26">
        <v>0</v>
      </c>
      <c r="CI82" s="40">
        <v>0</v>
      </c>
      <c r="CJ82" s="26">
        <v>0</v>
      </c>
    </row>
    <row r="83" spans="1:88" ht="12" customHeight="1">
      <c r="A83" s="71" t="s">
        <v>104</v>
      </c>
      <c r="B83" s="54">
        <f>E83+G83+I83+K83+M83+O83+Q83+V83+X83+Z83+AB83+AD83+AF83+AH83+AJ83+AO83+AQ83+AS83+AU83+AW83+AY83+BA83+BC83+BI83+BK83+BM83+BO83+BQ83+BS83+BW83+CC83+CE83+CG83+BU83+CI83</f>
        <v>102</v>
      </c>
      <c r="C83" s="54">
        <f>F83+H83+J83+L83+N83+P83+R83+W83+Y83+AA83+AC83+AE83+AG83+AI83+AK83+AP83+AR83+AT83+AV83+AX83+AZ83+BB83+BD83+BJ83+BL83+BN83+BP83+BR83+BT83+BX83+CD83+CF83+CH83+BV83+CJ83</f>
        <v>17894</v>
      </c>
      <c r="D83" s="59">
        <f>C83/B83</f>
        <v>175.4313725490196</v>
      </c>
      <c r="E83" s="99">
        <v>0</v>
      </c>
      <c r="F83" s="104">
        <v>0</v>
      </c>
      <c r="G83" s="99">
        <v>0</v>
      </c>
      <c r="H83" s="104">
        <v>0</v>
      </c>
      <c r="I83" s="99">
        <v>0</v>
      </c>
      <c r="J83" s="104">
        <v>0</v>
      </c>
      <c r="K83" s="99">
        <v>0</v>
      </c>
      <c r="L83" s="104">
        <v>0</v>
      </c>
      <c r="M83" s="99">
        <v>0</v>
      </c>
      <c r="N83" s="104">
        <v>0</v>
      </c>
      <c r="O83" s="99">
        <v>0</v>
      </c>
      <c r="P83" s="104">
        <v>0</v>
      </c>
      <c r="Q83" s="99">
        <v>0</v>
      </c>
      <c r="R83" s="104">
        <v>0</v>
      </c>
      <c r="U83" s="76" t="s">
        <v>104</v>
      </c>
      <c r="V83" s="87">
        <v>0</v>
      </c>
      <c r="W83" s="92">
        <v>0</v>
      </c>
      <c r="X83" s="41">
        <v>0</v>
      </c>
      <c r="Y83" s="26">
        <v>0</v>
      </c>
      <c r="Z83" s="41">
        <v>0</v>
      </c>
      <c r="AA83" s="26">
        <v>0</v>
      </c>
      <c r="AB83" s="40">
        <v>44</v>
      </c>
      <c r="AC83" s="26">
        <v>7674</v>
      </c>
      <c r="AD83" s="40">
        <v>42</v>
      </c>
      <c r="AE83" s="26">
        <v>7239</v>
      </c>
      <c r="AF83" s="41">
        <v>16</v>
      </c>
      <c r="AG83" s="26">
        <v>2981</v>
      </c>
      <c r="AH83" s="41">
        <v>0</v>
      </c>
      <c r="AI83" s="20">
        <v>0</v>
      </c>
      <c r="AJ83" s="41">
        <v>0</v>
      </c>
      <c r="AK83" s="20">
        <v>0</v>
      </c>
      <c r="AN83" s="76" t="s">
        <v>104</v>
      </c>
      <c r="AO83" s="41">
        <v>0</v>
      </c>
      <c r="AP83" s="20">
        <v>0</v>
      </c>
      <c r="AQ83" s="41">
        <v>0</v>
      </c>
      <c r="AR83" s="20">
        <v>0</v>
      </c>
      <c r="AS83" s="41">
        <v>0</v>
      </c>
      <c r="AT83" s="20">
        <v>0</v>
      </c>
      <c r="AU83" s="41">
        <v>0</v>
      </c>
      <c r="AV83" s="20">
        <v>0</v>
      </c>
      <c r="AW83" s="40">
        <v>0</v>
      </c>
      <c r="AX83" s="26">
        <v>0</v>
      </c>
      <c r="AY83" s="41">
        <v>0</v>
      </c>
      <c r="AZ83" s="20">
        <v>0</v>
      </c>
      <c r="BA83" s="41">
        <v>0</v>
      </c>
      <c r="BB83" s="20">
        <v>0</v>
      </c>
      <c r="BC83" s="41">
        <v>0</v>
      </c>
      <c r="BD83" s="20">
        <v>0</v>
      </c>
      <c r="BE83" s="45"/>
      <c r="BH83" s="76" t="s">
        <v>104</v>
      </c>
      <c r="BI83" s="41">
        <v>0</v>
      </c>
      <c r="BJ83" s="20">
        <v>0</v>
      </c>
      <c r="BK83" s="41">
        <v>0</v>
      </c>
      <c r="BL83" s="20">
        <v>0</v>
      </c>
      <c r="BM83" s="41">
        <v>0</v>
      </c>
      <c r="BN83" s="20">
        <v>0</v>
      </c>
      <c r="BO83" s="41">
        <v>0</v>
      </c>
      <c r="BP83" s="20">
        <v>0</v>
      </c>
      <c r="BQ83" s="41">
        <v>0</v>
      </c>
      <c r="BR83" s="20">
        <v>0</v>
      </c>
      <c r="BS83" s="41">
        <v>0</v>
      </c>
      <c r="BT83" s="20">
        <v>0</v>
      </c>
      <c r="BU83" s="41">
        <v>0</v>
      </c>
      <c r="BV83" s="20">
        <v>0</v>
      </c>
      <c r="BW83" s="41">
        <v>0</v>
      </c>
      <c r="BX83" s="20">
        <v>0</v>
      </c>
      <c r="BY83" s="115"/>
      <c r="CB83" s="76" t="str">
        <f>BH83</f>
        <v>Mats Blom</v>
      </c>
      <c r="CC83" s="41">
        <v>0</v>
      </c>
      <c r="CD83" s="20">
        <v>0</v>
      </c>
      <c r="CE83" s="40">
        <v>0</v>
      </c>
      <c r="CF83" s="26">
        <v>0</v>
      </c>
      <c r="CG83" s="40">
        <v>0</v>
      </c>
      <c r="CH83" s="26">
        <v>0</v>
      </c>
      <c r="CI83" s="40">
        <v>0</v>
      </c>
      <c r="CJ83" s="26">
        <v>0</v>
      </c>
    </row>
    <row r="84" spans="1:88" ht="12" customHeight="1">
      <c r="A84" s="71" t="s">
        <v>66</v>
      </c>
      <c r="B84" s="54">
        <f>E84+G84+I84+K84+M84+O84+Q84+V84+X84+Z84+AB84+AD84+AF84+AH84+AJ84+AO84+AQ84+AS84+AU84+AW84+AY84+BA84+BC84+BI84+BK84+BM84+BO84+BQ84+BS84+BW84+CC84+CE84+CG84+BU84+CI84</f>
        <v>91</v>
      </c>
      <c r="C84" s="54">
        <f>F84+H84+J84+L84+N84+P84+R84+W84+Y84+AA84+AC84+AE84+AG84+AI84+AK84+AP84+AR84+AT84+AV84+AX84+AZ84+BB84+BD84+BJ84+BL84+BN84+BP84+BR84+BT84+BX84+CD84+CF84+CH84+BV84+CJ84</f>
        <v>13955</v>
      </c>
      <c r="D84" s="59">
        <f>C84/B84</f>
        <v>153.35164835164835</v>
      </c>
      <c r="E84" s="99">
        <v>0</v>
      </c>
      <c r="F84" s="104">
        <v>0</v>
      </c>
      <c r="G84" s="99">
        <v>0</v>
      </c>
      <c r="H84" s="104">
        <v>0</v>
      </c>
      <c r="I84" s="99">
        <v>0</v>
      </c>
      <c r="J84" s="104">
        <v>0</v>
      </c>
      <c r="K84" s="99">
        <v>0</v>
      </c>
      <c r="L84" s="104">
        <v>0</v>
      </c>
      <c r="M84" s="99">
        <v>0</v>
      </c>
      <c r="N84" s="104">
        <v>0</v>
      </c>
      <c r="O84" s="99">
        <v>0</v>
      </c>
      <c r="P84" s="104">
        <v>0</v>
      </c>
      <c r="Q84" s="99">
        <v>0</v>
      </c>
      <c r="R84" s="104">
        <v>0</v>
      </c>
      <c r="U84" s="76" t="s">
        <v>66</v>
      </c>
      <c r="V84" s="87">
        <v>0</v>
      </c>
      <c r="W84" s="92">
        <v>0</v>
      </c>
      <c r="X84" s="40">
        <v>0</v>
      </c>
      <c r="Y84" s="26">
        <v>0</v>
      </c>
      <c r="Z84" s="40">
        <v>0</v>
      </c>
      <c r="AA84" s="26">
        <v>0</v>
      </c>
      <c r="AB84" s="40">
        <v>0</v>
      </c>
      <c r="AC84" s="26">
        <v>0</v>
      </c>
      <c r="AD84" s="40">
        <v>0</v>
      </c>
      <c r="AE84" s="26">
        <v>0</v>
      </c>
      <c r="AF84" s="40">
        <v>0</v>
      </c>
      <c r="AG84" s="26">
        <v>0</v>
      </c>
      <c r="AH84" s="40">
        <v>0</v>
      </c>
      <c r="AI84" s="26">
        <v>0</v>
      </c>
      <c r="AJ84" s="40">
        <v>0</v>
      </c>
      <c r="AK84" s="26">
        <v>0</v>
      </c>
      <c r="AN84" s="76" t="s">
        <v>66</v>
      </c>
      <c r="AO84" s="40">
        <v>0</v>
      </c>
      <c r="AP84" s="26">
        <v>0</v>
      </c>
      <c r="AQ84" s="40">
        <v>0</v>
      </c>
      <c r="AR84" s="26">
        <v>0</v>
      </c>
      <c r="AS84" s="40">
        <v>0</v>
      </c>
      <c r="AT84" s="26">
        <v>0</v>
      </c>
      <c r="AU84" s="40">
        <v>0</v>
      </c>
      <c r="AV84" s="26">
        <v>0</v>
      </c>
      <c r="AW84" s="40">
        <v>0</v>
      </c>
      <c r="AX84" s="26">
        <v>0</v>
      </c>
      <c r="AY84" s="47">
        <v>47</v>
      </c>
      <c r="AZ84" s="48">
        <v>7211</v>
      </c>
      <c r="BA84" s="40">
        <v>44</v>
      </c>
      <c r="BB84" s="26">
        <v>6744</v>
      </c>
      <c r="BC84" s="40">
        <v>0</v>
      </c>
      <c r="BD84" s="26">
        <v>0</v>
      </c>
      <c r="BE84" s="45"/>
      <c r="BH84" s="76" t="s">
        <v>66</v>
      </c>
      <c r="BI84" s="40">
        <v>0</v>
      </c>
      <c r="BJ84" s="26">
        <v>0</v>
      </c>
      <c r="BK84" s="40">
        <v>0</v>
      </c>
      <c r="BL84" s="26">
        <v>0</v>
      </c>
      <c r="BM84" s="40">
        <v>0</v>
      </c>
      <c r="BN84" s="26">
        <v>0</v>
      </c>
      <c r="BO84" s="40">
        <v>0</v>
      </c>
      <c r="BP84" s="26">
        <v>0</v>
      </c>
      <c r="BQ84" s="40">
        <v>0</v>
      </c>
      <c r="BR84" s="26">
        <v>0</v>
      </c>
      <c r="BS84" s="40">
        <v>0</v>
      </c>
      <c r="BT84" s="26">
        <v>0</v>
      </c>
      <c r="BU84" s="40">
        <v>0</v>
      </c>
      <c r="BV84" s="26">
        <v>0</v>
      </c>
      <c r="BW84" s="40">
        <v>0</v>
      </c>
      <c r="BX84" s="26">
        <v>0</v>
      </c>
      <c r="BY84" s="115"/>
      <c r="CB84" s="76" t="str">
        <f>BH84</f>
        <v>Karl-Göran Berg</v>
      </c>
      <c r="CC84" s="40">
        <v>0</v>
      </c>
      <c r="CD84" s="26">
        <v>0</v>
      </c>
      <c r="CE84" s="40">
        <v>0</v>
      </c>
      <c r="CF84" s="26">
        <v>0</v>
      </c>
      <c r="CG84" s="40">
        <v>0</v>
      </c>
      <c r="CH84" s="26">
        <v>0</v>
      </c>
      <c r="CI84" s="40">
        <v>0</v>
      </c>
      <c r="CJ84" s="26">
        <v>0</v>
      </c>
    </row>
    <row r="85" spans="1:88" ht="12" customHeight="1">
      <c r="A85" s="97" t="s">
        <v>156</v>
      </c>
      <c r="B85" s="54">
        <f>E85+G85+I85+K85+M85+O85+Q85+V85+X85+Z85+AB85+AD85+AF85+AH85+AJ85+AO85+AQ85+AS85+AU85+AW85+AY85+BA85+BC85+BI85+BK85+BM85+BO85+BQ85+BS85+BW85+CC85+CE85+CG85+BU85+CI85</f>
        <v>90</v>
      </c>
      <c r="C85" s="54">
        <f>F85+H85+J85+L85+N85+P85+R85+W85+Y85+AA85+AC85+AE85+AG85+AI85+AK85+AP85+AR85+AT85+AV85+AX85+AZ85+BB85+BD85+BJ85+BL85+BN85+BP85+BR85+BT85+BX85+CD85+CF85+CH85+BV85+CJ85</f>
        <v>17438</v>
      </c>
      <c r="D85" s="59">
        <f>C85/B85</f>
        <v>193.75555555555556</v>
      </c>
      <c r="E85" s="99">
        <v>0</v>
      </c>
      <c r="F85" s="104">
        <v>0</v>
      </c>
      <c r="G85" s="99">
        <v>0</v>
      </c>
      <c r="H85" s="104">
        <v>0</v>
      </c>
      <c r="I85" s="99">
        <v>0</v>
      </c>
      <c r="J85" s="104">
        <v>0</v>
      </c>
      <c r="K85" s="99">
        <v>0</v>
      </c>
      <c r="L85" s="104">
        <v>0</v>
      </c>
      <c r="M85" s="99">
        <v>0</v>
      </c>
      <c r="N85" s="104">
        <v>0</v>
      </c>
      <c r="O85" s="99">
        <v>90</v>
      </c>
      <c r="P85" s="104">
        <v>17438</v>
      </c>
      <c r="Q85" s="99">
        <v>0</v>
      </c>
      <c r="R85" s="104">
        <v>0</v>
      </c>
      <c r="U85" s="76" t="str">
        <f>A85</f>
        <v>Lars Billnert</v>
      </c>
      <c r="V85" s="87">
        <v>0</v>
      </c>
      <c r="W85" s="92">
        <v>0</v>
      </c>
      <c r="X85" s="40">
        <v>0</v>
      </c>
      <c r="Y85" s="26">
        <v>0</v>
      </c>
      <c r="Z85" s="40">
        <v>0</v>
      </c>
      <c r="AA85" s="26">
        <v>0</v>
      </c>
      <c r="AB85" s="40">
        <v>0</v>
      </c>
      <c r="AC85" s="26">
        <v>0</v>
      </c>
      <c r="AD85" s="40">
        <v>0</v>
      </c>
      <c r="AE85" s="26">
        <v>0</v>
      </c>
      <c r="AF85" s="40">
        <v>0</v>
      </c>
      <c r="AG85" s="26">
        <v>0</v>
      </c>
      <c r="AH85" s="40">
        <v>0</v>
      </c>
      <c r="AI85" s="26">
        <v>0</v>
      </c>
      <c r="AJ85" s="40">
        <v>0</v>
      </c>
      <c r="AK85" s="26">
        <v>0</v>
      </c>
      <c r="AN85" s="76" t="str">
        <f>U85</f>
        <v>Lars Billnert</v>
      </c>
      <c r="AO85" s="40">
        <v>0</v>
      </c>
      <c r="AP85" s="26">
        <v>0</v>
      </c>
      <c r="AQ85" s="40">
        <v>0</v>
      </c>
      <c r="AR85" s="26">
        <v>0</v>
      </c>
      <c r="AS85" s="40">
        <v>0</v>
      </c>
      <c r="AT85" s="26">
        <v>0</v>
      </c>
      <c r="AU85" s="40">
        <v>0</v>
      </c>
      <c r="AV85" s="26">
        <v>0</v>
      </c>
      <c r="AW85" s="40">
        <v>0</v>
      </c>
      <c r="AX85" s="26">
        <v>0</v>
      </c>
      <c r="AY85" s="47">
        <v>0</v>
      </c>
      <c r="AZ85" s="48">
        <v>0</v>
      </c>
      <c r="BA85" s="40">
        <v>0</v>
      </c>
      <c r="BB85" s="26">
        <v>0</v>
      </c>
      <c r="BC85" s="40">
        <v>0</v>
      </c>
      <c r="BD85" s="26">
        <v>0</v>
      </c>
      <c r="BE85" s="45"/>
      <c r="BH85" s="76" t="str">
        <f>AN85</f>
        <v>Lars Billnert</v>
      </c>
      <c r="BI85" s="40">
        <v>0</v>
      </c>
      <c r="BJ85" s="26">
        <v>0</v>
      </c>
      <c r="BK85" s="40">
        <v>0</v>
      </c>
      <c r="BL85" s="26">
        <v>0</v>
      </c>
      <c r="BM85" s="40">
        <v>0</v>
      </c>
      <c r="BN85" s="26">
        <v>0</v>
      </c>
      <c r="BO85" s="40">
        <v>0</v>
      </c>
      <c r="BP85" s="26">
        <v>0</v>
      </c>
      <c r="BQ85" s="40">
        <v>0</v>
      </c>
      <c r="BR85" s="26">
        <v>0</v>
      </c>
      <c r="BS85" s="40">
        <v>0</v>
      </c>
      <c r="BT85" s="26">
        <v>0</v>
      </c>
      <c r="BU85" s="40">
        <v>0</v>
      </c>
      <c r="BV85" s="26">
        <v>0</v>
      </c>
      <c r="BW85" s="40">
        <v>0</v>
      </c>
      <c r="BX85" s="26">
        <v>0</v>
      </c>
      <c r="BY85" s="115"/>
      <c r="CB85" s="76" t="str">
        <f>BH85</f>
        <v>Lars Billnert</v>
      </c>
      <c r="CC85" s="40">
        <v>0</v>
      </c>
      <c r="CD85" s="26">
        <v>0</v>
      </c>
      <c r="CE85" s="40">
        <v>0</v>
      </c>
      <c r="CF85" s="26">
        <v>0</v>
      </c>
      <c r="CG85" s="40">
        <v>0</v>
      </c>
      <c r="CH85" s="26">
        <v>0</v>
      </c>
      <c r="CI85" s="40">
        <v>0</v>
      </c>
      <c r="CJ85" s="26">
        <v>0</v>
      </c>
    </row>
    <row r="86" spans="1:88" ht="12" customHeight="1">
      <c r="A86" s="97" t="s">
        <v>178</v>
      </c>
      <c r="B86" s="54">
        <f>E86+G86+I86+K86+M86+O86+Q86+V86+X86+Z86+AB86+AD86+AF86+AH86+AJ86+AO86+AQ86+AS86+AU86+AW86+AY86+BA86+BC86+BI86+BK86+BM86+BO86+BQ86+BS86+BW86+CC86+CE86+CG86+BU86+CI86</f>
        <v>87</v>
      </c>
      <c r="C86" s="54">
        <f>F86+H86+J86+L86+N86+P86+R86+W86+Y86+AA86+AC86+AE86+AG86+AI86+AK86+AP86+AR86+AT86+AV86+AX86+AZ86+BB86+BD86+BJ86+BL86+BN86+BP86+BR86+BT86+BX86+CD86+CF86+CH86+BV86+CJ86</f>
        <v>18873</v>
      </c>
      <c r="D86" s="59">
        <f>C86/B86</f>
        <v>216.93103448275863</v>
      </c>
      <c r="E86" s="99">
        <v>87</v>
      </c>
      <c r="F86" s="104">
        <v>18873</v>
      </c>
      <c r="G86" s="99">
        <v>0</v>
      </c>
      <c r="H86" s="104">
        <v>0</v>
      </c>
      <c r="I86" s="99">
        <v>0</v>
      </c>
      <c r="J86" s="104">
        <v>0</v>
      </c>
      <c r="K86" s="99">
        <v>0</v>
      </c>
      <c r="L86" s="104">
        <v>0</v>
      </c>
      <c r="M86" s="99">
        <v>0</v>
      </c>
      <c r="N86" s="104">
        <v>0</v>
      </c>
      <c r="O86" s="99">
        <v>0</v>
      </c>
      <c r="P86" s="104">
        <v>0</v>
      </c>
      <c r="Q86" s="99">
        <v>0</v>
      </c>
      <c r="R86" s="104">
        <v>0</v>
      </c>
      <c r="U86" s="76" t="str">
        <f>A86</f>
        <v>Johan Åberg</v>
      </c>
      <c r="V86" s="87">
        <v>0</v>
      </c>
      <c r="W86" s="92">
        <v>0</v>
      </c>
      <c r="X86" s="40">
        <v>0</v>
      </c>
      <c r="Y86" s="26">
        <v>0</v>
      </c>
      <c r="Z86" s="40">
        <v>0</v>
      </c>
      <c r="AA86" s="26">
        <v>0</v>
      </c>
      <c r="AB86" s="40">
        <v>0</v>
      </c>
      <c r="AC86" s="26">
        <v>0</v>
      </c>
      <c r="AD86" s="40">
        <v>0</v>
      </c>
      <c r="AE86" s="26">
        <v>0</v>
      </c>
      <c r="AF86" s="40">
        <v>0</v>
      </c>
      <c r="AG86" s="26">
        <v>0</v>
      </c>
      <c r="AH86" s="40">
        <v>0</v>
      </c>
      <c r="AI86" s="26">
        <v>0</v>
      </c>
      <c r="AJ86" s="40">
        <v>0</v>
      </c>
      <c r="AK86" s="26">
        <v>0</v>
      </c>
      <c r="AN86" s="76" t="str">
        <f>U86</f>
        <v>Johan Åberg</v>
      </c>
      <c r="AO86" s="40">
        <v>0</v>
      </c>
      <c r="AP86" s="26">
        <v>0</v>
      </c>
      <c r="AQ86" s="40">
        <v>0</v>
      </c>
      <c r="AR86" s="26">
        <v>0</v>
      </c>
      <c r="AS86" s="40">
        <v>0</v>
      </c>
      <c r="AT86" s="26">
        <v>0</v>
      </c>
      <c r="AU86" s="40">
        <v>0</v>
      </c>
      <c r="AV86" s="26">
        <v>0</v>
      </c>
      <c r="AW86" s="40">
        <v>0</v>
      </c>
      <c r="AX86" s="26">
        <v>0</v>
      </c>
      <c r="AY86" s="47">
        <v>0</v>
      </c>
      <c r="AZ86" s="48">
        <v>0</v>
      </c>
      <c r="BA86" s="40">
        <v>0</v>
      </c>
      <c r="BB86" s="26">
        <v>0</v>
      </c>
      <c r="BC86" s="40">
        <v>0</v>
      </c>
      <c r="BD86" s="26">
        <v>0</v>
      </c>
      <c r="BE86" s="45"/>
      <c r="BH86" s="76" t="str">
        <f>AN86</f>
        <v>Johan Åberg</v>
      </c>
      <c r="BI86" s="40">
        <v>0</v>
      </c>
      <c r="BJ86" s="26">
        <v>0</v>
      </c>
      <c r="BK86" s="40">
        <v>0</v>
      </c>
      <c r="BL86" s="26">
        <v>0</v>
      </c>
      <c r="BM86" s="40">
        <v>0</v>
      </c>
      <c r="BN86" s="26">
        <v>0</v>
      </c>
      <c r="BO86" s="40">
        <v>0</v>
      </c>
      <c r="BP86" s="26">
        <v>0</v>
      </c>
      <c r="BQ86" s="40">
        <v>0</v>
      </c>
      <c r="BR86" s="26">
        <v>0</v>
      </c>
      <c r="BS86" s="40">
        <v>0</v>
      </c>
      <c r="BT86" s="26">
        <v>0</v>
      </c>
      <c r="BU86" s="40">
        <v>0</v>
      </c>
      <c r="BV86" s="26">
        <v>0</v>
      </c>
      <c r="BW86" s="40">
        <v>0</v>
      </c>
      <c r="BX86" s="26">
        <v>0</v>
      </c>
      <c r="BY86" s="115"/>
      <c r="CB86" s="76" t="str">
        <f>BH86</f>
        <v>Johan Åberg</v>
      </c>
      <c r="CC86" s="40">
        <v>0</v>
      </c>
      <c r="CD86" s="26">
        <v>0</v>
      </c>
      <c r="CE86" s="40">
        <v>0</v>
      </c>
      <c r="CF86" s="26">
        <v>0</v>
      </c>
      <c r="CG86" s="40">
        <v>0</v>
      </c>
      <c r="CH86" s="26">
        <v>0</v>
      </c>
      <c r="CI86" s="40">
        <v>0</v>
      </c>
      <c r="CJ86" s="26">
        <v>0</v>
      </c>
    </row>
    <row r="87" spans="1:88" ht="12" customHeight="1">
      <c r="A87" s="97" t="s">
        <v>167</v>
      </c>
      <c r="B87" s="54">
        <f>E87+G87+I87+K87+M87+O87+Q87+V87+X87+Z87+AB87+AD87+AF87+AH87+AJ87+AO87+AQ87+AS87+AU87+AW87+AY87+BA87+BC87+BI87+BK87+BM87+BO87+BQ87+BS87+BW87+CC87+CE87+CG87+BU87+CI87</f>
        <v>86</v>
      </c>
      <c r="C87" s="54">
        <f>F87+H87+J87+L87+N87+P87+R87+W87+Y87+AA87+AC87+AE87+AG87+AI87+AK87+AP87+AR87+AT87+AV87+AX87+AZ87+BB87+BD87+BJ87+BL87+BN87+BP87+BR87+BT87+BX87+CD87+CF87+CH87+BV87+CJ87</f>
        <v>18173</v>
      </c>
      <c r="D87" s="59">
        <f>C87/B87</f>
        <v>211.3139534883721</v>
      </c>
      <c r="E87" s="99">
        <v>0</v>
      </c>
      <c r="F87" s="104">
        <v>0</v>
      </c>
      <c r="G87" s="99">
        <v>0</v>
      </c>
      <c r="H87" s="104">
        <v>0</v>
      </c>
      <c r="I87" s="99">
        <v>0</v>
      </c>
      <c r="J87" s="104">
        <v>0</v>
      </c>
      <c r="K87" s="99">
        <v>86</v>
      </c>
      <c r="L87" s="104">
        <v>18173</v>
      </c>
      <c r="M87" s="99">
        <v>0</v>
      </c>
      <c r="N87" s="104">
        <v>0</v>
      </c>
      <c r="O87" s="99">
        <v>0</v>
      </c>
      <c r="P87" s="104">
        <v>0</v>
      </c>
      <c r="Q87" s="99">
        <v>0</v>
      </c>
      <c r="R87" s="104">
        <v>0</v>
      </c>
      <c r="U87" s="76" t="str">
        <f>A87</f>
        <v>Petter Paulin</v>
      </c>
      <c r="V87" s="87">
        <v>0</v>
      </c>
      <c r="W87" s="92">
        <v>0</v>
      </c>
      <c r="X87" s="40">
        <v>0</v>
      </c>
      <c r="Y87" s="26">
        <v>0</v>
      </c>
      <c r="Z87" s="40">
        <v>0</v>
      </c>
      <c r="AA87" s="26">
        <v>0</v>
      </c>
      <c r="AB87" s="40">
        <v>0</v>
      </c>
      <c r="AC87" s="26">
        <v>0</v>
      </c>
      <c r="AD87" s="40">
        <v>0</v>
      </c>
      <c r="AE87" s="26">
        <v>0</v>
      </c>
      <c r="AF87" s="40">
        <v>0</v>
      </c>
      <c r="AG87" s="26">
        <v>0</v>
      </c>
      <c r="AH87" s="40">
        <v>0</v>
      </c>
      <c r="AI87" s="26">
        <v>0</v>
      </c>
      <c r="AJ87" s="40">
        <v>0</v>
      </c>
      <c r="AK87" s="26">
        <v>0</v>
      </c>
      <c r="AN87" s="76" t="str">
        <f>U87</f>
        <v>Petter Paulin</v>
      </c>
      <c r="AO87" s="40">
        <v>0</v>
      </c>
      <c r="AP87" s="26">
        <v>0</v>
      </c>
      <c r="AQ87" s="40">
        <v>0</v>
      </c>
      <c r="AR87" s="26">
        <v>0</v>
      </c>
      <c r="AS87" s="40">
        <v>0</v>
      </c>
      <c r="AT87" s="26">
        <v>0</v>
      </c>
      <c r="AU87" s="40">
        <v>0</v>
      </c>
      <c r="AV87" s="26">
        <v>0</v>
      </c>
      <c r="AW87" s="40">
        <v>0</v>
      </c>
      <c r="AX87" s="26">
        <v>0</v>
      </c>
      <c r="AY87" s="47">
        <v>0</v>
      </c>
      <c r="AZ87" s="48">
        <v>0</v>
      </c>
      <c r="BA87" s="40">
        <v>0</v>
      </c>
      <c r="BB87" s="26">
        <v>0</v>
      </c>
      <c r="BC87" s="40">
        <v>0</v>
      </c>
      <c r="BD87" s="26">
        <v>0</v>
      </c>
      <c r="BE87" s="45"/>
      <c r="BH87" s="76" t="str">
        <f>AN87</f>
        <v>Petter Paulin</v>
      </c>
      <c r="BI87" s="40">
        <v>0</v>
      </c>
      <c r="BJ87" s="26">
        <v>0</v>
      </c>
      <c r="BK87" s="40">
        <v>0</v>
      </c>
      <c r="BL87" s="26">
        <v>0</v>
      </c>
      <c r="BM87" s="40">
        <v>0</v>
      </c>
      <c r="BN87" s="26">
        <v>0</v>
      </c>
      <c r="BO87" s="40">
        <v>0</v>
      </c>
      <c r="BP87" s="26">
        <v>0</v>
      </c>
      <c r="BQ87" s="40">
        <v>0</v>
      </c>
      <c r="BR87" s="26">
        <v>0</v>
      </c>
      <c r="BS87" s="40">
        <v>0</v>
      </c>
      <c r="BT87" s="26">
        <v>0</v>
      </c>
      <c r="BU87" s="40">
        <v>0</v>
      </c>
      <c r="BV87" s="26">
        <v>0</v>
      </c>
      <c r="BW87" s="40">
        <v>0</v>
      </c>
      <c r="BX87" s="26">
        <v>0</v>
      </c>
      <c r="BY87" s="115"/>
      <c r="CB87" s="76" t="str">
        <f>BH87</f>
        <v>Petter Paulin</v>
      </c>
      <c r="CC87" s="40">
        <v>0</v>
      </c>
      <c r="CD87" s="26">
        <v>0</v>
      </c>
      <c r="CE87" s="40">
        <v>0</v>
      </c>
      <c r="CF87" s="26">
        <v>0</v>
      </c>
      <c r="CG87" s="40">
        <v>0</v>
      </c>
      <c r="CH87" s="26">
        <v>0</v>
      </c>
      <c r="CI87" s="40">
        <v>0</v>
      </c>
      <c r="CJ87" s="26">
        <v>0</v>
      </c>
    </row>
    <row r="88" spans="1:88" ht="12" customHeight="1">
      <c r="A88" s="71" t="s">
        <v>46</v>
      </c>
      <c r="B88" s="54">
        <f>E88+G88+I88+K88+M88+O88+Q88+V88+X88+Z88+AB88+AD88+AF88+AH88+AJ88+AO88+AQ88+AS88+AU88+AW88+AY88+BA88+BC88+BI88+BK88+BM88+BO88+BQ88+BS88+BW88+CC88+CE88+CG88+BU88+CI88</f>
        <v>83</v>
      </c>
      <c r="C88" s="54">
        <f>F88+H88+J88+L88+N88+P88+R88+W88+Y88+AA88+AC88+AE88+AG88+AI88+AK88+AP88+AR88+AT88+AV88+AX88+AZ88+BB88+BD88+BJ88+BL88+BN88+BP88+BR88+BT88+BX88+CD88+CF88+CH88+BV88+CJ88</f>
        <v>16872</v>
      </c>
      <c r="D88" s="59">
        <f>C88/B88</f>
        <v>203.27710843373495</v>
      </c>
      <c r="E88" s="99">
        <v>0</v>
      </c>
      <c r="F88" s="104">
        <v>0</v>
      </c>
      <c r="G88" s="99">
        <v>0</v>
      </c>
      <c r="H88" s="104">
        <v>0</v>
      </c>
      <c r="I88" s="99">
        <v>0</v>
      </c>
      <c r="J88" s="104">
        <v>0</v>
      </c>
      <c r="K88" s="99">
        <v>0</v>
      </c>
      <c r="L88" s="104">
        <v>0</v>
      </c>
      <c r="M88" s="99">
        <v>0</v>
      </c>
      <c r="N88" s="104">
        <v>0</v>
      </c>
      <c r="O88" s="99">
        <v>0</v>
      </c>
      <c r="P88" s="104">
        <v>0</v>
      </c>
      <c r="Q88" s="99">
        <v>0</v>
      </c>
      <c r="R88" s="104">
        <v>0</v>
      </c>
      <c r="U88" s="76" t="s">
        <v>46</v>
      </c>
      <c r="V88" s="87">
        <v>0</v>
      </c>
      <c r="W88" s="92">
        <v>0</v>
      </c>
      <c r="X88" s="40">
        <v>0</v>
      </c>
      <c r="Y88" s="26">
        <v>0</v>
      </c>
      <c r="Z88" s="40">
        <v>0</v>
      </c>
      <c r="AA88" s="26">
        <v>0</v>
      </c>
      <c r="AB88" s="40">
        <v>0</v>
      </c>
      <c r="AC88" s="26">
        <v>0</v>
      </c>
      <c r="AD88" s="40">
        <v>0</v>
      </c>
      <c r="AE88" s="26">
        <v>0</v>
      </c>
      <c r="AF88" s="40">
        <v>0</v>
      </c>
      <c r="AG88" s="26">
        <v>0</v>
      </c>
      <c r="AH88" s="40">
        <v>0</v>
      </c>
      <c r="AI88" s="26">
        <v>0</v>
      </c>
      <c r="AJ88" s="40">
        <v>0</v>
      </c>
      <c r="AK88" s="26">
        <v>0</v>
      </c>
      <c r="AN88" s="76" t="s">
        <v>46</v>
      </c>
      <c r="AO88" s="40">
        <v>0</v>
      </c>
      <c r="AP88" s="26">
        <v>0</v>
      </c>
      <c r="AQ88" s="40">
        <v>0</v>
      </c>
      <c r="AR88" s="26">
        <v>0</v>
      </c>
      <c r="AS88" s="40">
        <v>0</v>
      </c>
      <c r="AT88" s="26">
        <v>0</v>
      </c>
      <c r="AU88" s="40">
        <v>0</v>
      </c>
      <c r="AV88" s="26">
        <v>0</v>
      </c>
      <c r="AW88" s="40">
        <v>0</v>
      </c>
      <c r="AX88" s="26">
        <v>0</v>
      </c>
      <c r="AY88" s="40">
        <v>0</v>
      </c>
      <c r="AZ88" s="26">
        <v>0</v>
      </c>
      <c r="BA88" s="40">
        <v>0</v>
      </c>
      <c r="BB88" s="26">
        <v>0</v>
      </c>
      <c r="BC88" s="40">
        <v>0</v>
      </c>
      <c r="BD88" s="26">
        <v>0</v>
      </c>
      <c r="BE88" s="45"/>
      <c r="BH88" s="76" t="s">
        <v>46</v>
      </c>
      <c r="BI88" s="40">
        <v>0</v>
      </c>
      <c r="BJ88" s="26">
        <v>0</v>
      </c>
      <c r="BK88" s="40">
        <v>83</v>
      </c>
      <c r="BL88" s="26">
        <v>16872</v>
      </c>
      <c r="BM88" s="40">
        <v>0</v>
      </c>
      <c r="BN88" s="26">
        <v>0</v>
      </c>
      <c r="BO88" s="40">
        <v>0</v>
      </c>
      <c r="BP88" s="26">
        <v>0</v>
      </c>
      <c r="BQ88" s="40">
        <v>0</v>
      </c>
      <c r="BR88" s="26">
        <v>0</v>
      </c>
      <c r="BS88" s="40">
        <v>0</v>
      </c>
      <c r="BT88" s="26">
        <v>0</v>
      </c>
      <c r="BU88" s="40">
        <v>0</v>
      </c>
      <c r="BV88" s="26">
        <v>0</v>
      </c>
      <c r="BW88" s="40">
        <v>0</v>
      </c>
      <c r="BX88" s="26">
        <v>0</v>
      </c>
      <c r="BY88" s="115"/>
      <c r="CB88" s="76" t="str">
        <f>BH88</f>
        <v>Daniel Grahn</v>
      </c>
      <c r="CC88" s="40">
        <v>0</v>
      </c>
      <c r="CD88" s="26">
        <v>0</v>
      </c>
      <c r="CE88" s="40">
        <v>0</v>
      </c>
      <c r="CF88" s="26">
        <v>0</v>
      </c>
      <c r="CG88" s="40">
        <v>0</v>
      </c>
      <c r="CH88" s="26">
        <v>0</v>
      </c>
      <c r="CI88" s="40">
        <v>0</v>
      </c>
      <c r="CJ88" s="26">
        <v>0</v>
      </c>
    </row>
    <row r="89" spans="1:88" ht="12" customHeight="1">
      <c r="A89" s="71" t="s">
        <v>50</v>
      </c>
      <c r="B89" s="54">
        <f>E89+G89+I89+K89+M89+O89+Q89+V89+X89+Z89+AB89+AD89+AF89+AH89+AJ89+AO89+AQ89+AS89+AU89+AW89+AY89+BA89+BC89+BI89+BK89+BM89+BO89+BQ89+BS89+BW89+CC89+CE89+CG89+BU89+CI89</f>
        <v>50</v>
      </c>
      <c r="C89" s="54">
        <f>F89+H89+J89+L89+N89+P89+R89+W89+Y89+AA89+AC89+AE89+AG89+AI89+AK89+AP89+AR89+AT89+AV89+AX89+AZ89+BB89+BD89+BJ89+BL89+BN89+BP89+BR89+BT89+BX89+CD89+CF89+CH89+BV89+CJ89</f>
        <v>7933</v>
      </c>
      <c r="D89" s="59">
        <f>C89/B89</f>
        <v>158.66</v>
      </c>
      <c r="E89" s="99">
        <v>0</v>
      </c>
      <c r="F89" s="104">
        <v>0</v>
      </c>
      <c r="G89" s="99">
        <v>0</v>
      </c>
      <c r="H89" s="104">
        <v>0</v>
      </c>
      <c r="I89" s="99">
        <v>0</v>
      </c>
      <c r="J89" s="104">
        <v>0</v>
      </c>
      <c r="K89" s="99">
        <v>0</v>
      </c>
      <c r="L89" s="104">
        <v>0</v>
      </c>
      <c r="M89" s="99">
        <v>0</v>
      </c>
      <c r="N89" s="104">
        <v>0</v>
      </c>
      <c r="O89" s="99">
        <v>0</v>
      </c>
      <c r="P89" s="104">
        <v>0</v>
      </c>
      <c r="Q89" s="99">
        <v>0</v>
      </c>
      <c r="R89" s="104">
        <v>0</v>
      </c>
      <c r="U89" s="76" t="s">
        <v>50</v>
      </c>
      <c r="V89" s="87">
        <v>0</v>
      </c>
      <c r="W89" s="92">
        <v>0</v>
      </c>
      <c r="X89" s="40">
        <v>0</v>
      </c>
      <c r="Y89" s="26">
        <v>0</v>
      </c>
      <c r="Z89" s="40">
        <v>0</v>
      </c>
      <c r="AA89" s="26">
        <v>0</v>
      </c>
      <c r="AB89" s="40">
        <v>0</v>
      </c>
      <c r="AC89" s="26">
        <v>0</v>
      </c>
      <c r="AD89" s="40">
        <v>0</v>
      </c>
      <c r="AE89" s="26">
        <v>0</v>
      </c>
      <c r="AF89" s="40">
        <v>0</v>
      </c>
      <c r="AG89" s="26">
        <v>0</v>
      </c>
      <c r="AH89" s="40">
        <v>0</v>
      </c>
      <c r="AI89" s="26">
        <v>0</v>
      </c>
      <c r="AJ89" s="40">
        <v>0</v>
      </c>
      <c r="AK89" s="26">
        <v>0</v>
      </c>
      <c r="AN89" s="76" t="s">
        <v>50</v>
      </c>
      <c r="AO89" s="40">
        <v>0</v>
      </c>
      <c r="AP89" s="26">
        <v>0</v>
      </c>
      <c r="AQ89" s="40">
        <v>0</v>
      </c>
      <c r="AR89" s="26">
        <v>0</v>
      </c>
      <c r="AS89" s="40">
        <v>0</v>
      </c>
      <c r="AT89" s="26">
        <v>0</v>
      </c>
      <c r="AU89" s="40">
        <v>0</v>
      </c>
      <c r="AV89" s="26">
        <v>0</v>
      </c>
      <c r="AW89" s="40">
        <v>0</v>
      </c>
      <c r="AX89" s="26">
        <v>0</v>
      </c>
      <c r="AY89" s="40">
        <v>0</v>
      </c>
      <c r="AZ89" s="26">
        <v>0</v>
      </c>
      <c r="BA89" s="40">
        <v>0</v>
      </c>
      <c r="BB89" s="26">
        <v>0</v>
      </c>
      <c r="BC89" s="40">
        <v>0</v>
      </c>
      <c r="BD89" s="26">
        <v>0</v>
      </c>
      <c r="BE89" s="45"/>
      <c r="BH89" s="76" t="s">
        <v>50</v>
      </c>
      <c r="BI89" s="40">
        <v>0</v>
      </c>
      <c r="BJ89" s="26">
        <v>0</v>
      </c>
      <c r="BK89" s="40">
        <v>0</v>
      </c>
      <c r="BL89" s="26">
        <v>0</v>
      </c>
      <c r="BM89" s="40">
        <v>0</v>
      </c>
      <c r="BN89" s="26">
        <v>0</v>
      </c>
      <c r="BO89" s="40">
        <v>0</v>
      </c>
      <c r="BP89" s="26">
        <v>0</v>
      </c>
      <c r="BQ89" s="40">
        <v>0</v>
      </c>
      <c r="BR89" s="26">
        <v>0</v>
      </c>
      <c r="BS89" s="40">
        <v>0</v>
      </c>
      <c r="BT89" s="26">
        <v>0</v>
      </c>
      <c r="BU89" s="40">
        <v>0</v>
      </c>
      <c r="BV89" s="26">
        <v>0</v>
      </c>
      <c r="BW89" s="40">
        <v>32</v>
      </c>
      <c r="BX89" s="26">
        <v>5146</v>
      </c>
      <c r="BY89" s="115"/>
      <c r="CB89" s="76" t="str">
        <f>BH89</f>
        <v>Thomas Eriksson</v>
      </c>
      <c r="CC89" s="40">
        <v>0</v>
      </c>
      <c r="CD89" s="26">
        <v>0</v>
      </c>
      <c r="CE89" s="40">
        <v>18</v>
      </c>
      <c r="CF89" s="26">
        <v>2787</v>
      </c>
      <c r="CG89" s="40">
        <v>0</v>
      </c>
      <c r="CH89" s="26">
        <v>0</v>
      </c>
      <c r="CI89" s="40">
        <v>0</v>
      </c>
      <c r="CJ89" s="26">
        <v>0</v>
      </c>
    </row>
    <row r="90" spans="1:88" ht="12" customHeight="1">
      <c r="A90" s="71" t="s">
        <v>51</v>
      </c>
      <c r="B90" s="54">
        <f>E90+G90+I90+K90+M90+O90+Q90+V90+X90+Z90+AB90+AD90+AF90+AH90+AJ90+AO90+AQ90+AS90+AU90+AW90+AY90+BA90+BC90+BI90+BK90+BM90+BO90+BQ90+BS90+BW90+CC90+CE90+CG90+BU90+CI90</f>
        <v>49</v>
      </c>
      <c r="C90" s="54">
        <f>F90+H90+J90+L90+N90+P90+R90+W90+Y90+AA90+AC90+AE90+AG90+AI90+AK90+AP90+AR90+AT90+AV90+AX90+AZ90+BB90+BD90+BJ90+BL90+BN90+BP90+BR90+BT90+BX90+CD90+CF90+CH90+BV90+CJ90</f>
        <v>7753</v>
      </c>
      <c r="D90" s="59">
        <f>C90/B90</f>
        <v>158.22448979591837</v>
      </c>
      <c r="E90" s="99">
        <v>0</v>
      </c>
      <c r="F90" s="104">
        <v>0</v>
      </c>
      <c r="G90" s="99">
        <v>0</v>
      </c>
      <c r="H90" s="104">
        <v>0</v>
      </c>
      <c r="I90" s="99">
        <v>0</v>
      </c>
      <c r="J90" s="104">
        <v>0</v>
      </c>
      <c r="K90" s="99">
        <v>0</v>
      </c>
      <c r="L90" s="104">
        <v>0</v>
      </c>
      <c r="M90" s="99">
        <v>0</v>
      </c>
      <c r="N90" s="104">
        <v>0</v>
      </c>
      <c r="O90" s="99">
        <v>0</v>
      </c>
      <c r="P90" s="104">
        <v>0</v>
      </c>
      <c r="Q90" s="99">
        <v>0</v>
      </c>
      <c r="R90" s="104">
        <v>0</v>
      </c>
      <c r="U90" s="76" t="s">
        <v>51</v>
      </c>
      <c r="V90" s="87">
        <v>0</v>
      </c>
      <c r="W90" s="92">
        <v>0</v>
      </c>
      <c r="X90" s="40">
        <v>0</v>
      </c>
      <c r="Y90" s="26">
        <v>0</v>
      </c>
      <c r="Z90" s="40">
        <v>0</v>
      </c>
      <c r="AA90" s="26">
        <v>0</v>
      </c>
      <c r="AB90" s="40">
        <v>0</v>
      </c>
      <c r="AC90" s="26">
        <v>0</v>
      </c>
      <c r="AD90" s="40">
        <v>0</v>
      </c>
      <c r="AE90" s="26">
        <v>0</v>
      </c>
      <c r="AF90" s="40">
        <v>0</v>
      </c>
      <c r="AG90" s="26">
        <v>0</v>
      </c>
      <c r="AH90" s="40">
        <v>0</v>
      </c>
      <c r="AI90" s="26">
        <v>0</v>
      </c>
      <c r="AJ90" s="40">
        <v>0</v>
      </c>
      <c r="AK90" s="26">
        <v>0</v>
      </c>
      <c r="AN90" s="76" t="s">
        <v>51</v>
      </c>
      <c r="AO90" s="40">
        <v>0</v>
      </c>
      <c r="AP90" s="26">
        <v>0</v>
      </c>
      <c r="AQ90" s="40">
        <v>0</v>
      </c>
      <c r="AR90" s="26">
        <v>0</v>
      </c>
      <c r="AS90" s="40">
        <v>0</v>
      </c>
      <c r="AT90" s="26">
        <v>0</v>
      </c>
      <c r="AU90" s="40">
        <v>0</v>
      </c>
      <c r="AV90" s="26">
        <v>0</v>
      </c>
      <c r="AW90" s="40">
        <v>0</v>
      </c>
      <c r="AX90" s="26">
        <v>0</v>
      </c>
      <c r="AY90" s="40">
        <v>0</v>
      </c>
      <c r="AZ90" s="26">
        <v>0</v>
      </c>
      <c r="BA90" s="40">
        <v>0</v>
      </c>
      <c r="BB90" s="26">
        <v>0</v>
      </c>
      <c r="BC90" s="40">
        <v>0</v>
      </c>
      <c r="BD90" s="26">
        <v>0</v>
      </c>
      <c r="BE90" s="45"/>
      <c r="BH90" s="76" t="s">
        <v>51</v>
      </c>
      <c r="BI90" s="40">
        <v>0</v>
      </c>
      <c r="BJ90" s="26">
        <v>0</v>
      </c>
      <c r="BK90" s="40">
        <v>0</v>
      </c>
      <c r="BL90" s="26">
        <v>0</v>
      </c>
      <c r="BM90" s="40">
        <v>0</v>
      </c>
      <c r="BN90" s="26">
        <v>0</v>
      </c>
      <c r="BO90" s="40">
        <v>0</v>
      </c>
      <c r="BP90" s="26">
        <v>0</v>
      </c>
      <c r="BQ90" s="40">
        <v>0</v>
      </c>
      <c r="BR90" s="26">
        <v>0</v>
      </c>
      <c r="BS90" s="40">
        <v>0</v>
      </c>
      <c r="BT90" s="26">
        <v>0</v>
      </c>
      <c r="BU90" s="40">
        <v>27</v>
      </c>
      <c r="BV90" s="26">
        <v>4324</v>
      </c>
      <c r="BW90" s="40">
        <v>0</v>
      </c>
      <c r="BX90" s="26">
        <v>0</v>
      </c>
      <c r="BY90" s="115"/>
      <c r="CB90" s="76" t="str">
        <f>BH90</f>
        <v>Per Ahlström</v>
      </c>
      <c r="CC90" s="40">
        <v>0</v>
      </c>
      <c r="CD90" s="26">
        <v>0</v>
      </c>
      <c r="CE90" s="40">
        <v>0</v>
      </c>
      <c r="CF90" s="26">
        <v>0</v>
      </c>
      <c r="CG90" s="40">
        <v>0</v>
      </c>
      <c r="CH90" s="26">
        <v>0</v>
      </c>
      <c r="CI90" s="40">
        <v>22</v>
      </c>
      <c r="CJ90" s="26">
        <v>3429</v>
      </c>
    </row>
    <row r="91" spans="1:88" ht="12" customHeight="1">
      <c r="A91" s="71" t="s">
        <v>53</v>
      </c>
      <c r="B91" s="54">
        <f>E91+G91+I91+K91+M91+O91+Q91+V91+X91+Z91+AB91+AD91+AF91+AH91+AJ91+AO91+AQ91+AS91+AU91+AW91+AY91+BA91+BC91+BI91+BK91+BM91+BO91+BQ91+BS91+BW91+CC91+CE91+CG91+BU91+CI91</f>
        <v>44</v>
      </c>
      <c r="C91" s="54">
        <f>F91+H91+J91+L91+N91+P91+R91+W91+Y91+AA91+AC91+AE91+AG91+AI91+AK91+AP91+AR91+AT91+AV91+AX91+AZ91+BB91+BD91+BJ91+BL91+BN91+BP91+BR91+BT91+BX91+CD91+CF91+CH91+BV91+CJ91</f>
        <v>7148</v>
      </c>
      <c r="D91" s="59">
        <f>C91/B91</f>
        <v>162.45454545454547</v>
      </c>
      <c r="E91" s="99">
        <v>0</v>
      </c>
      <c r="F91" s="104">
        <v>0</v>
      </c>
      <c r="G91" s="99">
        <v>0</v>
      </c>
      <c r="H91" s="104">
        <v>0</v>
      </c>
      <c r="I91" s="99">
        <v>0</v>
      </c>
      <c r="J91" s="104">
        <v>0</v>
      </c>
      <c r="K91" s="99">
        <v>0</v>
      </c>
      <c r="L91" s="104">
        <v>0</v>
      </c>
      <c r="M91" s="99">
        <v>0</v>
      </c>
      <c r="N91" s="104">
        <v>0</v>
      </c>
      <c r="O91" s="99">
        <v>0</v>
      </c>
      <c r="P91" s="104">
        <v>0</v>
      </c>
      <c r="Q91" s="99">
        <v>0</v>
      </c>
      <c r="R91" s="104">
        <v>0</v>
      </c>
      <c r="U91" s="76" t="s">
        <v>53</v>
      </c>
      <c r="V91" s="87">
        <v>0</v>
      </c>
      <c r="W91" s="92">
        <v>0</v>
      </c>
      <c r="X91" s="40">
        <v>0</v>
      </c>
      <c r="Y91" s="26">
        <v>0</v>
      </c>
      <c r="Z91" s="40">
        <v>0</v>
      </c>
      <c r="AA91" s="26">
        <v>0</v>
      </c>
      <c r="AB91" s="40">
        <v>0</v>
      </c>
      <c r="AC91" s="26">
        <v>0</v>
      </c>
      <c r="AD91" s="40">
        <v>0</v>
      </c>
      <c r="AE91" s="26">
        <v>0</v>
      </c>
      <c r="AF91" s="40">
        <v>0</v>
      </c>
      <c r="AG91" s="26">
        <v>0</v>
      </c>
      <c r="AH91" s="40">
        <v>0</v>
      </c>
      <c r="AI91" s="26">
        <v>0</v>
      </c>
      <c r="AJ91" s="40">
        <v>0</v>
      </c>
      <c r="AK91" s="26">
        <v>0</v>
      </c>
      <c r="AN91" s="76" t="s">
        <v>53</v>
      </c>
      <c r="AO91" s="40">
        <v>0</v>
      </c>
      <c r="AP91" s="26">
        <v>0</v>
      </c>
      <c r="AQ91" s="40">
        <v>0</v>
      </c>
      <c r="AR91" s="26">
        <v>0</v>
      </c>
      <c r="AS91" s="40">
        <v>0</v>
      </c>
      <c r="AT91" s="26">
        <v>0</v>
      </c>
      <c r="AU91" s="40">
        <v>0</v>
      </c>
      <c r="AV91" s="26">
        <v>0</v>
      </c>
      <c r="AW91" s="40">
        <v>0</v>
      </c>
      <c r="AX91" s="26">
        <v>0</v>
      </c>
      <c r="AY91" s="40">
        <v>0</v>
      </c>
      <c r="AZ91" s="26">
        <v>0</v>
      </c>
      <c r="BA91" s="40">
        <v>0</v>
      </c>
      <c r="BB91" s="26">
        <v>0</v>
      </c>
      <c r="BC91" s="40">
        <v>0</v>
      </c>
      <c r="BD91" s="26">
        <v>0</v>
      </c>
      <c r="BE91" s="45"/>
      <c r="BH91" s="76" t="s">
        <v>53</v>
      </c>
      <c r="BI91" s="40">
        <v>38</v>
      </c>
      <c r="BJ91" s="26">
        <v>6246</v>
      </c>
      <c r="BK91" s="40">
        <v>6</v>
      </c>
      <c r="BL91" s="26">
        <v>902</v>
      </c>
      <c r="BM91" s="40">
        <v>0</v>
      </c>
      <c r="BN91" s="26">
        <v>0</v>
      </c>
      <c r="BO91" s="40">
        <v>0</v>
      </c>
      <c r="BP91" s="26">
        <v>0</v>
      </c>
      <c r="BQ91" s="40">
        <v>0</v>
      </c>
      <c r="BR91" s="26">
        <v>0</v>
      </c>
      <c r="BS91" s="40">
        <v>0</v>
      </c>
      <c r="BT91" s="26">
        <v>0</v>
      </c>
      <c r="BU91" s="40">
        <v>0</v>
      </c>
      <c r="BV91" s="26">
        <v>0</v>
      </c>
      <c r="BW91" s="40">
        <v>0</v>
      </c>
      <c r="BX91" s="26">
        <v>0</v>
      </c>
      <c r="BY91" s="115"/>
      <c r="CB91" s="76" t="str">
        <f>BH91</f>
        <v>Mikael Widegren</v>
      </c>
      <c r="CC91" s="40">
        <v>0</v>
      </c>
      <c r="CD91" s="26">
        <v>0</v>
      </c>
      <c r="CE91" s="40">
        <v>0</v>
      </c>
      <c r="CF91" s="26">
        <v>0</v>
      </c>
      <c r="CG91" s="40">
        <v>0</v>
      </c>
      <c r="CH91" s="26">
        <v>0</v>
      </c>
      <c r="CI91" s="40">
        <v>0</v>
      </c>
      <c r="CJ91" s="26">
        <v>0</v>
      </c>
    </row>
    <row r="92" spans="1:88" ht="12" customHeight="1">
      <c r="A92" s="71" t="s">
        <v>54</v>
      </c>
      <c r="B92" s="54">
        <f>E92+G92+I92+K92+M92+O92+Q92+V92+X92+Z92+AB92+AD92+AF92+AH92+AJ92+AO92+AQ92+AS92+AU92+AW92+AY92+BA92+BC92+BI92+BK92+BM92+BO92+BQ92+BS92+BW92+CC92+CE92+CG92+BU92+CI92</f>
        <v>35</v>
      </c>
      <c r="C92" s="54">
        <f>F92+H92+J92+L92+N92+P92+R92+W92+Y92+AA92+AC92+AE92+AG92+AI92+AK92+AP92+AR92+AT92+AV92+AX92+AZ92+BB92+BD92+BJ92+BL92+BN92+BP92+BR92+BT92+BX92+CD92+CF92+CH92+BV92+CJ92</f>
        <v>5218</v>
      </c>
      <c r="D92" s="59">
        <f>C92/B92</f>
        <v>149.0857142857143</v>
      </c>
      <c r="E92" s="99">
        <v>0</v>
      </c>
      <c r="F92" s="104">
        <v>0</v>
      </c>
      <c r="G92" s="99">
        <v>0</v>
      </c>
      <c r="H92" s="104">
        <v>0</v>
      </c>
      <c r="I92" s="99">
        <v>0</v>
      </c>
      <c r="J92" s="104">
        <v>0</v>
      </c>
      <c r="K92" s="99">
        <v>0</v>
      </c>
      <c r="L92" s="104">
        <v>0</v>
      </c>
      <c r="M92" s="99">
        <v>0</v>
      </c>
      <c r="N92" s="104">
        <v>0</v>
      </c>
      <c r="O92" s="99">
        <v>0</v>
      </c>
      <c r="P92" s="104">
        <v>0</v>
      </c>
      <c r="Q92" s="99">
        <v>0</v>
      </c>
      <c r="R92" s="104">
        <v>0</v>
      </c>
      <c r="U92" s="76" t="s">
        <v>54</v>
      </c>
      <c r="V92" s="87">
        <v>0</v>
      </c>
      <c r="W92" s="92">
        <v>0</v>
      </c>
      <c r="X92" s="41">
        <v>0</v>
      </c>
      <c r="Y92" s="20">
        <v>0</v>
      </c>
      <c r="Z92" s="41">
        <v>0</v>
      </c>
      <c r="AA92" s="20">
        <v>0</v>
      </c>
      <c r="AB92" s="41">
        <v>0</v>
      </c>
      <c r="AC92" s="20">
        <v>0</v>
      </c>
      <c r="AD92" s="41">
        <v>0</v>
      </c>
      <c r="AE92" s="20">
        <v>0</v>
      </c>
      <c r="AF92" s="41">
        <v>0</v>
      </c>
      <c r="AG92" s="20">
        <v>0</v>
      </c>
      <c r="AH92" s="41">
        <v>0</v>
      </c>
      <c r="AI92" s="20">
        <v>0</v>
      </c>
      <c r="AJ92" s="41">
        <v>0</v>
      </c>
      <c r="AK92" s="20">
        <v>0</v>
      </c>
      <c r="AN92" s="76" t="s">
        <v>54</v>
      </c>
      <c r="AO92" s="41">
        <v>0</v>
      </c>
      <c r="AP92" s="20">
        <v>0</v>
      </c>
      <c r="AQ92" s="41">
        <v>0</v>
      </c>
      <c r="AR92" s="20">
        <v>0</v>
      </c>
      <c r="AS92" s="41">
        <v>0</v>
      </c>
      <c r="AT92" s="20">
        <v>0</v>
      </c>
      <c r="AU92" s="41">
        <v>0</v>
      </c>
      <c r="AV92" s="20">
        <v>0</v>
      </c>
      <c r="AW92" s="41">
        <v>0</v>
      </c>
      <c r="AX92" s="20">
        <v>0</v>
      </c>
      <c r="AY92" s="41">
        <v>0</v>
      </c>
      <c r="AZ92" s="20">
        <v>0</v>
      </c>
      <c r="BA92" s="41">
        <v>0</v>
      </c>
      <c r="BB92" s="20">
        <v>0</v>
      </c>
      <c r="BC92" s="41">
        <v>0</v>
      </c>
      <c r="BD92" s="20">
        <v>0</v>
      </c>
      <c r="BE92" s="45"/>
      <c r="BH92" s="76" t="s">
        <v>54</v>
      </c>
      <c r="BI92" s="41">
        <v>0</v>
      </c>
      <c r="BJ92" s="20">
        <v>0</v>
      </c>
      <c r="BK92" s="41">
        <v>0</v>
      </c>
      <c r="BL92" s="20">
        <v>0</v>
      </c>
      <c r="BM92" s="41">
        <v>0</v>
      </c>
      <c r="BN92" s="20">
        <v>0</v>
      </c>
      <c r="BO92" s="41">
        <v>0</v>
      </c>
      <c r="BP92" s="20">
        <v>0</v>
      </c>
      <c r="BQ92" s="41">
        <v>0</v>
      </c>
      <c r="BR92" s="20">
        <v>0</v>
      </c>
      <c r="BS92" s="41">
        <v>0</v>
      </c>
      <c r="BT92" s="20">
        <v>0</v>
      </c>
      <c r="BU92" s="41">
        <v>0</v>
      </c>
      <c r="BV92" s="20">
        <v>0</v>
      </c>
      <c r="BW92" s="41">
        <v>0</v>
      </c>
      <c r="BX92" s="20">
        <v>0</v>
      </c>
      <c r="BY92" s="9"/>
      <c r="CB92" s="76" t="str">
        <f>BH92</f>
        <v>Mattias Eriksson</v>
      </c>
      <c r="CC92" s="41">
        <v>35</v>
      </c>
      <c r="CD92" s="20">
        <v>5218</v>
      </c>
      <c r="CE92" s="41">
        <v>0</v>
      </c>
      <c r="CF92" s="20">
        <v>0</v>
      </c>
      <c r="CG92" s="41">
        <v>0</v>
      </c>
      <c r="CH92" s="20">
        <v>0</v>
      </c>
      <c r="CI92" s="41">
        <v>0</v>
      </c>
      <c r="CJ92" s="20">
        <v>0</v>
      </c>
    </row>
    <row r="93" spans="1:88" ht="12" customHeight="1">
      <c r="A93" s="71" t="s">
        <v>55</v>
      </c>
      <c r="B93" s="54">
        <f>E93+G93+I93+K93+M93+O93+Q93+V93+X93+Z93+AB93+AD93+AF93+AH93+AJ93+AO93+AQ93+AS93+AU93+AW93+AY93+BA93+BC93+BI93+BK93+BM93+BO93+BQ93+BS93+BW93+CC93+CE93+CG93+BU93+CI93</f>
        <v>34</v>
      </c>
      <c r="C93" s="54">
        <f>F93+H93+J93+L93+N93+P93+R93+W93+Y93+AA93+AC93+AE93+AG93+AI93+AK93+AP93+AR93+AT93+AV93+AX93+AZ93+BB93+BD93+BJ93+BL93+BN93+BP93+BR93+BT93+BX93+CD93+CF93+CH93+BV93+CJ93</f>
        <v>6139</v>
      </c>
      <c r="D93" s="59">
        <f>C93/B93</f>
        <v>180.55882352941177</v>
      </c>
      <c r="E93" s="99">
        <v>0</v>
      </c>
      <c r="F93" s="104">
        <v>0</v>
      </c>
      <c r="G93" s="99">
        <v>0</v>
      </c>
      <c r="H93" s="104">
        <v>0</v>
      </c>
      <c r="I93" s="99">
        <v>0</v>
      </c>
      <c r="J93" s="104">
        <v>0</v>
      </c>
      <c r="K93" s="99">
        <v>0</v>
      </c>
      <c r="L93" s="104">
        <v>0</v>
      </c>
      <c r="M93" s="99">
        <v>0</v>
      </c>
      <c r="N93" s="104">
        <v>0</v>
      </c>
      <c r="O93" s="99">
        <v>0</v>
      </c>
      <c r="P93" s="104">
        <v>0</v>
      </c>
      <c r="Q93" s="99">
        <v>0</v>
      </c>
      <c r="R93" s="104">
        <v>0</v>
      </c>
      <c r="U93" s="76" t="s">
        <v>55</v>
      </c>
      <c r="V93" s="87">
        <v>0</v>
      </c>
      <c r="W93" s="92">
        <v>0</v>
      </c>
      <c r="X93" s="41">
        <v>0</v>
      </c>
      <c r="Y93" s="20">
        <v>0</v>
      </c>
      <c r="Z93" s="41">
        <v>0</v>
      </c>
      <c r="AA93" s="20">
        <v>0</v>
      </c>
      <c r="AB93" s="41">
        <v>0</v>
      </c>
      <c r="AC93" s="20">
        <v>0</v>
      </c>
      <c r="AD93" s="41">
        <v>0</v>
      </c>
      <c r="AE93" s="20">
        <v>0</v>
      </c>
      <c r="AF93" s="41">
        <v>0</v>
      </c>
      <c r="AG93" s="20">
        <v>0</v>
      </c>
      <c r="AH93" s="41">
        <v>0</v>
      </c>
      <c r="AI93" s="20">
        <v>0</v>
      </c>
      <c r="AJ93" s="41">
        <v>0</v>
      </c>
      <c r="AK93" s="20">
        <v>0</v>
      </c>
      <c r="AN93" s="76" t="s">
        <v>55</v>
      </c>
      <c r="AO93" s="41">
        <v>0</v>
      </c>
      <c r="AP93" s="20">
        <v>0</v>
      </c>
      <c r="AQ93" s="41">
        <v>0</v>
      </c>
      <c r="AR93" s="20">
        <v>0</v>
      </c>
      <c r="AS93" s="41">
        <v>0</v>
      </c>
      <c r="AT93" s="20">
        <v>0</v>
      </c>
      <c r="AU93" s="41">
        <v>0</v>
      </c>
      <c r="AV93" s="20">
        <v>0</v>
      </c>
      <c r="AW93" s="41">
        <v>0</v>
      </c>
      <c r="AX93" s="20">
        <v>0</v>
      </c>
      <c r="AY93" s="41">
        <v>0</v>
      </c>
      <c r="AZ93" s="20">
        <v>0</v>
      </c>
      <c r="BA93" s="41">
        <v>0</v>
      </c>
      <c r="BB93" s="20">
        <v>0</v>
      </c>
      <c r="BC93" s="41">
        <v>0</v>
      </c>
      <c r="BD93" s="20">
        <v>0</v>
      </c>
      <c r="BE93" s="45"/>
      <c r="BH93" s="76" t="s">
        <v>55</v>
      </c>
      <c r="BI93" s="41">
        <v>0</v>
      </c>
      <c r="BJ93" s="20">
        <v>0</v>
      </c>
      <c r="BK93" s="41">
        <v>0</v>
      </c>
      <c r="BL93" s="20">
        <v>0</v>
      </c>
      <c r="BM93" s="41">
        <v>0</v>
      </c>
      <c r="BN93" s="20">
        <v>0</v>
      </c>
      <c r="BO93" s="41">
        <v>0</v>
      </c>
      <c r="BP93" s="20">
        <v>0</v>
      </c>
      <c r="BQ93" s="41">
        <v>0</v>
      </c>
      <c r="BR93" s="20">
        <v>0</v>
      </c>
      <c r="BS93" s="41">
        <v>0</v>
      </c>
      <c r="BT93" s="20">
        <v>0</v>
      </c>
      <c r="BU93" s="41">
        <v>0</v>
      </c>
      <c r="BV93" s="20">
        <v>0</v>
      </c>
      <c r="BW93" s="41">
        <v>0</v>
      </c>
      <c r="BX93" s="20">
        <v>0</v>
      </c>
      <c r="BY93" s="9"/>
      <c r="CB93" s="76" t="str">
        <f>BH93</f>
        <v>Guy Hansten</v>
      </c>
      <c r="CC93" s="41">
        <v>0</v>
      </c>
      <c r="CD93" s="20">
        <v>0</v>
      </c>
      <c r="CE93" s="41">
        <v>0</v>
      </c>
      <c r="CF93" s="20">
        <v>0</v>
      </c>
      <c r="CG93" s="41">
        <v>0</v>
      </c>
      <c r="CH93" s="20">
        <v>0</v>
      </c>
      <c r="CI93" s="41">
        <v>34</v>
      </c>
      <c r="CJ93" s="20">
        <v>6139</v>
      </c>
    </row>
    <row r="94" spans="1:88" ht="12" customHeight="1">
      <c r="A94" s="71" t="s">
        <v>56</v>
      </c>
      <c r="B94" s="54">
        <f>E94+G94+I94+K94+M94+O94+Q94+V94+X94+Z94+AB94+AD94+AF94+AH94+AJ94+AO94+AQ94+AS94+AU94+AW94+AY94+BA94+BC94+BI94+BK94+BM94+BO94+BQ94+BS94+BW94+CC94+CE94+CG94+BU94+CI94</f>
        <v>33</v>
      </c>
      <c r="C94" s="54">
        <f>F94+H94+J94+L94+N94+P94+R94+W94+Y94+AA94+AC94+AE94+AG94+AI94+AK94+AP94+AR94+AT94+AV94+AX94+AZ94+BB94+BD94+BJ94+BL94+BN94+BP94+BR94+BT94+BX94+CD94+CF94+CH94+BV94+CJ94</f>
        <v>5422</v>
      </c>
      <c r="D94" s="59">
        <f>C94/B94</f>
        <v>164.3030303030303</v>
      </c>
      <c r="E94" s="99">
        <v>0</v>
      </c>
      <c r="F94" s="104">
        <v>0</v>
      </c>
      <c r="G94" s="99">
        <v>0</v>
      </c>
      <c r="H94" s="104">
        <v>0</v>
      </c>
      <c r="I94" s="99">
        <v>0</v>
      </c>
      <c r="J94" s="104">
        <v>0</v>
      </c>
      <c r="K94" s="99">
        <v>0</v>
      </c>
      <c r="L94" s="104">
        <v>0</v>
      </c>
      <c r="M94" s="99">
        <v>0</v>
      </c>
      <c r="N94" s="104">
        <v>0</v>
      </c>
      <c r="O94" s="99">
        <v>0</v>
      </c>
      <c r="P94" s="104">
        <v>0</v>
      </c>
      <c r="Q94" s="99">
        <v>0</v>
      </c>
      <c r="R94" s="104">
        <v>0</v>
      </c>
      <c r="U94" s="76" t="s">
        <v>56</v>
      </c>
      <c r="V94" s="87">
        <v>0</v>
      </c>
      <c r="W94" s="92">
        <v>0</v>
      </c>
      <c r="X94" s="41">
        <v>0</v>
      </c>
      <c r="Y94" s="20">
        <v>0</v>
      </c>
      <c r="Z94" s="41">
        <v>0</v>
      </c>
      <c r="AA94" s="20">
        <v>0</v>
      </c>
      <c r="AB94" s="41">
        <v>0</v>
      </c>
      <c r="AC94" s="20">
        <v>0</v>
      </c>
      <c r="AD94" s="41">
        <v>0</v>
      </c>
      <c r="AE94" s="20">
        <v>0</v>
      </c>
      <c r="AF94" s="41">
        <v>0</v>
      </c>
      <c r="AG94" s="20">
        <v>0</v>
      </c>
      <c r="AH94" s="41">
        <v>0</v>
      </c>
      <c r="AI94" s="20">
        <v>0</v>
      </c>
      <c r="AJ94" s="41">
        <v>0</v>
      </c>
      <c r="AK94" s="20">
        <v>0</v>
      </c>
      <c r="AN94" s="76" t="s">
        <v>56</v>
      </c>
      <c r="AO94" s="41">
        <v>0</v>
      </c>
      <c r="AP94" s="20">
        <v>0</v>
      </c>
      <c r="AQ94" s="41">
        <v>0</v>
      </c>
      <c r="AR94" s="20">
        <v>0</v>
      </c>
      <c r="AS94" s="41">
        <v>0</v>
      </c>
      <c r="AT94" s="20">
        <v>0</v>
      </c>
      <c r="AU94" s="41">
        <v>0</v>
      </c>
      <c r="AV94" s="20">
        <v>0</v>
      </c>
      <c r="AW94" s="41">
        <v>0</v>
      </c>
      <c r="AX94" s="20">
        <v>0</v>
      </c>
      <c r="AY94" s="41">
        <v>0</v>
      </c>
      <c r="AZ94" s="20">
        <v>0</v>
      </c>
      <c r="BA94" s="41">
        <v>0</v>
      </c>
      <c r="BB94" s="20">
        <v>0</v>
      </c>
      <c r="BC94" s="41">
        <v>0</v>
      </c>
      <c r="BD94" s="20">
        <v>0</v>
      </c>
      <c r="BE94" s="45"/>
      <c r="BH94" s="76" t="s">
        <v>56</v>
      </c>
      <c r="BI94" s="41">
        <v>0</v>
      </c>
      <c r="BJ94" s="20">
        <v>0</v>
      </c>
      <c r="BK94" s="41">
        <v>0</v>
      </c>
      <c r="BL94" s="20">
        <v>0</v>
      </c>
      <c r="BM94" s="41">
        <v>0</v>
      </c>
      <c r="BN94" s="20">
        <v>0</v>
      </c>
      <c r="BO94" s="41">
        <v>0</v>
      </c>
      <c r="BP94" s="20">
        <v>0</v>
      </c>
      <c r="BQ94" s="41">
        <v>0</v>
      </c>
      <c r="BR94" s="20">
        <v>0</v>
      </c>
      <c r="BS94" s="41">
        <v>0</v>
      </c>
      <c r="BT94" s="20">
        <v>0</v>
      </c>
      <c r="BU94" s="41">
        <v>0</v>
      </c>
      <c r="BV94" s="20">
        <v>0</v>
      </c>
      <c r="BW94" s="41">
        <v>0</v>
      </c>
      <c r="BX94" s="20">
        <v>0</v>
      </c>
      <c r="BY94" s="9"/>
      <c r="CB94" s="76" t="str">
        <f>BH94</f>
        <v>Per Söderbäck</v>
      </c>
      <c r="CC94" s="41">
        <v>0</v>
      </c>
      <c r="CD94" s="20">
        <v>0</v>
      </c>
      <c r="CE94" s="41">
        <v>0</v>
      </c>
      <c r="CF94" s="20">
        <v>0</v>
      </c>
      <c r="CG94" s="41">
        <v>0</v>
      </c>
      <c r="CH94" s="20">
        <v>0</v>
      </c>
      <c r="CI94" s="41">
        <v>33</v>
      </c>
      <c r="CJ94" s="20">
        <v>5422</v>
      </c>
    </row>
    <row r="95" spans="1:88" ht="12" customHeight="1">
      <c r="A95" s="71" t="s">
        <v>105</v>
      </c>
      <c r="B95" s="54">
        <f>E95+G95+I95+K95+M95+O95+Q95+V95+X95+Z95+AB95+AD95+AF95+AH95+AJ95+AO95+AQ95+AS95+AU95+AW95+AY95+BA95+BC95+BI95+BK95+BM95+BO95+BQ95+BS95+BW95+CC95+CE95+CG95+BU95+CI95</f>
        <v>32</v>
      </c>
      <c r="C95" s="54">
        <f>F95+H95+J95+L95+N95+P95+R95+W95+Y95+AA95+AC95+AE95+AG95+AI95+AK95+AP95+AR95+AT95+AV95+AX95+AZ95+BB95+BD95+BJ95+BL95+BN95+BP95+BR95+BT95+BX95+CD95+CF95+CH95+BV95+CJ95</f>
        <v>5152</v>
      </c>
      <c r="D95" s="59">
        <f>C95/B95</f>
        <v>161</v>
      </c>
      <c r="E95" s="99">
        <v>0</v>
      </c>
      <c r="F95" s="104">
        <v>0</v>
      </c>
      <c r="G95" s="99">
        <v>0</v>
      </c>
      <c r="H95" s="104">
        <v>0</v>
      </c>
      <c r="I95" s="99">
        <v>0</v>
      </c>
      <c r="J95" s="104">
        <v>0</v>
      </c>
      <c r="K95" s="99">
        <v>0</v>
      </c>
      <c r="L95" s="104">
        <v>0</v>
      </c>
      <c r="M95" s="99">
        <v>0</v>
      </c>
      <c r="N95" s="104">
        <v>0</v>
      </c>
      <c r="O95" s="99">
        <v>0</v>
      </c>
      <c r="P95" s="104">
        <v>0</v>
      </c>
      <c r="Q95" s="99">
        <v>0</v>
      </c>
      <c r="R95" s="104">
        <v>0</v>
      </c>
      <c r="U95" s="76" t="s">
        <v>105</v>
      </c>
      <c r="V95" s="87">
        <v>0</v>
      </c>
      <c r="W95" s="104">
        <v>0</v>
      </c>
      <c r="X95" s="41">
        <v>0</v>
      </c>
      <c r="Y95" s="20">
        <v>0</v>
      </c>
      <c r="Z95" s="41">
        <v>0</v>
      </c>
      <c r="AA95" s="20">
        <v>0</v>
      </c>
      <c r="AB95" s="41">
        <v>0</v>
      </c>
      <c r="AC95" s="20">
        <v>0</v>
      </c>
      <c r="AD95" s="40">
        <v>8</v>
      </c>
      <c r="AE95" s="26">
        <v>1225</v>
      </c>
      <c r="AF95" s="40">
        <v>24</v>
      </c>
      <c r="AG95" s="20">
        <v>3927</v>
      </c>
      <c r="AH95" s="40">
        <v>0</v>
      </c>
      <c r="AI95" s="26">
        <v>0</v>
      </c>
      <c r="AJ95" s="40">
        <v>0</v>
      </c>
      <c r="AK95" s="26">
        <v>0</v>
      </c>
      <c r="AN95" s="76" t="s">
        <v>105</v>
      </c>
      <c r="AO95" s="40">
        <v>0</v>
      </c>
      <c r="AP95" s="26">
        <v>0</v>
      </c>
      <c r="AQ95" s="40">
        <v>0</v>
      </c>
      <c r="AR95" s="26">
        <v>0</v>
      </c>
      <c r="AS95" s="40">
        <v>0</v>
      </c>
      <c r="AT95" s="26">
        <v>0</v>
      </c>
      <c r="AU95" s="41">
        <v>0</v>
      </c>
      <c r="AV95" s="20">
        <v>0</v>
      </c>
      <c r="AW95" s="40">
        <v>0</v>
      </c>
      <c r="AX95" s="26">
        <v>0</v>
      </c>
      <c r="AY95" s="40">
        <v>0</v>
      </c>
      <c r="AZ95" s="26">
        <v>0</v>
      </c>
      <c r="BA95" s="40">
        <v>0</v>
      </c>
      <c r="BB95" s="26">
        <v>0</v>
      </c>
      <c r="BC95" s="40">
        <v>0</v>
      </c>
      <c r="BD95" s="26">
        <v>0</v>
      </c>
      <c r="BE95" s="45"/>
      <c r="BH95" s="76" t="s">
        <v>105</v>
      </c>
      <c r="BI95" s="40">
        <v>0</v>
      </c>
      <c r="BJ95" s="26">
        <v>0</v>
      </c>
      <c r="BK95" s="40">
        <v>0</v>
      </c>
      <c r="BL95" s="26">
        <v>0</v>
      </c>
      <c r="BM95" s="40">
        <v>0</v>
      </c>
      <c r="BN95" s="26">
        <v>0</v>
      </c>
      <c r="BO95" s="40">
        <v>0</v>
      </c>
      <c r="BP95" s="26">
        <v>0</v>
      </c>
      <c r="BQ95" s="40">
        <v>0</v>
      </c>
      <c r="BR95" s="26">
        <v>0</v>
      </c>
      <c r="BS95" s="40">
        <v>0</v>
      </c>
      <c r="BT95" s="26">
        <v>0</v>
      </c>
      <c r="BU95" s="40">
        <v>0</v>
      </c>
      <c r="BV95" s="26">
        <v>0</v>
      </c>
      <c r="BW95" s="40">
        <v>0</v>
      </c>
      <c r="BX95" s="26">
        <v>0</v>
      </c>
      <c r="BY95" s="115"/>
      <c r="CB95" s="76" t="str">
        <f>BH95</f>
        <v>Joakim Pettersson</v>
      </c>
      <c r="CC95" s="40">
        <v>0</v>
      </c>
      <c r="CD95" s="26">
        <v>0</v>
      </c>
      <c r="CE95" s="40">
        <v>0</v>
      </c>
      <c r="CF95" s="26">
        <v>0</v>
      </c>
      <c r="CG95" s="40">
        <v>0</v>
      </c>
      <c r="CH95" s="26">
        <v>0</v>
      </c>
      <c r="CI95" s="40">
        <v>0</v>
      </c>
      <c r="CJ95" s="26">
        <v>0</v>
      </c>
    </row>
    <row r="96" spans="1:88" ht="12" customHeight="1">
      <c r="A96" s="71" t="s">
        <v>86</v>
      </c>
      <c r="B96" s="54">
        <f>E96+G96+I96+K96+M96+O96+Q96+V96+X96+Z96+AB96+AD96+AF96+AH96+AJ96+AO96+AQ96+AS96+AU96+AW96+AY96+BA96+BC96+BI96+BK96+BM96+BO96+BQ96+BS96+BW96+CC96+CE96+CG96+BU96+CI96</f>
        <v>25</v>
      </c>
      <c r="C96" s="54">
        <f>F96+H96+J96+L96+N96+P96+R96+W96+Y96+AA96+AC96+AE96+AG96+AI96+AK96+AP96+AR96+AT96+AV96+AX96+AZ96+BB96+BD96+BJ96+BL96+BN96+BP96+BR96+BT96+BX96+CD96+CF96+CH96+BV96+CJ96</f>
        <v>4784</v>
      </c>
      <c r="D96" s="59">
        <f>C96/B96</f>
        <v>191.36</v>
      </c>
      <c r="E96" s="99">
        <v>0</v>
      </c>
      <c r="F96" s="104">
        <v>0</v>
      </c>
      <c r="G96" s="99">
        <v>0</v>
      </c>
      <c r="H96" s="104">
        <v>0</v>
      </c>
      <c r="I96" s="99">
        <v>0</v>
      </c>
      <c r="J96" s="104">
        <v>0</v>
      </c>
      <c r="K96" s="99">
        <v>0</v>
      </c>
      <c r="L96" s="104">
        <v>0</v>
      </c>
      <c r="M96" s="99">
        <v>0</v>
      </c>
      <c r="N96" s="104">
        <v>0</v>
      </c>
      <c r="O96" s="99">
        <v>0</v>
      </c>
      <c r="P96" s="104">
        <v>0</v>
      </c>
      <c r="Q96" s="99">
        <v>0</v>
      </c>
      <c r="R96" s="104">
        <v>0</v>
      </c>
      <c r="U96" s="76" t="s">
        <v>86</v>
      </c>
      <c r="V96" s="87">
        <v>0</v>
      </c>
      <c r="W96" s="92">
        <v>0</v>
      </c>
      <c r="X96" s="40">
        <v>0</v>
      </c>
      <c r="Y96" s="26">
        <v>0</v>
      </c>
      <c r="Z96" s="40">
        <v>0</v>
      </c>
      <c r="AA96" s="26">
        <v>0</v>
      </c>
      <c r="AB96" s="40">
        <v>0</v>
      </c>
      <c r="AC96" s="26">
        <v>0</v>
      </c>
      <c r="AD96" s="40">
        <v>0</v>
      </c>
      <c r="AE96" s="26">
        <v>0</v>
      </c>
      <c r="AF96" s="40">
        <v>0</v>
      </c>
      <c r="AG96" s="26">
        <v>0</v>
      </c>
      <c r="AH96" s="40">
        <v>0</v>
      </c>
      <c r="AI96" s="26">
        <v>0</v>
      </c>
      <c r="AJ96" s="40">
        <v>0</v>
      </c>
      <c r="AK96" s="26">
        <v>0</v>
      </c>
      <c r="AN96" s="76" t="s">
        <v>86</v>
      </c>
      <c r="AO96" s="40">
        <v>0</v>
      </c>
      <c r="AP96" s="26">
        <v>0</v>
      </c>
      <c r="AQ96" s="40">
        <v>0</v>
      </c>
      <c r="AR96" s="26">
        <v>0</v>
      </c>
      <c r="AS96" s="40">
        <v>0</v>
      </c>
      <c r="AT96" s="26">
        <v>0</v>
      </c>
      <c r="AU96" s="40">
        <v>0</v>
      </c>
      <c r="AV96" s="26">
        <v>0</v>
      </c>
      <c r="AW96" s="40">
        <v>25</v>
      </c>
      <c r="AX96" s="26">
        <v>4784</v>
      </c>
      <c r="AY96" s="40">
        <v>0</v>
      </c>
      <c r="AZ96" s="26">
        <v>0</v>
      </c>
      <c r="BA96" s="40">
        <v>0</v>
      </c>
      <c r="BB96" s="26">
        <v>0</v>
      </c>
      <c r="BC96" s="40">
        <v>0</v>
      </c>
      <c r="BD96" s="26">
        <v>0</v>
      </c>
      <c r="BE96" s="45"/>
      <c r="BH96" s="76" t="s">
        <v>86</v>
      </c>
      <c r="BI96" s="40">
        <v>0</v>
      </c>
      <c r="BJ96" s="26">
        <v>0</v>
      </c>
      <c r="BK96" s="40">
        <v>0</v>
      </c>
      <c r="BL96" s="26">
        <v>0</v>
      </c>
      <c r="BM96" s="40">
        <v>0</v>
      </c>
      <c r="BN96" s="26">
        <v>0</v>
      </c>
      <c r="BO96" s="40">
        <v>0</v>
      </c>
      <c r="BP96" s="26">
        <v>0</v>
      </c>
      <c r="BQ96" s="40">
        <v>0</v>
      </c>
      <c r="BR96" s="26">
        <v>0</v>
      </c>
      <c r="BS96" s="40">
        <v>0</v>
      </c>
      <c r="BT96" s="26">
        <v>0</v>
      </c>
      <c r="BU96" s="40">
        <v>0</v>
      </c>
      <c r="BV96" s="26">
        <v>0</v>
      </c>
      <c r="BW96" s="40">
        <v>0</v>
      </c>
      <c r="BX96" s="26">
        <v>0</v>
      </c>
      <c r="BY96" s="115"/>
      <c r="CB96" s="76" t="str">
        <f>BH96</f>
        <v>Lars Juteryd</v>
      </c>
      <c r="CC96" s="40">
        <v>0</v>
      </c>
      <c r="CD96" s="26">
        <v>0</v>
      </c>
      <c r="CE96" s="40">
        <v>0</v>
      </c>
      <c r="CF96" s="26">
        <v>0</v>
      </c>
      <c r="CG96" s="40">
        <v>0</v>
      </c>
      <c r="CH96" s="26">
        <v>0</v>
      </c>
      <c r="CI96" s="40">
        <v>0</v>
      </c>
      <c r="CJ96" s="26">
        <v>0</v>
      </c>
    </row>
    <row r="97" spans="1:88" ht="12" customHeight="1">
      <c r="A97" s="97" t="s">
        <v>172</v>
      </c>
      <c r="B97" s="54">
        <f>E97+G97+I97+K97+M97+O97+Q97+V97+X97+Z97+AB97+AD97+AF97+AH97+AJ97+AO97+AQ97+AS97+AU97+AW97+AY97+BA97+BC97+BI97+BK97+BM97+BO97+BQ97+BS97+BW97+CC97+CE97+CG97+BU97+CI97</f>
        <v>23</v>
      </c>
      <c r="C97" s="54">
        <f>F97+H97+J97+L97+N97+P97+R97+W97+Y97+AA97+AC97+AE97+AG97+AI97+AK97+AP97+AR97+AT97+AV97+AX97+AZ97+BB97+BD97+BJ97+BL97+BN97+BP97+BR97+BT97+BX97+CD97+CF97+CH97+BV97+CJ97</f>
        <v>4180</v>
      </c>
      <c r="D97" s="59">
        <f>C97/B97</f>
        <v>181.7391304347826</v>
      </c>
      <c r="E97" s="99">
        <v>0</v>
      </c>
      <c r="F97" s="104">
        <v>0</v>
      </c>
      <c r="G97" s="99">
        <v>14</v>
      </c>
      <c r="H97" s="104">
        <v>2506</v>
      </c>
      <c r="I97" s="99">
        <v>9</v>
      </c>
      <c r="J97" s="104">
        <v>1674</v>
      </c>
      <c r="K97" s="99">
        <v>0</v>
      </c>
      <c r="L97" s="104">
        <v>0</v>
      </c>
      <c r="M97" s="99">
        <v>0</v>
      </c>
      <c r="N97" s="104">
        <v>0</v>
      </c>
      <c r="O97" s="99">
        <v>0</v>
      </c>
      <c r="P97" s="104">
        <v>0</v>
      </c>
      <c r="Q97" s="99">
        <v>0</v>
      </c>
      <c r="R97" s="104">
        <v>0</v>
      </c>
      <c r="U97" s="76" t="str">
        <f>A97</f>
        <v>Tony Carlsson</v>
      </c>
      <c r="V97" s="87">
        <v>0</v>
      </c>
      <c r="W97" s="92">
        <v>0</v>
      </c>
      <c r="X97" s="40">
        <v>0</v>
      </c>
      <c r="Y97" s="20">
        <v>0</v>
      </c>
      <c r="Z97" s="40">
        <v>0</v>
      </c>
      <c r="AA97" s="20">
        <v>0</v>
      </c>
      <c r="AB97" s="40">
        <v>0</v>
      </c>
      <c r="AC97" s="20">
        <v>0</v>
      </c>
      <c r="AD97" s="40">
        <v>0</v>
      </c>
      <c r="AE97" s="20">
        <v>0</v>
      </c>
      <c r="AF97" s="40">
        <v>0</v>
      </c>
      <c r="AG97" s="20">
        <v>0</v>
      </c>
      <c r="AH97" s="40">
        <v>0</v>
      </c>
      <c r="AI97" s="26">
        <v>0</v>
      </c>
      <c r="AJ97" s="40">
        <v>0</v>
      </c>
      <c r="AK97" s="26">
        <v>0</v>
      </c>
      <c r="AN97" s="76" t="str">
        <f>U97</f>
        <v>Tony Carlsson</v>
      </c>
      <c r="AO97" s="40">
        <v>0</v>
      </c>
      <c r="AP97" s="26">
        <v>0</v>
      </c>
      <c r="AQ97" s="40">
        <v>0</v>
      </c>
      <c r="AR97" s="26">
        <v>0</v>
      </c>
      <c r="AS97" s="40">
        <v>0</v>
      </c>
      <c r="AT97" s="26">
        <v>0</v>
      </c>
      <c r="AU97" s="40">
        <v>0</v>
      </c>
      <c r="AV97" s="26">
        <v>0</v>
      </c>
      <c r="AW97" s="40">
        <v>0</v>
      </c>
      <c r="AX97" s="26">
        <v>0</v>
      </c>
      <c r="AY97" s="40">
        <v>0</v>
      </c>
      <c r="AZ97" s="26">
        <v>0</v>
      </c>
      <c r="BA97" s="40">
        <v>0</v>
      </c>
      <c r="BB97" s="26">
        <v>0</v>
      </c>
      <c r="BC97" s="40">
        <v>0</v>
      </c>
      <c r="BD97" s="26">
        <v>0</v>
      </c>
      <c r="BE97" s="45"/>
      <c r="BH97" s="76" t="str">
        <f>AN97</f>
        <v>Tony Carlsson</v>
      </c>
      <c r="BI97" s="40">
        <v>0</v>
      </c>
      <c r="BJ97" s="26">
        <v>0</v>
      </c>
      <c r="BK97" s="40">
        <v>0</v>
      </c>
      <c r="BL97" s="26">
        <v>0</v>
      </c>
      <c r="BM97" s="40">
        <v>0</v>
      </c>
      <c r="BN97" s="26">
        <v>0</v>
      </c>
      <c r="BO97" s="40">
        <v>0</v>
      </c>
      <c r="BP97" s="26">
        <v>0</v>
      </c>
      <c r="BQ97" s="40">
        <v>0</v>
      </c>
      <c r="BR97" s="26">
        <v>0</v>
      </c>
      <c r="BS97" s="40">
        <v>0</v>
      </c>
      <c r="BT97" s="26">
        <v>0</v>
      </c>
      <c r="BU97" s="40">
        <v>0</v>
      </c>
      <c r="BV97" s="26">
        <v>0</v>
      </c>
      <c r="BW97" s="40">
        <v>0</v>
      </c>
      <c r="BX97" s="26">
        <v>0</v>
      </c>
      <c r="BY97" s="115"/>
      <c r="CB97" s="76" t="str">
        <f>BH97</f>
        <v>Tony Carlsson</v>
      </c>
      <c r="CC97" s="40">
        <v>0</v>
      </c>
      <c r="CD97" s="26">
        <v>0</v>
      </c>
      <c r="CE97" s="40">
        <v>0</v>
      </c>
      <c r="CF97" s="26">
        <v>0</v>
      </c>
      <c r="CG97" s="40">
        <v>0</v>
      </c>
      <c r="CH97" s="26">
        <v>0</v>
      </c>
      <c r="CI97" s="40">
        <v>0</v>
      </c>
      <c r="CJ97" s="26">
        <v>0</v>
      </c>
    </row>
    <row r="98" spans="1:88" ht="12" customHeight="1">
      <c r="A98" s="97" t="s">
        <v>162</v>
      </c>
      <c r="B98" s="54">
        <f>E98+G98+I98+K98+M98+O98+Q98+V98+X98+Z98+AB98+AD98+AF98+AH98+AJ98+AO98+AQ98+AS98+AU98+AW98+AY98+BA98+BC98+BI98+BK98+BM98+BO98+BQ98+BS98+BW98+CC98+CE98+CG98+BU98+CI98</f>
        <v>22</v>
      </c>
      <c r="C98" s="54">
        <f>F98+H98+J98+L98+N98+P98+R98+W98+Y98+AA98+AC98+AE98+AG98+AI98+AK98+AP98+AR98+AT98+AV98+AX98+AZ98+BB98+BD98+BJ98+BL98+BN98+BP98+BR98+BT98+BX98+CD98+CF98+CH98+BV98+CJ98</f>
        <v>3745</v>
      </c>
      <c r="D98" s="59">
        <f>C98/B98</f>
        <v>170.22727272727272</v>
      </c>
      <c r="E98" s="99">
        <v>0</v>
      </c>
      <c r="F98" s="104">
        <v>0</v>
      </c>
      <c r="G98" s="99">
        <v>0</v>
      </c>
      <c r="H98" s="104">
        <v>0</v>
      </c>
      <c r="I98" s="99">
        <v>0</v>
      </c>
      <c r="J98" s="104">
        <v>0</v>
      </c>
      <c r="K98" s="99">
        <v>0</v>
      </c>
      <c r="L98" s="104">
        <v>0</v>
      </c>
      <c r="M98" s="99">
        <v>0</v>
      </c>
      <c r="N98" s="104">
        <v>0</v>
      </c>
      <c r="O98" s="99">
        <v>22</v>
      </c>
      <c r="P98" s="104">
        <v>3745</v>
      </c>
      <c r="Q98" s="99">
        <v>0</v>
      </c>
      <c r="R98" s="104">
        <v>0</v>
      </c>
      <c r="U98" s="76" t="str">
        <f>A98</f>
        <v>Kristian Söderström</v>
      </c>
      <c r="V98" s="87">
        <v>0</v>
      </c>
      <c r="W98" s="92">
        <v>0</v>
      </c>
      <c r="X98" s="41">
        <v>0</v>
      </c>
      <c r="Y98" s="20">
        <v>0</v>
      </c>
      <c r="Z98" s="41">
        <v>0</v>
      </c>
      <c r="AA98" s="20">
        <v>0</v>
      </c>
      <c r="AB98" s="40">
        <v>0</v>
      </c>
      <c r="AC98" s="26">
        <v>0</v>
      </c>
      <c r="AD98" s="40">
        <v>0</v>
      </c>
      <c r="AE98" s="26">
        <v>0</v>
      </c>
      <c r="AF98" s="40">
        <v>0</v>
      </c>
      <c r="AG98" s="26">
        <v>0</v>
      </c>
      <c r="AH98" s="40">
        <v>0</v>
      </c>
      <c r="AI98" s="26">
        <v>0</v>
      </c>
      <c r="AJ98" s="40">
        <v>0</v>
      </c>
      <c r="AK98" s="26">
        <v>0</v>
      </c>
      <c r="AN98" s="76" t="str">
        <f>U98</f>
        <v>Kristian Söderström</v>
      </c>
      <c r="AO98" s="40">
        <v>0</v>
      </c>
      <c r="AP98" s="26">
        <v>0</v>
      </c>
      <c r="AQ98" s="40">
        <v>0</v>
      </c>
      <c r="AR98" s="26">
        <v>0</v>
      </c>
      <c r="AS98" s="40">
        <v>0</v>
      </c>
      <c r="AT98" s="26">
        <v>0</v>
      </c>
      <c r="AU98" s="40">
        <v>0</v>
      </c>
      <c r="AV98" s="26">
        <v>0</v>
      </c>
      <c r="AW98" s="40">
        <v>0</v>
      </c>
      <c r="AX98" s="26">
        <v>0</v>
      </c>
      <c r="AY98" s="40">
        <v>0</v>
      </c>
      <c r="AZ98" s="26">
        <v>0</v>
      </c>
      <c r="BA98" s="40">
        <v>0</v>
      </c>
      <c r="BB98" s="26">
        <v>0</v>
      </c>
      <c r="BC98" s="40">
        <v>0</v>
      </c>
      <c r="BD98" s="26">
        <v>0</v>
      </c>
      <c r="BE98" s="46"/>
      <c r="BH98" s="76" t="str">
        <f>AN98</f>
        <v>Kristian Söderström</v>
      </c>
      <c r="BI98" s="40">
        <v>0</v>
      </c>
      <c r="BJ98" s="26">
        <v>0</v>
      </c>
      <c r="BK98" s="40">
        <v>0</v>
      </c>
      <c r="BL98" s="26">
        <v>0</v>
      </c>
      <c r="BM98" s="40">
        <v>0</v>
      </c>
      <c r="BN98" s="26">
        <v>0</v>
      </c>
      <c r="BO98" s="40">
        <v>0</v>
      </c>
      <c r="BP98" s="26">
        <v>0</v>
      </c>
      <c r="BQ98" s="40">
        <v>0</v>
      </c>
      <c r="BR98" s="26">
        <v>0</v>
      </c>
      <c r="BS98" s="40">
        <v>0</v>
      </c>
      <c r="BT98" s="26">
        <v>0</v>
      </c>
      <c r="BU98" s="40">
        <v>0</v>
      </c>
      <c r="BV98" s="26">
        <v>0</v>
      </c>
      <c r="BW98" s="40">
        <v>0</v>
      </c>
      <c r="BX98" s="26">
        <v>0</v>
      </c>
      <c r="BY98" s="115"/>
      <c r="CB98" s="76" t="str">
        <f>BH98</f>
        <v>Kristian Söderström</v>
      </c>
      <c r="CC98" s="40">
        <v>0</v>
      </c>
      <c r="CD98" s="26">
        <v>0</v>
      </c>
      <c r="CE98" s="40">
        <v>0</v>
      </c>
      <c r="CF98" s="26">
        <v>0</v>
      </c>
      <c r="CG98" s="40">
        <v>0</v>
      </c>
      <c r="CH98" s="26">
        <v>0</v>
      </c>
      <c r="CI98" s="40">
        <v>0</v>
      </c>
      <c r="CJ98" s="26">
        <v>0</v>
      </c>
    </row>
    <row r="99" spans="1:88" ht="12" customHeight="1">
      <c r="A99" s="117" t="s">
        <v>57</v>
      </c>
      <c r="B99" s="54">
        <f>E99+G99+I99+K99+M99+O99+Q99+V99+X99+Z99+AB99+AD99+AF99+AH99+AJ99+AO99+AQ99+AS99+AU99+AW99+AY99+BA99+BC99+BI99+BK99+BM99+BO99+BQ99+BS99+BW99+CC99+CE99+CG99+BU99+CI99</f>
        <v>10</v>
      </c>
      <c r="C99" s="54">
        <f>F99+H99+J99+L99+N99+P99+R99+W99+Y99+AA99+AC99+AE99+AG99+AI99+AK99+AP99+AR99+AT99+AV99+AX99+AZ99+BB99+BD99+BJ99+BL99+BN99+BP99+BR99+BT99+BX99+CD99+CF99+CH99+BV99+CJ99</f>
        <v>1719</v>
      </c>
      <c r="D99" s="59">
        <f>C99/B99</f>
        <v>171.9</v>
      </c>
      <c r="E99" s="99">
        <v>0</v>
      </c>
      <c r="F99" s="104">
        <v>0</v>
      </c>
      <c r="G99" s="99">
        <v>0</v>
      </c>
      <c r="H99" s="104">
        <v>0</v>
      </c>
      <c r="I99" s="99">
        <v>0</v>
      </c>
      <c r="J99" s="104">
        <v>0</v>
      </c>
      <c r="K99" s="99">
        <v>0</v>
      </c>
      <c r="L99" s="104">
        <v>0</v>
      </c>
      <c r="M99" s="99">
        <v>0</v>
      </c>
      <c r="N99" s="104">
        <v>0</v>
      </c>
      <c r="O99" s="99">
        <v>0</v>
      </c>
      <c r="P99" s="104">
        <v>0</v>
      </c>
      <c r="Q99" s="99">
        <v>0</v>
      </c>
      <c r="R99" s="104">
        <v>0</v>
      </c>
      <c r="U99" s="76" t="s">
        <v>57</v>
      </c>
      <c r="V99" s="87">
        <v>0</v>
      </c>
      <c r="W99" s="92">
        <v>0</v>
      </c>
      <c r="X99" s="40">
        <v>0</v>
      </c>
      <c r="Y99" s="20">
        <v>0</v>
      </c>
      <c r="Z99" s="40">
        <v>0</v>
      </c>
      <c r="AA99" s="20">
        <v>0</v>
      </c>
      <c r="AB99" s="40">
        <v>0</v>
      </c>
      <c r="AC99" s="20">
        <v>0</v>
      </c>
      <c r="AD99" s="40">
        <v>0</v>
      </c>
      <c r="AE99" s="20">
        <v>0</v>
      </c>
      <c r="AF99" s="40">
        <v>0</v>
      </c>
      <c r="AG99" s="20">
        <v>0</v>
      </c>
      <c r="AH99" s="40">
        <v>0</v>
      </c>
      <c r="AI99" s="26">
        <v>0</v>
      </c>
      <c r="AJ99" s="40">
        <v>0</v>
      </c>
      <c r="AK99" s="26">
        <v>0</v>
      </c>
      <c r="AN99" s="76" t="s">
        <v>57</v>
      </c>
      <c r="AO99" s="40">
        <v>0</v>
      </c>
      <c r="AP99" s="26">
        <v>0</v>
      </c>
      <c r="AQ99" s="40">
        <v>0</v>
      </c>
      <c r="AR99" s="26">
        <v>0</v>
      </c>
      <c r="AS99" s="40">
        <v>0</v>
      </c>
      <c r="AT99" s="26">
        <v>0</v>
      </c>
      <c r="AU99" s="40">
        <v>0</v>
      </c>
      <c r="AV99" s="26">
        <v>0</v>
      </c>
      <c r="AW99" s="40">
        <v>0</v>
      </c>
      <c r="AX99" s="26">
        <v>0</v>
      </c>
      <c r="AY99" s="40">
        <v>0</v>
      </c>
      <c r="AZ99" s="26">
        <v>0</v>
      </c>
      <c r="BA99" s="40">
        <v>0</v>
      </c>
      <c r="BB99" s="26">
        <v>0</v>
      </c>
      <c r="BC99" s="40">
        <v>0</v>
      </c>
      <c r="BD99" s="26">
        <v>0</v>
      </c>
      <c r="BE99" s="45"/>
      <c r="BH99" s="76" t="s">
        <v>57</v>
      </c>
      <c r="BI99" s="40">
        <v>0</v>
      </c>
      <c r="BJ99" s="26">
        <v>0</v>
      </c>
      <c r="BK99" s="40">
        <v>0</v>
      </c>
      <c r="BL99" s="26">
        <v>0</v>
      </c>
      <c r="BM99" s="40">
        <v>0</v>
      </c>
      <c r="BN99" s="26">
        <v>0</v>
      </c>
      <c r="BO99" s="40">
        <v>10</v>
      </c>
      <c r="BP99" s="26">
        <v>1719</v>
      </c>
      <c r="BQ99" s="40">
        <v>0</v>
      </c>
      <c r="BR99" s="26">
        <v>0</v>
      </c>
      <c r="BS99" s="40">
        <v>0</v>
      </c>
      <c r="BT99" s="26">
        <v>0</v>
      </c>
      <c r="BU99" s="40">
        <v>0</v>
      </c>
      <c r="BV99" s="26">
        <v>0</v>
      </c>
      <c r="BW99" s="40">
        <v>0</v>
      </c>
      <c r="BX99" s="26">
        <v>0</v>
      </c>
      <c r="BY99" s="115"/>
      <c r="CB99" s="76" t="str">
        <f>BH99</f>
        <v>Andreas Eriksson</v>
      </c>
      <c r="CC99" s="40">
        <v>0</v>
      </c>
      <c r="CD99" s="26">
        <v>0</v>
      </c>
      <c r="CE99" s="40">
        <v>0</v>
      </c>
      <c r="CF99" s="26">
        <v>0</v>
      </c>
      <c r="CG99" s="40">
        <v>0</v>
      </c>
      <c r="CH99" s="26">
        <v>0</v>
      </c>
      <c r="CI99" s="40">
        <v>0</v>
      </c>
      <c r="CJ99" s="26">
        <v>0</v>
      </c>
    </row>
    <row r="100" spans="1:88" ht="12" customHeight="1">
      <c r="A100" s="72" t="s">
        <v>58</v>
      </c>
      <c r="B100" s="55">
        <f>E100+G100+I100+K100+M100+O100+Q100+V100+X100+Z100+AB100+AD100+AF100+AH100+AJ100+AO100+AQ100+AS100+AU100+AW100+AY100+BA100+BC100+BI100+BK100+BM100+BO100+BQ100+BS100+BW100+CC100+CE100+CG100+BU100+CI100</f>
        <v>4</v>
      </c>
      <c r="C100" s="55">
        <f>F100+H100+J100+L100+N100+P100+R100+W100+Y100+AA100+AC100+AE100+AG100+AI100+AK100+AP100+AR100+AT100+AV100+AX100+AZ100+BB100+BD100+BJ100+BL100+BN100+BP100+BR100+BT100+BX100+CD100+CF100+CH100+BV100+CJ100</f>
        <v>495</v>
      </c>
      <c r="D100" s="61">
        <f>C100/B100</f>
        <v>123.75</v>
      </c>
      <c r="E100" s="101">
        <v>0</v>
      </c>
      <c r="F100" s="106">
        <v>0</v>
      </c>
      <c r="G100" s="101">
        <v>0</v>
      </c>
      <c r="H100" s="106">
        <v>0</v>
      </c>
      <c r="I100" s="101">
        <v>0</v>
      </c>
      <c r="J100" s="106">
        <v>0</v>
      </c>
      <c r="K100" s="101">
        <v>0</v>
      </c>
      <c r="L100" s="106">
        <v>0</v>
      </c>
      <c r="M100" s="101">
        <v>0</v>
      </c>
      <c r="N100" s="106">
        <v>0</v>
      </c>
      <c r="O100" s="101">
        <v>0</v>
      </c>
      <c r="P100" s="106">
        <v>0</v>
      </c>
      <c r="Q100" s="101">
        <v>0</v>
      </c>
      <c r="R100" s="106">
        <v>0</v>
      </c>
      <c r="U100" s="77" t="s">
        <v>58</v>
      </c>
      <c r="V100" s="89">
        <v>0</v>
      </c>
      <c r="W100" s="94">
        <v>0</v>
      </c>
      <c r="X100" s="49">
        <v>0</v>
      </c>
      <c r="Y100" s="51">
        <v>0</v>
      </c>
      <c r="Z100" s="49">
        <v>0</v>
      </c>
      <c r="AA100" s="51">
        <v>0</v>
      </c>
      <c r="AB100" s="49">
        <v>0</v>
      </c>
      <c r="AC100" s="51">
        <v>0</v>
      </c>
      <c r="AD100" s="49">
        <v>0</v>
      </c>
      <c r="AE100" s="51">
        <v>0</v>
      </c>
      <c r="AF100" s="49">
        <v>0</v>
      </c>
      <c r="AG100" s="51">
        <v>0</v>
      </c>
      <c r="AH100" s="49">
        <v>0</v>
      </c>
      <c r="AI100" s="51">
        <v>0</v>
      </c>
      <c r="AJ100" s="49">
        <v>0</v>
      </c>
      <c r="AK100" s="51">
        <v>0</v>
      </c>
      <c r="AN100" s="77" t="s">
        <v>58</v>
      </c>
      <c r="AO100" s="49">
        <v>0</v>
      </c>
      <c r="AP100" s="51">
        <v>0</v>
      </c>
      <c r="AQ100" s="49">
        <v>0</v>
      </c>
      <c r="AR100" s="51">
        <v>0</v>
      </c>
      <c r="AS100" s="49">
        <v>0</v>
      </c>
      <c r="AT100" s="51">
        <v>0</v>
      </c>
      <c r="AU100" s="49">
        <v>0</v>
      </c>
      <c r="AV100" s="51">
        <v>0</v>
      </c>
      <c r="AW100" s="49">
        <v>0</v>
      </c>
      <c r="AX100" s="51">
        <v>0</v>
      </c>
      <c r="AY100" s="49">
        <v>0</v>
      </c>
      <c r="AZ100" s="51">
        <v>0</v>
      </c>
      <c r="BA100" s="49">
        <v>0</v>
      </c>
      <c r="BB100" s="51">
        <v>0</v>
      </c>
      <c r="BC100" s="49">
        <v>0</v>
      </c>
      <c r="BD100" s="51">
        <v>0</v>
      </c>
      <c r="BE100" s="50"/>
      <c r="BH100" s="78" t="s">
        <v>58</v>
      </c>
      <c r="BI100" s="49">
        <v>0</v>
      </c>
      <c r="BJ100" s="51">
        <v>0</v>
      </c>
      <c r="BK100" s="49">
        <v>4</v>
      </c>
      <c r="BL100" s="51">
        <v>495</v>
      </c>
      <c r="BM100" s="49">
        <v>0</v>
      </c>
      <c r="BN100" s="51">
        <v>0</v>
      </c>
      <c r="BO100" s="49">
        <v>0</v>
      </c>
      <c r="BP100" s="51">
        <v>0</v>
      </c>
      <c r="BQ100" s="42">
        <v>0</v>
      </c>
      <c r="BR100" s="43">
        <v>0</v>
      </c>
      <c r="BS100" s="42">
        <v>0</v>
      </c>
      <c r="BT100" s="43">
        <v>0</v>
      </c>
      <c r="BU100" s="42">
        <v>0</v>
      </c>
      <c r="BV100" s="43">
        <v>0</v>
      </c>
      <c r="BW100" s="42">
        <v>0</v>
      </c>
      <c r="BX100" s="43">
        <v>0</v>
      </c>
      <c r="BY100" s="115"/>
      <c r="CB100" s="78" t="s">
        <v>58</v>
      </c>
      <c r="CC100" s="42">
        <v>0</v>
      </c>
      <c r="CD100" s="43">
        <v>0</v>
      </c>
      <c r="CE100" s="42">
        <v>0</v>
      </c>
      <c r="CF100" s="43">
        <v>0</v>
      </c>
      <c r="CG100" s="42">
        <v>0</v>
      </c>
      <c r="CH100" s="43">
        <v>0</v>
      </c>
      <c r="CI100" s="42">
        <v>0</v>
      </c>
      <c r="CJ100" s="43">
        <v>0</v>
      </c>
    </row>
    <row r="101" spans="1:88" s="2" customFormat="1" ht="12.75" customHeight="1">
      <c r="A101" s="85" t="s">
        <v>59</v>
      </c>
      <c r="B101" s="17">
        <f>SUM(B5:B100)</f>
        <v>53061</v>
      </c>
      <c r="C101" s="17">
        <f>SUM(C5:C100)</f>
        <v>9802640</v>
      </c>
      <c r="D101" s="95">
        <f>C101/B101</f>
        <v>184.7428431427979</v>
      </c>
      <c r="E101" s="102">
        <f aca="true" t="shared" si="0" ref="E101:J101">SUM(E5:E100)</f>
        <v>1380</v>
      </c>
      <c r="F101" s="107">
        <f t="shared" si="0"/>
        <v>262693</v>
      </c>
      <c r="G101" s="102">
        <f t="shared" si="0"/>
        <v>320</v>
      </c>
      <c r="H101" s="107">
        <f t="shared" si="0"/>
        <v>57727</v>
      </c>
      <c r="I101" s="102">
        <f t="shared" si="0"/>
        <v>1149</v>
      </c>
      <c r="J101" s="107">
        <f t="shared" si="0"/>
        <v>208823</v>
      </c>
      <c r="K101" s="102">
        <f aca="true" t="shared" si="1" ref="K101:P101">SUM(K5:K100)</f>
        <v>1517</v>
      </c>
      <c r="L101" s="107">
        <f t="shared" si="1"/>
        <v>284474</v>
      </c>
      <c r="M101" s="102">
        <f>SUM(M5:M100)</f>
        <v>1584</v>
      </c>
      <c r="N101" s="107">
        <f t="shared" si="1"/>
        <v>297997</v>
      </c>
      <c r="O101" s="102">
        <f t="shared" si="1"/>
        <v>1536</v>
      </c>
      <c r="P101" s="107">
        <f t="shared" si="1"/>
        <v>286154</v>
      </c>
      <c r="Q101" s="102">
        <f>SUM(Q5:Q100)</f>
        <v>1406</v>
      </c>
      <c r="R101" s="107">
        <f>SUM(R5:R100)</f>
        <v>254858</v>
      </c>
      <c r="U101" s="67" t="s">
        <v>59</v>
      </c>
      <c r="V101" s="90">
        <f aca="true" t="shared" si="2" ref="V101:AA101">SUM(V5:V100)</f>
        <v>1280</v>
      </c>
      <c r="W101" s="118">
        <f t="shared" si="2"/>
        <v>239896</v>
      </c>
      <c r="X101" s="52">
        <f t="shared" si="2"/>
        <v>1472</v>
      </c>
      <c r="Y101" s="37">
        <f t="shared" si="2"/>
        <v>272653</v>
      </c>
      <c r="Z101" s="52">
        <f t="shared" si="2"/>
        <v>1552</v>
      </c>
      <c r="AA101" s="37">
        <f t="shared" si="2"/>
        <v>288661</v>
      </c>
      <c r="AB101" s="52">
        <f aca="true" t="shared" si="3" ref="AB101:AG101">SUM(AB5:AB100)</f>
        <v>1584</v>
      </c>
      <c r="AC101" s="37">
        <f t="shared" si="3"/>
        <v>293304</v>
      </c>
      <c r="AD101" s="52">
        <f t="shared" si="3"/>
        <v>1401</v>
      </c>
      <c r="AE101" s="37">
        <f t="shared" si="3"/>
        <v>259801</v>
      </c>
      <c r="AF101" s="52">
        <f t="shared" si="3"/>
        <v>1528</v>
      </c>
      <c r="AG101" s="37">
        <f t="shared" si="3"/>
        <v>280591</v>
      </c>
      <c r="AH101" s="66">
        <f>SUM(AH5:AH100)</f>
        <v>1352</v>
      </c>
      <c r="AI101" s="37">
        <f>SUM(AI5:AI100)</f>
        <v>248916</v>
      </c>
      <c r="AJ101" s="52">
        <f>SUM(AJ5:AJ100)</f>
        <v>1584</v>
      </c>
      <c r="AK101" s="37">
        <f>SUM(AK5:AK100)</f>
        <v>289458</v>
      </c>
      <c r="AN101" s="79" t="s">
        <v>59</v>
      </c>
      <c r="AO101" s="52">
        <f aca="true" t="shared" si="4" ref="AO101:AT101">SUM(AO5:AO100)</f>
        <v>1472</v>
      </c>
      <c r="AP101" s="37">
        <f t="shared" si="4"/>
        <v>264848</v>
      </c>
      <c r="AQ101" s="52">
        <f t="shared" si="4"/>
        <v>1632</v>
      </c>
      <c r="AR101" s="37">
        <f t="shared" si="4"/>
        <v>300837</v>
      </c>
      <c r="AS101" s="15">
        <f t="shared" si="4"/>
        <v>1664</v>
      </c>
      <c r="AT101" s="65">
        <f t="shared" si="4"/>
        <v>305641</v>
      </c>
      <c r="AU101" s="15">
        <f aca="true" t="shared" si="5" ref="AU101:AZ101">SUM(AU5:AU100)</f>
        <v>1536</v>
      </c>
      <c r="AV101" s="65">
        <f t="shared" si="5"/>
        <v>287435</v>
      </c>
      <c r="AW101" s="15">
        <f t="shared" si="5"/>
        <v>1472</v>
      </c>
      <c r="AX101" s="15">
        <f t="shared" si="5"/>
        <v>276570</v>
      </c>
      <c r="AY101" s="15">
        <f t="shared" si="5"/>
        <v>1664</v>
      </c>
      <c r="AZ101" s="65">
        <f t="shared" si="5"/>
        <v>310190</v>
      </c>
      <c r="BA101" s="15">
        <f>SUM(BA5:BA100)</f>
        <v>1632</v>
      </c>
      <c r="BB101" s="81">
        <f>SUM(BB5:BB100)</f>
        <v>297810</v>
      </c>
      <c r="BC101" s="15">
        <f>SUM(BC5:BC100)</f>
        <v>1664</v>
      </c>
      <c r="BD101" s="81">
        <f>SUM(BD5:BD100)</f>
        <v>298524</v>
      </c>
      <c r="BH101" s="79" t="s">
        <v>59</v>
      </c>
      <c r="BI101" s="15">
        <f aca="true" t="shared" si="6" ref="BI101:BN101">SUM(BI5:BI100)</f>
        <v>1536</v>
      </c>
      <c r="BJ101" s="81">
        <f t="shared" si="6"/>
        <v>283031</v>
      </c>
      <c r="BK101" s="15">
        <f t="shared" si="6"/>
        <v>1856</v>
      </c>
      <c r="BL101" s="81">
        <f t="shared" si="6"/>
        <v>345821</v>
      </c>
      <c r="BM101" s="15">
        <f t="shared" si="6"/>
        <v>1408</v>
      </c>
      <c r="BN101" s="81">
        <f t="shared" si="6"/>
        <v>263594</v>
      </c>
      <c r="BO101" s="15">
        <f aca="true" t="shared" si="7" ref="BO101:BT101">SUM(BO5:BO100)</f>
        <v>1728</v>
      </c>
      <c r="BP101" s="82">
        <f t="shared" si="7"/>
        <v>319206</v>
      </c>
      <c r="BQ101" s="80">
        <f t="shared" si="7"/>
        <v>1600</v>
      </c>
      <c r="BR101" s="82">
        <f t="shared" si="7"/>
        <v>301497</v>
      </c>
      <c r="BS101" s="80">
        <f t="shared" si="7"/>
        <v>1664</v>
      </c>
      <c r="BT101" s="82">
        <f t="shared" si="7"/>
        <v>312896</v>
      </c>
      <c r="BU101" s="80">
        <f>SUM(BU5:BU100)</f>
        <v>1536</v>
      </c>
      <c r="BV101" s="82">
        <f>SUM(BV5:BV100)</f>
        <v>278974</v>
      </c>
      <c r="BW101" s="80">
        <f>SUM(BW5:BW100)</f>
        <v>1536</v>
      </c>
      <c r="BX101" s="83">
        <f>SUM(BX5:BX100)</f>
        <v>285617</v>
      </c>
      <c r="BY101" s="15"/>
      <c r="CB101" s="79" t="s">
        <v>59</v>
      </c>
      <c r="CC101" s="80">
        <f>SUM(CC5:CC100)</f>
        <v>1632</v>
      </c>
      <c r="CD101" s="82">
        <f>SUM(CD5:CD100)</f>
        <v>299747</v>
      </c>
      <c r="CE101" s="80">
        <f aca="true" t="shared" si="8" ref="CE101:CJ101">SUM(CE5:CE100)</f>
        <v>1728</v>
      </c>
      <c r="CF101" s="82">
        <f t="shared" si="8"/>
        <v>315709</v>
      </c>
      <c r="CG101" s="80">
        <f t="shared" si="8"/>
        <v>1728</v>
      </c>
      <c r="CH101" s="82">
        <f t="shared" si="8"/>
        <v>314222</v>
      </c>
      <c r="CI101" s="80">
        <f t="shared" si="8"/>
        <v>1728</v>
      </c>
      <c r="CJ101" s="16">
        <f t="shared" si="8"/>
        <v>314465</v>
      </c>
    </row>
    <row r="102" spans="1:88" s="25" customFormat="1" ht="12.75">
      <c r="A102" s="21" t="s">
        <v>106</v>
      </c>
      <c r="B102" s="22"/>
      <c r="C102" s="22"/>
      <c r="D102" s="96"/>
      <c r="E102" s="22"/>
      <c r="F102" s="24">
        <f>F101/E101</f>
        <v>190.3572463768116</v>
      </c>
      <c r="G102" s="122"/>
      <c r="H102" s="123">
        <f>H101/G101</f>
        <v>180.396875</v>
      </c>
      <c r="I102" s="122"/>
      <c r="J102" s="24">
        <f>J101/I101</f>
        <v>181.7432550043516</v>
      </c>
      <c r="K102" s="122"/>
      <c r="L102" s="24">
        <f>L101/K101</f>
        <v>187.52406064601186</v>
      </c>
      <c r="M102" s="122"/>
      <c r="N102" s="24">
        <f>N101/M101</f>
        <v>188.1294191919192</v>
      </c>
      <c r="O102" s="122"/>
      <c r="P102" s="24">
        <f>P101/O101</f>
        <v>186.29817708333334</v>
      </c>
      <c r="Q102" s="122"/>
      <c r="R102" s="24">
        <f>R101/Q101</f>
        <v>181.26458036984351</v>
      </c>
      <c r="U102" s="68" t="s">
        <v>106</v>
      </c>
      <c r="V102" s="122"/>
      <c r="W102" s="123">
        <f>W101/V101</f>
        <v>187.41875</v>
      </c>
      <c r="X102" s="27"/>
      <c r="Y102" s="24">
        <f>Y101/X101</f>
        <v>185.22622282608697</v>
      </c>
      <c r="Z102" s="124"/>
      <c r="AA102" s="24">
        <f>AA101/Z101</f>
        <v>185.99291237113403</v>
      </c>
      <c r="AB102" s="123"/>
      <c r="AC102" s="24">
        <f>AC101/AB101</f>
        <v>185.16666666666666</v>
      </c>
      <c r="AD102" s="123"/>
      <c r="AE102" s="24">
        <f>AE101/AD101</f>
        <v>185.43968593861527</v>
      </c>
      <c r="AF102" s="123"/>
      <c r="AG102" s="24">
        <f>AG101/AF101</f>
        <v>183.63285340314135</v>
      </c>
      <c r="AH102" s="123"/>
      <c r="AI102" s="24">
        <f>AI101/AH101</f>
        <v>184.1094674556213</v>
      </c>
      <c r="AJ102" s="124"/>
      <c r="AK102" s="24">
        <f>AK101/AJ101</f>
        <v>182.73863636363637</v>
      </c>
      <c r="AN102" s="21" t="s">
        <v>106</v>
      </c>
      <c r="AO102" s="123"/>
      <c r="AP102" s="24">
        <f>AP101/AO101</f>
        <v>179.92391304347825</v>
      </c>
      <c r="AQ102" s="23"/>
      <c r="AR102" s="24">
        <f>AR101/AQ101</f>
        <v>184.33639705882354</v>
      </c>
      <c r="AS102" s="123"/>
      <c r="AT102" s="24">
        <f>AT101/AS101</f>
        <v>183.67848557692307</v>
      </c>
      <c r="AU102" s="123"/>
      <c r="AV102" s="24">
        <f>AV101/AU101</f>
        <v>187.13216145833334</v>
      </c>
      <c r="AW102" s="123"/>
      <c r="AX102" s="24">
        <f>AX101/AW101</f>
        <v>187.88722826086956</v>
      </c>
      <c r="AY102" s="123"/>
      <c r="AZ102" s="24">
        <f>AZ101/AY101</f>
        <v>186.4122596153846</v>
      </c>
      <c r="BA102" s="124"/>
      <c r="BB102" s="24">
        <f>BB101/BA101</f>
        <v>182.4816176470588</v>
      </c>
      <c r="BC102" s="123"/>
      <c r="BD102" s="24">
        <f>BD101/BC101</f>
        <v>179.40144230769232</v>
      </c>
      <c r="BE102" s="23"/>
      <c r="BH102" s="21" t="s">
        <v>106</v>
      </c>
      <c r="BI102" s="125"/>
      <c r="BJ102" s="24">
        <f>BJ101/BI101</f>
        <v>184.26497395833334</v>
      </c>
      <c r="BK102" s="23"/>
      <c r="BL102" s="24">
        <f>BL101/BK101</f>
        <v>186.32596982758622</v>
      </c>
      <c r="BM102" s="23"/>
      <c r="BN102" s="24">
        <f>BN101/BM101</f>
        <v>187.21164772727272</v>
      </c>
      <c r="BO102" s="23"/>
      <c r="BP102" s="24">
        <f>BP101/BO101</f>
        <v>184.72569444444446</v>
      </c>
      <c r="BQ102" s="23"/>
      <c r="BR102" s="24">
        <f>BR101/BQ101</f>
        <v>188.435625</v>
      </c>
      <c r="BS102" s="23"/>
      <c r="BT102" s="24">
        <f>BT101/BS101</f>
        <v>188.03846153846155</v>
      </c>
      <c r="BU102" s="23"/>
      <c r="BV102" s="24">
        <f>BV101/BU101</f>
        <v>181.62369791666666</v>
      </c>
      <c r="BW102" s="23"/>
      <c r="BX102" s="24">
        <f>BX101/BW101</f>
        <v>185.94856770833334</v>
      </c>
      <c r="BY102" s="116"/>
      <c r="CB102" s="21" t="s">
        <v>106</v>
      </c>
      <c r="CC102" s="23"/>
      <c r="CD102" s="24">
        <f>CD101/CC101</f>
        <v>183.66850490196077</v>
      </c>
      <c r="CE102" s="23"/>
      <c r="CF102" s="24">
        <f>CF101/CE101</f>
        <v>182.70196759259258</v>
      </c>
      <c r="CG102" s="23"/>
      <c r="CH102" s="24">
        <f>CH101/CG101</f>
        <v>181.8414351851852</v>
      </c>
      <c r="CI102" s="23"/>
      <c r="CJ102" s="24">
        <f>CJ101/CI101</f>
        <v>181.9820601851852</v>
      </c>
    </row>
    <row r="103" spans="2:69" ht="12.75">
      <c r="B103" s="11"/>
      <c r="D103" s="10"/>
      <c r="E103" s="10"/>
      <c r="F103" s="10"/>
      <c r="G103" s="10"/>
      <c r="H103" s="10"/>
      <c r="I103" s="10"/>
      <c r="J103" s="10"/>
      <c r="K103" s="111"/>
      <c r="L103" s="10"/>
      <c r="M103" s="10"/>
      <c r="N103" s="10"/>
      <c r="O103" s="10"/>
      <c r="P103" s="10"/>
      <c r="Q103" s="10"/>
      <c r="R103" s="10"/>
      <c r="U103" s="6"/>
      <c r="V103" s="10"/>
      <c r="W103" s="10"/>
      <c r="X103" s="10"/>
      <c r="Y103" s="10"/>
      <c r="Z103" s="10"/>
      <c r="AA103" s="10"/>
      <c r="AB103" s="10"/>
      <c r="AC103" s="10"/>
      <c r="AD103" s="10"/>
      <c r="AE103" s="63"/>
      <c r="AF103" s="10"/>
      <c r="AG103" s="10"/>
      <c r="AH103" s="12"/>
      <c r="AI103" s="10"/>
      <c r="AJ103" s="12"/>
      <c r="AK103" s="10"/>
      <c r="AO103" s="10"/>
      <c r="AP103" s="10"/>
      <c r="AQ103" s="11"/>
      <c r="AR103" s="10"/>
      <c r="AS103" s="10"/>
      <c r="AT103" s="10"/>
      <c r="AU103"/>
      <c r="BJ103" s="6"/>
      <c r="BQ103" s="5"/>
    </row>
    <row r="104" spans="1:53" ht="12.75">
      <c r="A104"/>
      <c r="AQ104"/>
      <c r="AR104"/>
      <c r="AS104"/>
      <c r="AT104"/>
      <c r="BA104" s="8"/>
    </row>
    <row r="105" spans="1:88" ht="17.25" customHeight="1">
      <c r="A105"/>
      <c r="AQ105"/>
      <c r="AR105"/>
      <c r="AS105"/>
      <c r="AW105"/>
      <c r="AX105"/>
      <c r="BA105" s="8"/>
      <c r="BJ105" s="1"/>
      <c r="BL105" s="1"/>
      <c r="BN105" s="1"/>
      <c r="BP105" s="1"/>
      <c r="BR105" s="1"/>
      <c r="BT105" s="1"/>
      <c r="BV105" s="1"/>
      <c r="BX105" s="1"/>
      <c r="BY105" s="1"/>
      <c r="CD105" s="1"/>
      <c r="CF105" s="1"/>
      <c r="CH105" s="1"/>
      <c r="CJ105" s="1"/>
    </row>
    <row r="106" spans="1:50" ht="17.25" customHeight="1">
      <c r="A106"/>
      <c r="AQ106"/>
      <c r="AR106"/>
      <c r="AS106"/>
      <c r="AW106"/>
      <c r="AX106"/>
    </row>
    <row r="107" spans="1:50" ht="12.75">
      <c r="A107"/>
      <c r="AW107"/>
      <c r="AX107"/>
    </row>
    <row r="108" spans="1:50" ht="12.75">
      <c r="A108" s="18" t="s">
        <v>110</v>
      </c>
      <c r="B108" s="13">
        <f>CJ102</f>
        <v>181.9820601851852</v>
      </c>
      <c r="AW108"/>
      <c r="AX108"/>
    </row>
    <row r="109" spans="1:50" ht="12.75">
      <c r="A109" s="18" t="s">
        <v>111</v>
      </c>
      <c r="B109" s="13">
        <f>CH102</f>
        <v>181.8414351851852</v>
      </c>
      <c r="AW109"/>
      <c r="AX109"/>
    </row>
    <row r="110" spans="1:50" ht="12.75">
      <c r="A110" s="18" t="s">
        <v>112</v>
      </c>
      <c r="B110" s="13">
        <f>CF102</f>
        <v>182.70196759259258</v>
      </c>
      <c r="AW110"/>
      <c r="AX110"/>
    </row>
    <row r="111" spans="1:50" ht="12.75">
      <c r="A111" s="18" t="s">
        <v>113</v>
      </c>
      <c r="B111" s="13">
        <f>CD102</f>
        <v>183.66850490196077</v>
      </c>
      <c r="AW111"/>
      <c r="AX111"/>
    </row>
    <row r="112" spans="1:2" ht="12.75">
      <c r="A112" s="18" t="s">
        <v>114</v>
      </c>
      <c r="B112" s="13">
        <f>BX102</f>
        <v>185.94856770833334</v>
      </c>
    </row>
    <row r="113" spans="1:2" ht="12.75">
      <c r="A113" s="18" t="s">
        <v>115</v>
      </c>
      <c r="B113" s="13">
        <f>BV102</f>
        <v>181.62369791666666</v>
      </c>
    </row>
    <row r="114" spans="1:2" ht="12.75">
      <c r="A114" s="18" t="s">
        <v>116</v>
      </c>
      <c r="B114" s="13">
        <f>BT102</f>
        <v>188.03846153846155</v>
      </c>
    </row>
    <row r="115" spans="1:2" ht="12.75">
      <c r="A115" s="18" t="s">
        <v>117</v>
      </c>
      <c r="B115" s="13">
        <f>BR102</f>
        <v>188.435625</v>
      </c>
    </row>
    <row r="116" spans="1:52" ht="12.75">
      <c r="A116" s="18" t="s">
        <v>118</v>
      </c>
      <c r="B116" s="13">
        <f>BP102</f>
        <v>184.72569444444446</v>
      </c>
      <c r="AY116"/>
      <c r="AZ116"/>
    </row>
    <row r="117" spans="1:52" ht="12.75">
      <c r="A117" s="18" t="s">
        <v>119</v>
      </c>
      <c r="B117" s="13">
        <f>BN102</f>
        <v>187.21164772727272</v>
      </c>
      <c r="AY117"/>
      <c r="AZ117"/>
    </row>
    <row r="118" spans="1:2" ht="12.75">
      <c r="A118" s="18" t="s">
        <v>120</v>
      </c>
      <c r="B118" s="13">
        <f>BL102</f>
        <v>186.32596982758622</v>
      </c>
    </row>
    <row r="119" spans="1:2" ht="12.75">
      <c r="A119" s="18" t="s">
        <v>121</v>
      </c>
      <c r="B119" s="13">
        <f>BJ102</f>
        <v>184.26497395833334</v>
      </c>
    </row>
    <row r="120" spans="1:2" ht="12.75">
      <c r="A120" s="18" t="s">
        <v>122</v>
      </c>
      <c r="B120" s="13">
        <f>BD102</f>
        <v>179.40144230769232</v>
      </c>
    </row>
    <row r="121" spans="1:53" ht="12.75">
      <c r="A121" s="18" t="s">
        <v>123</v>
      </c>
      <c r="B121" s="13">
        <f>BB102</f>
        <v>182.4816176470588</v>
      </c>
      <c r="AY121"/>
      <c r="AZ121"/>
      <c r="BA121"/>
    </row>
    <row r="122" spans="1:2" ht="12.75">
      <c r="A122" s="19" t="s">
        <v>124</v>
      </c>
      <c r="B122" s="13">
        <f>AZ102</f>
        <v>186.4122596153846</v>
      </c>
    </row>
    <row r="123" spans="1:2" ht="12.75">
      <c r="A123" s="19" t="s">
        <v>125</v>
      </c>
      <c r="B123" s="13">
        <f>AX102</f>
        <v>187.88722826086956</v>
      </c>
    </row>
    <row r="124" spans="1:2" ht="12.75">
      <c r="A124" s="19" t="s">
        <v>126</v>
      </c>
      <c r="B124" s="13">
        <f>AV102</f>
        <v>187.13216145833334</v>
      </c>
    </row>
    <row r="125" spans="1:2" ht="12.75">
      <c r="A125" s="19" t="s">
        <v>127</v>
      </c>
      <c r="B125" s="13">
        <f>AT102</f>
        <v>183.67848557692307</v>
      </c>
    </row>
    <row r="126" spans="1:2" ht="12.75">
      <c r="A126" s="19" t="s">
        <v>128</v>
      </c>
      <c r="B126" s="13">
        <f>AR102</f>
        <v>184.33639705882354</v>
      </c>
    </row>
    <row r="127" spans="1:2" ht="12.75">
      <c r="A127" s="19" t="s">
        <v>129</v>
      </c>
      <c r="B127" s="13">
        <f>AP102</f>
        <v>179.92391304347825</v>
      </c>
    </row>
    <row r="128" spans="1:2" ht="12.75">
      <c r="A128" s="19" t="s">
        <v>130</v>
      </c>
      <c r="B128" s="13">
        <f>AK102</f>
        <v>182.73863636363637</v>
      </c>
    </row>
    <row r="129" spans="1:2" ht="12.75">
      <c r="A129" s="19" t="s">
        <v>131</v>
      </c>
      <c r="B129" s="13">
        <f>AI102</f>
        <v>184.1094674556213</v>
      </c>
    </row>
    <row r="130" spans="1:2" ht="12.75">
      <c r="A130" s="19" t="s">
        <v>132</v>
      </c>
      <c r="B130" s="13">
        <f>AG102</f>
        <v>183.63285340314135</v>
      </c>
    </row>
    <row r="131" spans="1:2" ht="12.75">
      <c r="A131" s="19" t="s">
        <v>133</v>
      </c>
      <c r="B131" s="13">
        <f>AE102</f>
        <v>185.43968593861527</v>
      </c>
    </row>
    <row r="132" spans="1:2" ht="12.75">
      <c r="A132" s="19" t="s">
        <v>135</v>
      </c>
      <c r="B132" s="13">
        <f>AC102</f>
        <v>185.16666666666666</v>
      </c>
    </row>
    <row r="133" spans="1:2" ht="12.75">
      <c r="A133" s="19" t="s">
        <v>139</v>
      </c>
      <c r="B133" s="13">
        <f>AA102</f>
        <v>185.99291237113403</v>
      </c>
    </row>
    <row r="134" spans="1:2" ht="12.75">
      <c r="A134" s="18" t="s">
        <v>145</v>
      </c>
      <c r="B134" s="13">
        <f>Y102</f>
        <v>185.22622282608697</v>
      </c>
    </row>
    <row r="135" spans="1:2" ht="12.75">
      <c r="A135" s="18" t="s">
        <v>146</v>
      </c>
      <c r="B135" s="13">
        <f>W102</f>
        <v>187.41875</v>
      </c>
    </row>
    <row r="136" spans="1:2" ht="12.75">
      <c r="A136" s="3" t="s">
        <v>154</v>
      </c>
      <c r="B136" s="13">
        <f>R102</f>
        <v>181.26458036984351</v>
      </c>
    </row>
    <row r="137" spans="1:2" ht="12.75">
      <c r="A137" s="3" t="s">
        <v>159</v>
      </c>
      <c r="B137" s="13">
        <f>P102</f>
        <v>186.29817708333334</v>
      </c>
    </row>
    <row r="138" spans="1:2" ht="12.75">
      <c r="A138" s="3" t="s">
        <v>164</v>
      </c>
      <c r="B138" s="13">
        <f>N102</f>
        <v>188.1294191919192</v>
      </c>
    </row>
    <row r="139" spans="1:2" ht="12.75">
      <c r="A139" s="3" t="s">
        <v>169</v>
      </c>
      <c r="B139" s="13">
        <f>L102</f>
        <v>187.52406064601186</v>
      </c>
    </row>
    <row r="140" spans="1:2" ht="12.75">
      <c r="A140" s="3" t="s">
        <v>173</v>
      </c>
      <c r="B140" s="13">
        <f>J102</f>
        <v>181.7432550043516</v>
      </c>
    </row>
    <row r="141" spans="1:5" ht="12.75">
      <c r="A141" s="3" t="s">
        <v>175</v>
      </c>
      <c r="B141" s="13">
        <f>H102</f>
        <v>180.396875</v>
      </c>
      <c r="E141" s="1" t="s">
        <v>180</v>
      </c>
    </row>
    <row r="142" spans="1:2" ht="12.75">
      <c r="A142" s="3" t="s">
        <v>179</v>
      </c>
      <c r="B142" s="13">
        <f>F102</f>
        <v>190.3572463768116</v>
      </c>
    </row>
    <row r="143" ht="12.75">
      <c r="A143" s="3"/>
    </row>
  </sheetData>
  <sheetProtection/>
  <printOptions/>
  <pageMargins left="0.6299212598425197" right="0.15748031496062992" top="0.7480314960629921" bottom="0.31496062992125984" header="0.3937007874015748" footer="0.15748031496062992"/>
  <pageSetup horizontalDpi="600" verticalDpi="600" orientation="portrait" paperSize="9" scale="63" r:id="rId2"/>
  <rowBreaks count="1" manualBreakCount="1">
    <brk id="102" max="56" man="1"/>
  </rowBreaks>
  <colBreaks count="4" manualBreakCount="4">
    <brk id="19" max="99" man="1"/>
    <brk id="38" max="99" man="1"/>
    <brk id="58" max="99" man="1"/>
    <brk id="77" max="9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T37" sqref="T37"/>
    </sheetView>
  </sheetViews>
  <sheetFormatPr defaultColWidth="9.140625" defaultRowHeight="12.75"/>
  <cols>
    <col min="1" max="1" width="2.7109375" style="0" hidden="1" customWidth="1"/>
    <col min="16" max="17" width="9.140625" style="0" customWidth="1"/>
    <col min="23" max="23" width="5.140625" style="0" customWidth="1"/>
    <col min="25" max="25" width="9.140625" style="0" customWidth="1"/>
  </cols>
  <sheetData/>
  <sheetProtection/>
  <printOptions/>
  <pageMargins left="0.1968503937007874" right="0.15748031496062992" top="0.5118110236220472" bottom="0.5511811023622047" header="0.31496062992125984" footer="0.31496062992125984"/>
  <pageSetup orientation="landscape" paperSize="9" scale="73" r:id="rId2"/>
  <headerFooter>
    <oddHeader>&amp;C2022-05-15</oddHeader>
    <oddFooter>&amp;L&amp;F&amp;A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Bergström Gunnar</dc:creator>
  <cp:keywords/>
  <dc:description/>
  <cp:lastModifiedBy>Gunnar Bergström</cp:lastModifiedBy>
  <cp:lastPrinted>2022-05-15T12:51:21Z</cp:lastPrinted>
  <dcterms:created xsi:type="dcterms:W3CDTF">2000-05-12T20:31:06Z</dcterms:created>
  <dcterms:modified xsi:type="dcterms:W3CDTF">2022-05-17T07:20:54Z</dcterms:modified>
  <cp:category/>
  <cp:version/>
  <cp:contentType/>
  <cp:contentStatus/>
</cp:coreProperties>
</file>