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revideab-my.sharepoint.com/personal/mats_bjorkman-eldh_voyado_com/Documents/Privat/KIF Styrelse 2025/"/>
    </mc:Choice>
  </mc:AlternateContent>
  <xr:revisionPtr revIDLastSave="588" documentId="8_{9F2A27B8-C8A7-44B4-8685-AE463B5FAAB3}" xr6:coauthVersionLast="47" xr6:coauthVersionMax="47" xr10:uidLastSave="{CA3A2E5A-8EDF-4FEA-9B86-7AD8C09AD683}"/>
  <bookViews>
    <workbookView xWindow="-96" yWindow="-96" windowWidth="23232" windowHeight="13872" xr2:uid="{00000000-000D-0000-FFFF-FFFF00000000}"/>
  </bookViews>
  <sheets>
    <sheet name="Budget 2026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2" i="3" l="1"/>
  <c r="P96" i="3"/>
  <c r="P107" i="3"/>
  <c r="D107" i="3"/>
  <c r="O107" i="3"/>
  <c r="N107" i="3"/>
  <c r="M107" i="3"/>
  <c r="L107" i="3"/>
  <c r="K107" i="3"/>
  <c r="J107" i="3"/>
  <c r="I107" i="3"/>
  <c r="H107" i="3"/>
  <c r="G107" i="3"/>
  <c r="F107" i="3"/>
  <c r="E107" i="3"/>
  <c r="P115" i="3"/>
  <c r="O39" i="3"/>
  <c r="N39" i="3"/>
  <c r="M39" i="3"/>
  <c r="L39" i="3"/>
  <c r="K39" i="3"/>
  <c r="J39" i="3"/>
  <c r="I39" i="3"/>
  <c r="H39" i="3"/>
  <c r="G39" i="3"/>
  <c r="F39" i="3"/>
  <c r="E39" i="3"/>
  <c r="D39" i="3"/>
  <c r="P35" i="3"/>
  <c r="P37" i="3"/>
  <c r="P97" i="3" l="1"/>
  <c r="P90" i="3"/>
  <c r="P83" i="3"/>
  <c r="D32" i="3"/>
  <c r="E32" i="3"/>
  <c r="P79" i="3" l="1"/>
  <c r="P77" i="3"/>
  <c r="P30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P123" i="3"/>
  <c r="P124" i="3" s="1"/>
  <c r="P121" i="3"/>
  <c r="P122" i="3" s="1"/>
  <c r="O117" i="3"/>
  <c r="O118" i="3" s="1"/>
  <c r="N117" i="3"/>
  <c r="N118" i="3" s="1"/>
  <c r="M117" i="3"/>
  <c r="M118" i="3" s="1"/>
  <c r="L117" i="3"/>
  <c r="L118" i="3" s="1"/>
  <c r="K117" i="3"/>
  <c r="K118" i="3" s="1"/>
  <c r="J117" i="3"/>
  <c r="J118" i="3" s="1"/>
  <c r="I117" i="3"/>
  <c r="I118" i="3" s="1"/>
  <c r="H117" i="3"/>
  <c r="H118" i="3" s="1"/>
  <c r="G117" i="3"/>
  <c r="G118" i="3" s="1"/>
  <c r="F117" i="3"/>
  <c r="F118" i="3" s="1"/>
  <c r="E117" i="3"/>
  <c r="E118" i="3" s="1"/>
  <c r="D117" i="3"/>
  <c r="D118" i="3" s="1"/>
  <c r="P116" i="3"/>
  <c r="P114" i="3"/>
  <c r="P113" i="3"/>
  <c r="P106" i="3"/>
  <c r="P105" i="3"/>
  <c r="P104" i="3"/>
  <c r="P103" i="3"/>
  <c r="P102" i="3"/>
  <c r="P101" i="3"/>
  <c r="P100" i="3"/>
  <c r="P99" i="3"/>
  <c r="P98" i="3"/>
  <c r="O92" i="3"/>
  <c r="N92" i="3"/>
  <c r="M92" i="3"/>
  <c r="L92" i="3"/>
  <c r="K92" i="3"/>
  <c r="J92" i="3"/>
  <c r="I92" i="3"/>
  <c r="H92" i="3"/>
  <c r="G92" i="3"/>
  <c r="F92" i="3"/>
  <c r="E92" i="3"/>
  <c r="D92" i="3"/>
  <c r="P91" i="3"/>
  <c r="P89" i="3"/>
  <c r="P88" i="3"/>
  <c r="P87" i="3"/>
  <c r="P86" i="3"/>
  <c r="P85" i="3"/>
  <c r="P84" i="3"/>
  <c r="P82" i="3"/>
  <c r="P81" i="3"/>
  <c r="P80" i="3"/>
  <c r="P78" i="3"/>
  <c r="P76" i="3"/>
  <c r="P75" i="3"/>
  <c r="P74" i="3"/>
  <c r="P73" i="3"/>
  <c r="P72" i="3"/>
  <c r="P71" i="3"/>
  <c r="P70" i="3"/>
  <c r="P69" i="3"/>
  <c r="P68" i="3"/>
  <c r="O65" i="3"/>
  <c r="N65" i="3"/>
  <c r="M65" i="3"/>
  <c r="L65" i="3"/>
  <c r="K65" i="3"/>
  <c r="J65" i="3"/>
  <c r="I65" i="3"/>
  <c r="H65" i="3"/>
  <c r="G65" i="3"/>
  <c r="F65" i="3"/>
  <c r="E65" i="3"/>
  <c r="D65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38" i="3"/>
  <c r="P36" i="3"/>
  <c r="O32" i="3"/>
  <c r="N32" i="3"/>
  <c r="M32" i="3"/>
  <c r="L32" i="3"/>
  <c r="K32" i="3"/>
  <c r="J32" i="3"/>
  <c r="I32" i="3"/>
  <c r="H32" i="3"/>
  <c r="G32" i="3"/>
  <c r="F32" i="3"/>
  <c r="P31" i="3"/>
  <c r="P29" i="3"/>
  <c r="P28" i="3"/>
  <c r="P27" i="3"/>
  <c r="O24" i="3"/>
  <c r="N24" i="3"/>
  <c r="M24" i="3"/>
  <c r="L24" i="3"/>
  <c r="K24" i="3"/>
  <c r="J24" i="3"/>
  <c r="I24" i="3"/>
  <c r="H24" i="3"/>
  <c r="G24" i="3"/>
  <c r="F24" i="3"/>
  <c r="E24" i="3"/>
  <c r="E41" i="3" s="1"/>
  <c r="D24" i="3"/>
  <c r="D41" i="3" s="1"/>
  <c r="P22" i="3"/>
  <c r="P21" i="3"/>
  <c r="P19" i="3"/>
  <c r="P18" i="3"/>
  <c r="P17" i="3"/>
  <c r="P16" i="3"/>
  <c r="P15" i="3"/>
  <c r="P14" i="3"/>
  <c r="P13" i="3"/>
  <c r="P12" i="3"/>
  <c r="P39" i="3" l="1"/>
  <c r="P118" i="3"/>
  <c r="J41" i="3"/>
  <c r="I41" i="3"/>
  <c r="M41" i="3"/>
  <c r="F41" i="3"/>
  <c r="N41" i="3"/>
  <c r="O41" i="3"/>
  <c r="G41" i="3"/>
  <c r="H41" i="3"/>
  <c r="K41" i="3"/>
  <c r="L41" i="3"/>
  <c r="P129" i="3"/>
  <c r="H127" i="3"/>
  <c r="J127" i="3"/>
  <c r="K127" i="3"/>
  <c r="L127" i="3"/>
  <c r="M127" i="3"/>
  <c r="N127" i="3"/>
  <c r="E127" i="3"/>
  <c r="E131" i="3" s="1"/>
  <c r="F127" i="3"/>
  <c r="G127" i="3"/>
  <c r="P24" i="3"/>
  <c r="P117" i="3"/>
  <c r="P32" i="3"/>
  <c r="P65" i="3"/>
  <c r="O127" i="3"/>
  <c r="D127" i="3"/>
  <c r="D131" i="3" s="1"/>
  <c r="I127" i="3"/>
  <c r="L131" i="3" l="1"/>
  <c r="J131" i="3"/>
  <c r="I131" i="3"/>
  <c r="K131" i="3"/>
  <c r="M131" i="3"/>
  <c r="H131" i="3"/>
  <c r="F131" i="3"/>
  <c r="N131" i="3"/>
  <c r="G131" i="3"/>
  <c r="O131" i="3"/>
  <c r="P41" i="3"/>
  <c r="P42" i="3" s="1"/>
  <c r="P110" i="3"/>
  <c r="P127" i="3"/>
  <c r="P131" i="3" l="1"/>
</calcChain>
</file>

<file path=xl/sharedStrings.xml><?xml version="1.0" encoding="utf-8"?>
<sst xmlns="http://schemas.openxmlformats.org/spreadsheetml/2006/main" count="117" uniqueCount="105">
  <si>
    <t>Resultat per månad</t>
  </si>
  <si>
    <t>KROKEKS IDROTTSFÖRENING 825000-1982</t>
  </si>
  <si>
    <t>Belopp uttrycks i tusentals kronor</t>
  </si>
  <si>
    <t>Ack</t>
  </si>
  <si>
    <t>Rörelsens intäkter</t>
  </si>
  <si>
    <t>Nettoomsättning</t>
  </si>
  <si>
    <t>Kolmården Cup anmälningsavg</t>
  </si>
  <si>
    <t>Kolmården Cup Deltagaravg</t>
  </si>
  <si>
    <t>Fotbollsskolan</t>
  </si>
  <si>
    <t>Sponsorintäkter</t>
  </si>
  <si>
    <t>Sv Spel Gräsroten</t>
  </si>
  <si>
    <t>Bingolotto</t>
  </si>
  <si>
    <t>Försäljning kiosk</t>
  </si>
  <si>
    <t>Försäljning kiosk Kolm cup</t>
  </si>
  <si>
    <t>Påminnelseavgifter</t>
  </si>
  <si>
    <t>Arbetsinsatser</t>
  </si>
  <si>
    <t>Pantamera</t>
  </si>
  <si>
    <t>öres- och kronutjämning</t>
  </si>
  <si>
    <t>Aktiverat arbete för egen räkning</t>
  </si>
  <si>
    <t>Kommunala bidrag Aktivitetstöd</t>
  </si>
  <si>
    <t>Kommunala bidrag Skötsel</t>
  </si>
  <si>
    <t>LOK-stöd Sveriges riksidrottsförbund</t>
  </si>
  <si>
    <t>Erhållna offentliga bidrag för personal</t>
  </si>
  <si>
    <t>Medlemsavgifter</t>
  </si>
  <si>
    <t>Övriga rörelseintäkter</t>
  </si>
  <si>
    <t>Övriga ersättningar, bidrag och intäkter</t>
  </si>
  <si>
    <t>SUMMA RÖRELSENS INTÄKTER</t>
  </si>
  <si>
    <t>RÖRELSENS KOSTNADER</t>
  </si>
  <si>
    <t>Råvaror och förnödenheter</t>
  </si>
  <si>
    <t>Tillstånd/förbundsavgifter</t>
  </si>
  <si>
    <t>Utbildningar</t>
  </si>
  <si>
    <t>Domararvode</t>
  </si>
  <si>
    <t>Ersättning fotbollsskola</t>
  </si>
  <si>
    <t>Övriga kost Kolm Cup</t>
  </si>
  <si>
    <t>Underhåll planer</t>
  </si>
  <si>
    <t>Hallhyror</t>
  </si>
  <si>
    <t>Materialkostnader anläggning/planer (Bolist)</t>
  </si>
  <si>
    <t>Anmälningsavgifter</t>
  </si>
  <si>
    <t>ÖFF/NIF</t>
  </si>
  <si>
    <t>Övriga kostnader</t>
  </si>
  <si>
    <t>Material Kolm Cup</t>
  </si>
  <si>
    <t>Inköp av kiosk och serveringsvaror</t>
  </si>
  <si>
    <t>Inköp av idrottskläder/material</t>
  </si>
  <si>
    <t>Kostnader avslutningar</t>
  </si>
  <si>
    <t>Kolm Cup Boende</t>
  </si>
  <si>
    <t>Kolm Cup Matkostnad</t>
  </si>
  <si>
    <t>Övriga externa kostnader</t>
  </si>
  <si>
    <t>Lokalhyra</t>
  </si>
  <si>
    <t>El för belysning</t>
  </si>
  <si>
    <t>Vatten och avlopp</t>
  </si>
  <si>
    <t>Städning och renhållning</t>
  </si>
  <si>
    <t>Reparation och underhåll av lokaler</t>
  </si>
  <si>
    <t>Tomträttsavgäld/arrende</t>
  </si>
  <si>
    <t>Hyra av inventarier och verktyg</t>
  </si>
  <si>
    <t>Programvaror</t>
  </si>
  <si>
    <t>Förbrukningsmaterial</t>
  </si>
  <si>
    <t>Kontorsmateriel</t>
  </si>
  <si>
    <t>Mobiltelefon</t>
  </si>
  <si>
    <t>Försäkring på inventarier/verktyg</t>
  </si>
  <si>
    <t>Självrisker vid skada</t>
  </si>
  <si>
    <t>Kostnader för bevakning och larm</t>
  </si>
  <si>
    <t>Årsmöte/styrelsmöten</t>
  </si>
  <si>
    <t>Redovisningstjänster</t>
  </si>
  <si>
    <t>Bankkostnader</t>
  </si>
  <si>
    <t>Övriga externa kostnader, avdragsgilla</t>
  </si>
  <si>
    <t>Personalkostnader</t>
  </si>
  <si>
    <t>Löner till idrottsutövare och tränare</t>
  </si>
  <si>
    <t>Löner till tjänstemän</t>
  </si>
  <si>
    <t>Semesterlöner till tjänstemän</t>
  </si>
  <si>
    <t>Förändring av semesterlöneskuld</t>
  </si>
  <si>
    <t xml:space="preserve">Skattefria bilersättningar </t>
  </si>
  <si>
    <t>Arbetsgivaravgifter 31,42 %</t>
  </si>
  <si>
    <t>Arbetsgivaravgifter för semester- och löneskulder</t>
  </si>
  <si>
    <t>Särskild löneskatt</t>
  </si>
  <si>
    <t>Premier för arbetsmarknadsförsäkringar</t>
  </si>
  <si>
    <t>Avskrivningar</t>
  </si>
  <si>
    <t>Avskrivningar Kansliet</t>
  </si>
  <si>
    <t>Avskrivningar Nya Konstgräsplan</t>
  </si>
  <si>
    <t>Summa avskrivningar</t>
  </si>
  <si>
    <t>Finansiella poster</t>
  </si>
  <si>
    <t>Räntekostnader för långfristiga skulder</t>
  </si>
  <si>
    <t>Summa finansiella poster</t>
  </si>
  <si>
    <t>SUMMA RÖRELSENS KOSTNADER</t>
  </si>
  <si>
    <t>BERÄKNAT RESULTAT</t>
  </si>
  <si>
    <t>0,0</t>
  </si>
  <si>
    <t>Erhållna bidrag för utbildning, ledare, spelare</t>
  </si>
  <si>
    <t>Drivmedel</t>
  </si>
  <si>
    <t>Försäkring/skatt transportmedel</t>
  </si>
  <si>
    <t>Bredband</t>
  </si>
  <si>
    <t>Löner till kollektivanställda</t>
  </si>
  <si>
    <t>Projekt/Investering på anläggningar</t>
  </si>
  <si>
    <t>Företagsförsäkringar</t>
  </si>
  <si>
    <t>Serviceavgifter</t>
  </si>
  <si>
    <t>Avskrivningar Fotbollshall belysning</t>
  </si>
  <si>
    <t>Ränteintäkter från omsättningstillgångar</t>
  </si>
  <si>
    <t>Räkenskapår 2026-01-01 - 2026-12-31</t>
  </si>
  <si>
    <t>Erhållna offentliga bidrag</t>
  </si>
  <si>
    <t>BUDGET 2026</t>
  </si>
  <si>
    <t>Summa rörelsens intäkter BUDGET 2026</t>
  </si>
  <si>
    <t>Straffavgifter</t>
  </si>
  <si>
    <t>x</t>
  </si>
  <si>
    <t>Summa kostnader BUDGET 2026</t>
  </si>
  <si>
    <t>Avskrivningar på Sandviken</t>
  </si>
  <si>
    <t>Summa finansiella poster BUDGET 2026</t>
  </si>
  <si>
    <t>Beräknat resultat BUDGET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</si>
</sst>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.0_-;\-* #,##0.0_-;_-* &quot;-&quot;??_-;_-@_-"/>
    <numFmt numFmtId="166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165" fontId="0" fillId="0" borderId="0" xfId="1" applyNumberFormat="1" applyFont="1"/>
    <xf numFmtId="4" fontId="0" fillId="0" borderId="0" xfId="0" applyNumberFormat="1"/>
    <xf numFmtId="0" fontId="0" fillId="2" borderId="0" xfId="0" applyFill="1"/>
    <xf numFmtId="0" fontId="2" fillId="2" borderId="0" xfId="0" applyFont="1" applyFill="1"/>
    <xf numFmtId="3" fontId="0" fillId="0" borderId="0" xfId="0" applyNumberFormat="1"/>
    <xf numFmtId="0" fontId="2" fillId="3" borderId="0" xfId="0" applyFont="1" applyFill="1"/>
    <xf numFmtId="0" fontId="0" fillId="3" borderId="0" xfId="0" applyFill="1"/>
    <xf numFmtId="4" fontId="2" fillId="3" borderId="0" xfId="0" applyNumberFormat="1" applyFont="1" applyFill="1"/>
    <xf numFmtId="1" fontId="0" fillId="0" borderId="0" xfId="0" applyNumberFormat="1"/>
    <xf numFmtId="166" fontId="0" fillId="0" borderId="0" xfId="0" applyNumberFormat="1"/>
    <xf numFmtId="0" fontId="0" fillId="0" borderId="0" xfId="2" applyNumberFormat="1" applyFont="1"/>
    <xf numFmtId="0" fontId="0" fillId="4" borderId="0" xfId="0" applyFill="1"/>
    <xf numFmtId="0" fontId="2" fillId="4" borderId="0" xfId="0" applyFont="1" applyFill="1"/>
    <xf numFmtId="4" fontId="2" fillId="4" borderId="0" xfId="0" applyNumberFormat="1" applyFont="1" applyFill="1"/>
    <xf numFmtId="0" fontId="3" fillId="0" borderId="0" xfId="0" applyFont="1"/>
    <xf numFmtId="0" fontId="0" fillId="5" borderId="0" xfId="0" applyFill="1"/>
    <xf numFmtId="0" fontId="2" fillId="6" borderId="0" xfId="0" applyFont="1" applyFill="1"/>
    <xf numFmtId="0" fontId="0" fillId="6" borderId="0" xfId="0" applyFill="1"/>
    <xf numFmtId="0" fontId="4" fillId="0" borderId="0" xfId="0" applyFont="1" applyAlignment="1">
      <alignment horizontal="right" vertical="center" wrapText="1"/>
    </xf>
    <xf numFmtId="0" fontId="5" fillId="0" borderId="0" xfId="0" applyFont="1"/>
    <xf numFmtId="9" fontId="3" fillId="0" borderId="0" xfId="0" applyNumberFormat="1" applyFont="1"/>
  </cellXfs>
  <cellStyles count="3">
    <cellStyle name="Normal" xfId="0" builtinId="0"/>
    <cellStyle name="Procent" xfId="2" builtinId="5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B8B8D-A8C5-447A-B485-35F82BB9C561}">
  <sheetPr>
    <pageSetUpPr fitToPage="1"/>
  </sheetPr>
  <dimension ref="A4:U133"/>
  <sheetViews>
    <sheetView tabSelected="1" topLeftCell="A63" zoomScaleNormal="100" workbookViewId="0">
      <selection activeCell="P94" sqref="P94"/>
    </sheetView>
  </sheetViews>
  <sheetFormatPr defaultRowHeight="14.4" x14ac:dyDescent="0.55000000000000004"/>
  <cols>
    <col min="2" max="2" width="8.83984375" customWidth="1"/>
    <col min="3" max="3" width="40.83984375" customWidth="1"/>
  </cols>
  <sheetData>
    <row r="4" spans="2:21" x14ac:dyDescent="0.55000000000000004">
      <c r="C4" t="s">
        <v>0</v>
      </c>
    </row>
    <row r="5" spans="2:21" x14ac:dyDescent="0.55000000000000004">
      <c r="B5" t="s">
        <v>1</v>
      </c>
    </row>
    <row r="6" spans="2:21" x14ac:dyDescent="0.55000000000000004">
      <c r="B6" t="s">
        <v>95</v>
      </c>
    </row>
    <row r="7" spans="2:21" x14ac:dyDescent="0.55000000000000004">
      <c r="S7" s="1"/>
      <c r="T7" s="1"/>
      <c r="U7" s="1"/>
    </row>
    <row r="8" spans="2:21" x14ac:dyDescent="0.55000000000000004">
      <c r="B8" t="s">
        <v>2</v>
      </c>
      <c r="D8" s="1">
        <v>2601</v>
      </c>
      <c r="E8" s="1">
        <v>2602</v>
      </c>
      <c r="F8" s="1">
        <v>2603</v>
      </c>
      <c r="G8" s="1">
        <v>2604</v>
      </c>
      <c r="H8" s="1">
        <v>2605</v>
      </c>
      <c r="I8" s="1">
        <v>2606</v>
      </c>
      <c r="J8" s="1">
        <v>2607</v>
      </c>
      <c r="K8" s="1">
        <v>2608</v>
      </c>
      <c r="L8" s="1">
        <v>2609</v>
      </c>
      <c r="M8" s="1">
        <v>2610</v>
      </c>
      <c r="N8" s="1">
        <v>2611</v>
      </c>
      <c r="O8" s="1">
        <v>2612</v>
      </c>
      <c r="P8" s="1" t="s">
        <v>3</v>
      </c>
    </row>
    <row r="9" spans="2:21" x14ac:dyDescent="0.55000000000000004"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2:21" x14ac:dyDescent="0.55000000000000004">
      <c r="B10" s="1" t="s">
        <v>4</v>
      </c>
    </row>
    <row r="11" spans="2:21" x14ac:dyDescent="0.55000000000000004">
      <c r="B11" s="1" t="s">
        <v>5</v>
      </c>
    </row>
    <row r="12" spans="2:21" x14ac:dyDescent="0.55000000000000004">
      <c r="B12">
        <v>3110</v>
      </c>
      <c r="C12" t="s">
        <v>6</v>
      </c>
      <c r="D12" s="20">
        <v>2.5</v>
      </c>
      <c r="E12" s="20">
        <v>15.9</v>
      </c>
      <c r="F12" s="20">
        <v>16</v>
      </c>
      <c r="G12" s="20">
        <v>27.3</v>
      </c>
      <c r="H12" s="20">
        <v>17.3</v>
      </c>
      <c r="I12" s="20">
        <v>16.2</v>
      </c>
      <c r="J12" s="20">
        <v>12.5</v>
      </c>
      <c r="K12" s="20">
        <v>5.6</v>
      </c>
      <c r="L12" s="20">
        <v>0</v>
      </c>
      <c r="M12" s="20">
        <v>0</v>
      </c>
      <c r="N12" s="20" t="s">
        <v>84</v>
      </c>
      <c r="O12" s="20" t="s">
        <v>84</v>
      </c>
      <c r="P12" s="2">
        <f t="shared" ref="P12:P19" si="0">SUM(D12:O12)</f>
        <v>113.3</v>
      </c>
    </row>
    <row r="13" spans="2:21" x14ac:dyDescent="0.55000000000000004">
      <c r="B13">
        <v>3120</v>
      </c>
      <c r="C13" t="s">
        <v>7</v>
      </c>
      <c r="D13">
        <v>0</v>
      </c>
      <c r="E13">
        <v>0</v>
      </c>
      <c r="F13">
        <v>26.1</v>
      </c>
      <c r="G13">
        <v>25.9</v>
      </c>
      <c r="H13">
        <v>325.8</v>
      </c>
      <c r="I13">
        <v>657.8</v>
      </c>
      <c r="J13">
        <v>30</v>
      </c>
      <c r="K13">
        <v>5.8</v>
      </c>
      <c r="L13">
        <v>0</v>
      </c>
      <c r="M13">
        <v>0</v>
      </c>
      <c r="N13">
        <v>0</v>
      </c>
      <c r="O13">
        <v>0</v>
      </c>
      <c r="P13" s="3">
        <f t="shared" si="0"/>
        <v>1071.3999999999999</v>
      </c>
    </row>
    <row r="14" spans="2:21" s="16" customFormat="1" x14ac:dyDescent="0.55000000000000004">
      <c r="B14" s="16">
        <v>3150</v>
      </c>
      <c r="C14" s="16" t="s">
        <v>8</v>
      </c>
      <c r="D14" s="16">
        <v>0</v>
      </c>
      <c r="E14" s="16">
        <v>0</v>
      </c>
      <c r="F14" s="16">
        <v>0</v>
      </c>
      <c r="G14" s="16">
        <v>16.3</v>
      </c>
      <c r="H14" s="16">
        <v>19.2</v>
      </c>
      <c r="I14" s="16">
        <v>23.8</v>
      </c>
      <c r="J14" s="16">
        <v>0.5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f t="shared" si="0"/>
        <v>59.8</v>
      </c>
    </row>
    <row r="15" spans="2:21" s="16" customFormat="1" x14ac:dyDescent="0.55000000000000004">
      <c r="B15" s="16">
        <v>3210</v>
      </c>
      <c r="C15" s="16" t="s">
        <v>9</v>
      </c>
      <c r="D15" s="16">
        <v>0</v>
      </c>
      <c r="E15" s="16">
        <v>20</v>
      </c>
      <c r="F15" s="16">
        <v>0</v>
      </c>
      <c r="G15" s="16">
        <v>115.5</v>
      </c>
      <c r="H15" s="16">
        <v>20</v>
      </c>
      <c r="I15" s="16">
        <v>113.5</v>
      </c>
      <c r="J15" s="16">
        <v>0</v>
      </c>
      <c r="K15" s="16">
        <v>4</v>
      </c>
      <c r="L15" s="16">
        <v>0</v>
      </c>
      <c r="M15" s="16">
        <v>0</v>
      </c>
      <c r="N15" s="16">
        <v>0</v>
      </c>
      <c r="O15" s="16">
        <v>0</v>
      </c>
      <c r="P15" s="16">
        <f t="shared" si="0"/>
        <v>273</v>
      </c>
    </row>
    <row r="16" spans="2:21" x14ac:dyDescent="0.55000000000000004">
      <c r="B16">
        <v>3315</v>
      </c>
      <c r="C16" t="s">
        <v>10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17.8</v>
      </c>
      <c r="O16">
        <v>0</v>
      </c>
      <c r="P16">
        <f t="shared" si="0"/>
        <v>17.8</v>
      </c>
    </row>
    <row r="17" spans="2:19" x14ac:dyDescent="0.55000000000000004">
      <c r="B17">
        <v>3320</v>
      </c>
      <c r="C17" t="s">
        <v>11</v>
      </c>
      <c r="D17">
        <v>0.5</v>
      </c>
      <c r="E17">
        <v>0.5</v>
      </c>
      <c r="F17">
        <v>0.4</v>
      </c>
      <c r="G17">
        <v>0.5</v>
      </c>
      <c r="H17">
        <v>0.4</v>
      </c>
      <c r="I17">
        <v>0.3</v>
      </c>
      <c r="J17">
        <v>0.4</v>
      </c>
      <c r="K17">
        <v>0.3</v>
      </c>
      <c r="L17">
        <v>0.5</v>
      </c>
      <c r="M17">
        <v>0.3</v>
      </c>
      <c r="N17">
        <v>0.3</v>
      </c>
      <c r="O17">
        <v>1.1000000000000001</v>
      </c>
      <c r="P17">
        <f t="shared" si="0"/>
        <v>5.5</v>
      </c>
    </row>
    <row r="18" spans="2:19" x14ac:dyDescent="0.55000000000000004">
      <c r="B18">
        <v>3510</v>
      </c>
      <c r="C18" t="s">
        <v>12</v>
      </c>
      <c r="D18">
        <v>0</v>
      </c>
      <c r="E18">
        <v>0</v>
      </c>
      <c r="F18">
        <v>0</v>
      </c>
      <c r="G18">
        <v>2.2999999999999998</v>
      </c>
      <c r="H18">
        <v>20.6</v>
      </c>
      <c r="I18">
        <v>13.9</v>
      </c>
      <c r="J18">
        <v>0</v>
      </c>
      <c r="K18">
        <v>10.199999999999999</v>
      </c>
      <c r="L18">
        <v>25.1</v>
      </c>
      <c r="M18">
        <v>2.9</v>
      </c>
      <c r="N18">
        <v>0.1</v>
      </c>
      <c r="O18">
        <v>0</v>
      </c>
      <c r="P18">
        <f t="shared" si="0"/>
        <v>75.099999999999994</v>
      </c>
    </row>
    <row r="19" spans="2:19" x14ac:dyDescent="0.55000000000000004">
      <c r="B19">
        <v>3511</v>
      </c>
      <c r="C19" t="s">
        <v>13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168.8</v>
      </c>
      <c r="L19">
        <v>0</v>
      </c>
      <c r="M19">
        <v>0</v>
      </c>
      <c r="N19">
        <v>0</v>
      </c>
      <c r="O19">
        <v>0</v>
      </c>
      <c r="P19">
        <f t="shared" si="0"/>
        <v>168.8</v>
      </c>
    </row>
    <row r="20" spans="2:19" x14ac:dyDescent="0.55000000000000004">
      <c r="B20">
        <v>3540</v>
      </c>
      <c r="C20" t="s">
        <v>14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</row>
    <row r="21" spans="2:19" x14ac:dyDescent="0.55000000000000004">
      <c r="B21">
        <v>3580</v>
      </c>
      <c r="C21" t="s">
        <v>15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f>SUM(D21:O21)</f>
        <v>0</v>
      </c>
    </row>
    <row r="22" spans="2:19" x14ac:dyDescent="0.55000000000000004">
      <c r="B22">
        <v>3590</v>
      </c>
      <c r="C22" t="s">
        <v>16</v>
      </c>
      <c r="D22">
        <v>0</v>
      </c>
      <c r="E22">
        <v>0.1</v>
      </c>
      <c r="F22">
        <v>0</v>
      </c>
      <c r="G22">
        <v>0.1</v>
      </c>
      <c r="H22">
        <v>0.1</v>
      </c>
      <c r="I22">
        <v>0.2</v>
      </c>
      <c r="J22">
        <v>0.1</v>
      </c>
      <c r="K22">
        <v>0.9</v>
      </c>
      <c r="L22">
        <v>0.2</v>
      </c>
      <c r="M22">
        <v>0</v>
      </c>
      <c r="N22">
        <v>0.1</v>
      </c>
      <c r="O22">
        <v>0</v>
      </c>
      <c r="P22">
        <f>SUM(D22:O22)</f>
        <v>1.8</v>
      </c>
    </row>
    <row r="23" spans="2:19" x14ac:dyDescent="0.55000000000000004">
      <c r="B23">
        <v>3740</v>
      </c>
      <c r="C23" t="s">
        <v>17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</row>
    <row r="24" spans="2:19" x14ac:dyDescent="0.55000000000000004">
      <c r="B24" s="5" t="s">
        <v>97</v>
      </c>
      <c r="C24" s="13"/>
      <c r="D24" s="4">
        <f t="shared" ref="D24:P24" si="1">SUM(D12:D23)</f>
        <v>3</v>
      </c>
      <c r="E24" s="4">
        <f t="shared" si="1"/>
        <v>36.5</v>
      </c>
      <c r="F24" s="4">
        <f t="shared" si="1"/>
        <v>42.5</v>
      </c>
      <c r="G24" s="4">
        <f t="shared" si="1"/>
        <v>187.9</v>
      </c>
      <c r="H24" s="4">
        <f t="shared" si="1"/>
        <v>403.40000000000003</v>
      </c>
      <c r="I24" s="4">
        <f t="shared" si="1"/>
        <v>825.69999999999993</v>
      </c>
      <c r="J24" s="4">
        <f t="shared" si="1"/>
        <v>43.5</v>
      </c>
      <c r="K24" s="4">
        <f t="shared" si="1"/>
        <v>195.60000000000002</v>
      </c>
      <c r="L24" s="4">
        <f t="shared" si="1"/>
        <v>25.8</v>
      </c>
      <c r="M24" s="4">
        <f t="shared" si="1"/>
        <v>3.1999999999999997</v>
      </c>
      <c r="N24" s="4">
        <f t="shared" si="1"/>
        <v>18.300000000000004</v>
      </c>
      <c r="O24" s="4">
        <f t="shared" si="1"/>
        <v>1.1000000000000001</v>
      </c>
      <c r="P24" s="4">
        <f t="shared" si="1"/>
        <v>1786.4999999999995</v>
      </c>
    </row>
    <row r="26" spans="2:19" x14ac:dyDescent="0.55000000000000004">
      <c r="B26" s="1" t="s">
        <v>18</v>
      </c>
    </row>
    <row r="27" spans="2:19" x14ac:dyDescent="0.55000000000000004">
      <c r="B27">
        <v>3805</v>
      </c>
      <c r="C27" t="s">
        <v>19</v>
      </c>
      <c r="D27">
        <v>0</v>
      </c>
      <c r="E27">
        <v>0</v>
      </c>
      <c r="F27">
        <v>0</v>
      </c>
      <c r="G27">
        <v>0</v>
      </c>
      <c r="H27">
        <v>107.4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f t="shared" ref="P27:P31" si="2">SUM(D27:O27)</f>
        <v>107.4</v>
      </c>
    </row>
    <row r="28" spans="2:19" x14ac:dyDescent="0.55000000000000004">
      <c r="B28">
        <v>3810</v>
      </c>
      <c r="C28" t="s">
        <v>20</v>
      </c>
      <c r="D28">
        <v>0</v>
      </c>
      <c r="E28">
        <v>191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f t="shared" si="2"/>
        <v>191</v>
      </c>
    </row>
    <row r="29" spans="2:19" x14ac:dyDescent="0.55000000000000004">
      <c r="B29">
        <v>3840</v>
      </c>
      <c r="C29" t="s">
        <v>21</v>
      </c>
      <c r="D29">
        <v>0</v>
      </c>
      <c r="E29">
        <v>0</v>
      </c>
      <c r="F29">
        <v>71.7</v>
      </c>
      <c r="G29">
        <v>0</v>
      </c>
      <c r="H29">
        <v>0</v>
      </c>
      <c r="I29">
        <v>0</v>
      </c>
      <c r="J29">
        <v>0</v>
      </c>
      <c r="K29">
        <v>0</v>
      </c>
      <c r="L29">
        <v>71.400000000000006</v>
      </c>
      <c r="M29">
        <v>0</v>
      </c>
      <c r="N29">
        <v>0</v>
      </c>
      <c r="O29">
        <v>0</v>
      </c>
      <c r="P29">
        <f t="shared" si="2"/>
        <v>143.10000000000002</v>
      </c>
    </row>
    <row r="30" spans="2:19" x14ac:dyDescent="0.55000000000000004">
      <c r="B30">
        <v>3845</v>
      </c>
      <c r="C30" t="s">
        <v>85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10</v>
      </c>
      <c r="L30">
        <v>0</v>
      </c>
      <c r="M30">
        <v>0</v>
      </c>
      <c r="N30">
        <v>0</v>
      </c>
      <c r="O30">
        <v>0</v>
      </c>
      <c r="P30">
        <f t="shared" si="2"/>
        <v>10</v>
      </c>
    </row>
    <row r="31" spans="2:19" s="16" customFormat="1" x14ac:dyDescent="0.55000000000000004">
      <c r="B31" s="16">
        <v>3890</v>
      </c>
      <c r="C31" s="16" t="s">
        <v>23</v>
      </c>
      <c r="D31" s="16">
        <v>0</v>
      </c>
      <c r="E31" s="16">
        <v>27</v>
      </c>
      <c r="F31" s="16">
        <v>353</v>
      </c>
      <c r="G31" s="16">
        <v>150.69999999999999</v>
      </c>
      <c r="H31" s="16">
        <v>21.5</v>
      </c>
      <c r="I31" s="16">
        <v>10.6</v>
      </c>
      <c r="J31" s="16">
        <v>0</v>
      </c>
      <c r="K31" s="16">
        <v>1.9</v>
      </c>
      <c r="L31" s="16">
        <v>1.6</v>
      </c>
      <c r="M31" s="16">
        <v>5.9</v>
      </c>
      <c r="N31" s="16">
        <v>2.5</v>
      </c>
      <c r="O31" s="16">
        <v>0.6</v>
      </c>
      <c r="P31" s="16">
        <f t="shared" si="2"/>
        <v>575.30000000000007</v>
      </c>
      <c r="S31" s="22"/>
    </row>
    <row r="32" spans="2:19" x14ac:dyDescent="0.55000000000000004">
      <c r="B32" s="5" t="s">
        <v>97</v>
      </c>
      <c r="C32" s="13"/>
      <c r="D32" s="4">
        <f t="shared" ref="D32:P32" si="3">SUM(D27:D31)</f>
        <v>0</v>
      </c>
      <c r="E32" s="4">
        <f t="shared" si="3"/>
        <v>218</v>
      </c>
      <c r="F32" s="4">
        <f t="shared" si="3"/>
        <v>424.7</v>
      </c>
      <c r="G32" s="4">
        <f t="shared" si="3"/>
        <v>150.69999999999999</v>
      </c>
      <c r="H32" s="4">
        <f t="shared" si="3"/>
        <v>128.9</v>
      </c>
      <c r="I32" s="4">
        <f t="shared" si="3"/>
        <v>10.6</v>
      </c>
      <c r="J32" s="4">
        <f t="shared" si="3"/>
        <v>0</v>
      </c>
      <c r="K32" s="4">
        <f t="shared" si="3"/>
        <v>11.9</v>
      </c>
      <c r="L32" s="4">
        <f t="shared" si="3"/>
        <v>73</v>
      </c>
      <c r="M32" s="4">
        <f t="shared" si="3"/>
        <v>5.9</v>
      </c>
      <c r="N32" s="4">
        <f t="shared" si="3"/>
        <v>2.5</v>
      </c>
      <c r="O32" s="4">
        <f t="shared" si="3"/>
        <v>0.6</v>
      </c>
      <c r="P32" s="4">
        <f t="shared" si="3"/>
        <v>1026.8000000000002</v>
      </c>
    </row>
    <row r="34" spans="2:16" x14ac:dyDescent="0.55000000000000004">
      <c r="B34" s="1" t="s">
        <v>24</v>
      </c>
    </row>
    <row r="35" spans="2:16" x14ac:dyDescent="0.55000000000000004">
      <c r="B35">
        <v>3980</v>
      </c>
      <c r="C35" t="s">
        <v>96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31.6</v>
      </c>
      <c r="K35">
        <v>0</v>
      </c>
      <c r="L35">
        <v>0</v>
      </c>
      <c r="M35">
        <v>0</v>
      </c>
      <c r="N35">
        <v>10</v>
      </c>
      <c r="O35">
        <v>0</v>
      </c>
      <c r="P35">
        <f>SUM(D35:O35)</f>
        <v>41.6</v>
      </c>
    </row>
    <row r="36" spans="2:16" x14ac:dyDescent="0.55000000000000004">
      <c r="B36">
        <v>3988</v>
      </c>
      <c r="C36" t="s">
        <v>22</v>
      </c>
      <c r="D36">
        <v>11.3</v>
      </c>
      <c r="E36">
        <v>11.3</v>
      </c>
      <c r="F36">
        <v>11.3</v>
      </c>
      <c r="G36">
        <v>11.3</v>
      </c>
      <c r="H36">
        <v>11.3</v>
      </c>
      <c r="I36">
        <v>11.3</v>
      </c>
      <c r="J36">
        <v>11.3</v>
      </c>
      <c r="K36">
        <v>11.3</v>
      </c>
      <c r="L36">
        <v>11.3</v>
      </c>
      <c r="M36">
        <v>11.3</v>
      </c>
      <c r="N36">
        <v>11.3</v>
      </c>
      <c r="O36">
        <v>11.3</v>
      </c>
      <c r="P36">
        <f>SUM(D36:O36)</f>
        <v>135.6</v>
      </c>
    </row>
    <row r="37" spans="2:16" x14ac:dyDescent="0.55000000000000004">
      <c r="B37">
        <v>3990</v>
      </c>
      <c r="C37" t="s">
        <v>25</v>
      </c>
      <c r="D37">
        <v>0</v>
      </c>
      <c r="E37">
        <v>0</v>
      </c>
      <c r="F37">
        <v>0</v>
      </c>
      <c r="G37">
        <v>0</v>
      </c>
      <c r="H37">
        <v>0</v>
      </c>
      <c r="I37">
        <v>2.9</v>
      </c>
      <c r="J37">
        <v>0</v>
      </c>
      <c r="K37">
        <v>0</v>
      </c>
      <c r="L37">
        <v>0</v>
      </c>
      <c r="M37">
        <v>5</v>
      </c>
      <c r="N37">
        <v>0</v>
      </c>
      <c r="O37">
        <v>0</v>
      </c>
      <c r="P37">
        <f>SUM(D37:O37)</f>
        <v>7.9</v>
      </c>
    </row>
    <row r="38" spans="2:16" x14ac:dyDescent="0.55000000000000004">
      <c r="B38">
        <v>3999</v>
      </c>
      <c r="C38" t="s">
        <v>24</v>
      </c>
      <c r="D38">
        <v>0.3</v>
      </c>
      <c r="E38">
        <v>0.3</v>
      </c>
      <c r="F38">
        <v>0.6</v>
      </c>
      <c r="G38">
        <v>0</v>
      </c>
      <c r="H38">
        <v>0.4</v>
      </c>
      <c r="I38">
        <v>0.6</v>
      </c>
      <c r="J38">
        <v>2.4</v>
      </c>
      <c r="K38">
        <v>1.5</v>
      </c>
      <c r="L38">
        <v>5.0999999999999996</v>
      </c>
      <c r="M38">
        <v>0.2</v>
      </c>
      <c r="N38">
        <v>0.3</v>
      </c>
      <c r="O38">
        <v>1.9</v>
      </c>
      <c r="P38">
        <f>SUM(D38:O38)</f>
        <v>13.6</v>
      </c>
    </row>
    <row r="39" spans="2:16" x14ac:dyDescent="0.55000000000000004">
      <c r="B39" s="5" t="s">
        <v>97</v>
      </c>
      <c r="C39" s="13"/>
      <c r="D39" s="4">
        <f t="shared" ref="D39:P39" si="4">SUM(D35:D38)</f>
        <v>11.600000000000001</v>
      </c>
      <c r="E39" s="4">
        <f t="shared" si="4"/>
        <v>11.600000000000001</v>
      </c>
      <c r="F39" s="4">
        <f t="shared" si="4"/>
        <v>11.9</v>
      </c>
      <c r="G39" s="4">
        <f t="shared" si="4"/>
        <v>11.3</v>
      </c>
      <c r="H39" s="4">
        <f t="shared" si="4"/>
        <v>11.700000000000001</v>
      </c>
      <c r="I39" s="4">
        <f t="shared" si="4"/>
        <v>14.8</v>
      </c>
      <c r="J39" s="4">
        <f t="shared" si="4"/>
        <v>45.300000000000004</v>
      </c>
      <c r="K39" s="4">
        <f t="shared" si="4"/>
        <v>12.8</v>
      </c>
      <c r="L39" s="4">
        <f t="shared" si="4"/>
        <v>16.399999999999999</v>
      </c>
      <c r="M39" s="4">
        <f t="shared" si="4"/>
        <v>16.5</v>
      </c>
      <c r="N39" s="4">
        <f t="shared" si="4"/>
        <v>21.6</v>
      </c>
      <c r="O39" s="4">
        <f t="shared" si="4"/>
        <v>13.200000000000001</v>
      </c>
      <c r="P39" s="13">
        <f t="shared" si="4"/>
        <v>198.7</v>
      </c>
    </row>
    <row r="41" spans="2:16" x14ac:dyDescent="0.55000000000000004">
      <c r="B41" s="1" t="s">
        <v>26</v>
      </c>
      <c r="D41">
        <f t="shared" ref="D41:O41" si="5">SUM(D24,D32,D39)</f>
        <v>14.600000000000001</v>
      </c>
      <c r="E41">
        <f t="shared" si="5"/>
        <v>266.10000000000002</v>
      </c>
      <c r="F41">
        <f t="shared" si="5"/>
        <v>479.09999999999997</v>
      </c>
      <c r="G41">
        <f t="shared" si="5"/>
        <v>349.90000000000003</v>
      </c>
      <c r="H41">
        <f t="shared" si="5"/>
        <v>544.00000000000011</v>
      </c>
      <c r="I41">
        <f t="shared" si="5"/>
        <v>851.09999999999991</v>
      </c>
      <c r="J41">
        <f t="shared" si="5"/>
        <v>88.800000000000011</v>
      </c>
      <c r="K41">
        <f t="shared" si="5"/>
        <v>220.30000000000004</v>
      </c>
      <c r="L41">
        <f t="shared" si="5"/>
        <v>115.19999999999999</v>
      </c>
      <c r="M41">
        <f t="shared" si="5"/>
        <v>25.6</v>
      </c>
      <c r="N41">
        <f t="shared" si="5"/>
        <v>42.400000000000006</v>
      </c>
      <c r="O41">
        <f t="shared" si="5"/>
        <v>14.900000000000002</v>
      </c>
      <c r="P41" s="6">
        <f>SUM(C41:O41)</f>
        <v>3012.0000000000005</v>
      </c>
    </row>
    <row r="42" spans="2:16" x14ac:dyDescent="0.55000000000000004">
      <c r="B42" s="7" t="s">
        <v>98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9">
        <f>SUM(P41)</f>
        <v>3012.0000000000005</v>
      </c>
    </row>
    <row r="44" spans="2:16" x14ac:dyDescent="0.55000000000000004">
      <c r="B44" s="1" t="s">
        <v>27</v>
      </c>
    </row>
    <row r="45" spans="2:16" x14ac:dyDescent="0.55000000000000004">
      <c r="B45" s="1" t="s">
        <v>28</v>
      </c>
    </row>
    <row r="46" spans="2:16" x14ac:dyDescent="0.55000000000000004">
      <c r="B46">
        <v>4028</v>
      </c>
      <c r="C46" t="s">
        <v>29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f t="shared" ref="P46:P63" si="6">SUM(D46:O46)</f>
        <v>0</v>
      </c>
    </row>
    <row r="47" spans="2:16" x14ac:dyDescent="0.55000000000000004">
      <c r="B47">
        <v>4030</v>
      </c>
      <c r="C47" t="s">
        <v>30</v>
      </c>
      <c r="D47">
        <v>0</v>
      </c>
      <c r="E47">
        <v>0</v>
      </c>
      <c r="F47">
        <v>-35</v>
      </c>
      <c r="G47">
        <v>-9.6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f t="shared" si="6"/>
        <v>-44.6</v>
      </c>
    </row>
    <row r="48" spans="2:16" x14ac:dyDescent="0.55000000000000004">
      <c r="B48">
        <v>4049</v>
      </c>
      <c r="C48" t="s">
        <v>31</v>
      </c>
      <c r="D48">
        <v>-4.9000000000000004</v>
      </c>
      <c r="E48">
        <v>-0.6</v>
      </c>
      <c r="F48">
        <v>-5.5</v>
      </c>
      <c r="G48">
        <v>-13.1</v>
      </c>
      <c r="H48">
        <v>-15.4</v>
      </c>
      <c r="I48">
        <v>-45.6</v>
      </c>
      <c r="J48">
        <v>0</v>
      </c>
      <c r="K48">
        <v>-85.8</v>
      </c>
      <c r="L48">
        <v>-18.7</v>
      </c>
      <c r="M48">
        <v>-7.4</v>
      </c>
      <c r="N48">
        <v>-0.7</v>
      </c>
      <c r="O48">
        <v>-2.5</v>
      </c>
      <c r="P48">
        <f t="shared" si="6"/>
        <v>-200.19999999999996</v>
      </c>
    </row>
    <row r="49" spans="1:16" x14ac:dyDescent="0.55000000000000004">
      <c r="B49">
        <v>4050</v>
      </c>
      <c r="C49" t="s">
        <v>99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f t="shared" si="6"/>
        <v>0</v>
      </c>
    </row>
    <row r="50" spans="1:16" s="16" customFormat="1" x14ac:dyDescent="0.55000000000000004">
      <c r="B50" s="16">
        <v>4052</v>
      </c>
      <c r="C50" s="16" t="s">
        <v>32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-22.4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f t="shared" si="6"/>
        <v>-22.4</v>
      </c>
    </row>
    <row r="51" spans="1:16" x14ac:dyDescent="0.55000000000000004">
      <c r="B51">
        <v>4053</v>
      </c>
      <c r="C51" t="s">
        <v>33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-16.8</v>
      </c>
      <c r="L51">
        <v>-5.6</v>
      </c>
      <c r="M51">
        <v>0</v>
      </c>
      <c r="N51">
        <v>0</v>
      </c>
      <c r="O51">
        <v>-0.4</v>
      </c>
      <c r="P51">
        <f t="shared" si="6"/>
        <v>-22.799999999999997</v>
      </c>
    </row>
    <row r="52" spans="1:16" s="16" customFormat="1" x14ac:dyDescent="0.55000000000000004">
      <c r="A52" s="16" t="s">
        <v>100</v>
      </c>
      <c r="B52" s="16">
        <v>4057</v>
      </c>
      <c r="C52" s="16" t="s">
        <v>34</v>
      </c>
      <c r="D52" s="16">
        <v>0</v>
      </c>
      <c r="E52" s="16">
        <v>0</v>
      </c>
      <c r="F52" s="16">
        <v>0</v>
      </c>
      <c r="G52" s="16">
        <v>-75</v>
      </c>
      <c r="H52" s="16">
        <v>-75</v>
      </c>
      <c r="I52" s="16">
        <v>-40</v>
      </c>
      <c r="J52" s="16">
        <v>-40</v>
      </c>
      <c r="K52" s="16">
        <v>-20</v>
      </c>
      <c r="L52" s="16">
        <v>0</v>
      </c>
      <c r="M52" s="16">
        <v>0</v>
      </c>
      <c r="N52" s="16">
        <v>0</v>
      </c>
      <c r="O52" s="16">
        <v>0</v>
      </c>
      <c r="P52" s="16">
        <f t="shared" si="6"/>
        <v>-250</v>
      </c>
    </row>
    <row r="53" spans="1:16" x14ac:dyDescent="0.55000000000000004">
      <c r="B53">
        <v>4058</v>
      </c>
      <c r="C53" t="s">
        <v>35</v>
      </c>
      <c r="D53">
        <v>-2.2000000000000002</v>
      </c>
      <c r="E53">
        <v>-4.0999999999999996</v>
      </c>
      <c r="F53">
        <v>1.4</v>
      </c>
      <c r="G53">
        <v>-4.7</v>
      </c>
      <c r="H53">
        <v>0</v>
      </c>
      <c r="I53">
        <v>0</v>
      </c>
      <c r="J53">
        <v>0</v>
      </c>
      <c r="K53">
        <v>0</v>
      </c>
      <c r="L53">
        <v>0</v>
      </c>
      <c r="M53">
        <v>-0.5</v>
      </c>
      <c r="N53">
        <v>-0.1</v>
      </c>
      <c r="O53">
        <v>-0.8</v>
      </c>
      <c r="P53">
        <f t="shared" si="6"/>
        <v>-11.000000000000002</v>
      </c>
    </row>
    <row r="54" spans="1:16" x14ac:dyDescent="0.55000000000000004">
      <c r="B54">
        <v>4060</v>
      </c>
      <c r="C54" t="s">
        <v>36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-10.3</v>
      </c>
      <c r="K54">
        <v>-1.9</v>
      </c>
      <c r="L54">
        <v>0</v>
      </c>
      <c r="M54">
        <v>0</v>
      </c>
      <c r="N54">
        <v>0</v>
      </c>
      <c r="O54">
        <v>0</v>
      </c>
      <c r="P54" s="10">
        <f t="shared" si="6"/>
        <v>-12.200000000000001</v>
      </c>
    </row>
    <row r="55" spans="1:16" x14ac:dyDescent="0.55000000000000004">
      <c r="B55">
        <v>4067</v>
      </c>
      <c r="C55" t="s">
        <v>37</v>
      </c>
      <c r="D55">
        <v>0</v>
      </c>
      <c r="E55">
        <v>0</v>
      </c>
      <c r="F55">
        <v>0</v>
      </c>
      <c r="G55">
        <v>-32.5</v>
      </c>
      <c r="H55">
        <v>0</v>
      </c>
      <c r="I55">
        <v>-10.8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f t="shared" si="6"/>
        <v>-43.3</v>
      </c>
    </row>
    <row r="56" spans="1:16" x14ac:dyDescent="0.55000000000000004">
      <c r="B56">
        <v>4068</v>
      </c>
      <c r="C56" t="s">
        <v>38</v>
      </c>
      <c r="D56">
        <v>-0.5</v>
      </c>
      <c r="E56">
        <v>-1.1000000000000001</v>
      </c>
      <c r="F56">
        <v>-8</v>
      </c>
      <c r="G56">
        <v>-2.5</v>
      </c>
      <c r="H56">
        <v>0</v>
      </c>
      <c r="I56">
        <v>0</v>
      </c>
      <c r="J56">
        <v>0</v>
      </c>
      <c r="K56">
        <v>0</v>
      </c>
      <c r="L56">
        <v>-0.5</v>
      </c>
      <c r="M56">
        <v>0</v>
      </c>
      <c r="N56">
        <v>-0.5</v>
      </c>
      <c r="O56">
        <v>-1.3</v>
      </c>
      <c r="P56">
        <f t="shared" si="6"/>
        <v>-14.4</v>
      </c>
    </row>
    <row r="57" spans="1:16" x14ac:dyDescent="0.55000000000000004">
      <c r="B57">
        <v>4099</v>
      </c>
      <c r="C57" t="s">
        <v>39</v>
      </c>
      <c r="D57">
        <v>-2.8</v>
      </c>
      <c r="E57">
        <v>-0.3</v>
      </c>
      <c r="F57">
        <v>0</v>
      </c>
      <c r="G57">
        <v>-7</v>
      </c>
      <c r="H57">
        <v>-5</v>
      </c>
      <c r="I57">
        <v>0</v>
      </c>
      <c r="J57">
        <v>-1.6</v>
      </c>
      <c r="K57">
        <v>-1.5</v>
      </c>
      <c r="L57">
        <v>0</v>
      </c>
      <c r="M57">
        <v>0</v>
      </c>
      <c r="N57">
        <v>-6.2</v>
      </c>
      <c r="O57">
        <v>0</v>
      </c>
      <c r="P57" s="11">
        <f t="shared" si="6"/>
        <v>-24.4</v>
      </c>
    </row>
    <row r="58" spans="1:16" x14ac:dyDescent="0.55000000000000004">
      <c r="B58">
        <v>4160</v>
      </c>
      <c r="C58" t="s">
        <v>40</v>
      </c>
      <c r="D58">
        <v>-2.7</v>
      </c>
      <c r="E58">
        <v>0</v>
      </c>
      <c r="F58">
        <v>0</v>
      </c>
      <c r="G58">
        <v>0</v>
      </c>
      <c r="H58">
        <v>0</v>
      </c>
      <c r="I58">
        <v>0</v>
      </c>
      <c r="J58">
        <v>-29.6</v>
      </c>
      <c r="K58">
        <v>-1.9</v>
      </c>
      <c r="L58">
        <v>-1.6</v>
      </c>
      <c r="M58">
        <v>0</v>
      </c>
      <c r="N58">
        <v>0</v>
      </c>
      <c r="O58">
        <v>0</v>
      </c>
      <c r="P58">
        <f t="shared" si="6"/>
        <v>-35.800000000000004</v>
      </c>
    </row>
    <row r="59" spans="1:16" x14ac:dyDescent="0.55000000000000004">
      <c r="B59">
        <v>4510</v>
      </c>
      <c r="C59" t="s">
        <v>41</v>
      </c>
      <c r="D59">
        <v>-0.4</v>
      </c>
      <c r="E59">
        <v>-0.3</v>
      </c>
      <c r="F59">
        <v>-0.8</v>
      </c>
      <c r="G59">
        <v>-13.8</v>
      </c>
      <c r="H59">
        <v>-5</v>
      </c>
      <c r="I59">
        <v>-1</v>
      </c>
      <c r="J59">
        <v>-14.9</v>
      </c>
      <c r="K59">
        <v>-53.7</v>
      </c>
      <c r="L59">
        <v>-2.2999999999999998</v>
      </c>
      <c r="M59">
        <v>-0.7</v>
      </c>
      <c r="N59">
        <v>0</v>
      </c>
      <c r="O59">
        <v>-0.2</v>
      </c>
      <c r="P59" s="12">
        <f t="shared" si="6"/>
        <v>-93.100000000000009</v>
      </c>
    </row>
    <row r="60" spans="1:16" s="16" customFormat="1" x14ac:dyDescent="0.55000000000000004">
      <c r="B60" s="16">
        <v>4540</v>
      </c>
      <c r="C60" s="16" t="s">
        <v>42</v>
      </c>
      <c r="D60" s="16">
        <v>0</v>
      </c>
      <c r="E60" s="16">
        <v>0</v>
      </c>
      <c r="F60" s="16">
        <v>-1</v>
      </c>
      <c r="G60" s="16">
        <v>0</v>
      </c>
      <c r="H60" s="16">
        <v>-6.3</v>
      </c>
      <c r="I60" s="16">
        <v>-6.9</v>
      </c>
      <c r="J60" s="16">
        <v>-33.4</v>
      </c>
      <c r="K60" s="16">
        <v>-1.4</v>
      </c>
      <c r="L60" s="16">
        <v>-8.9</v>
      </c>
      <c r="M60" s="16">
        <v>-2.9</v>
      </c>
      <c r="N60" s="16">
        <v>-21.3</v>
      </c>
      <c r="O60" s="16">
        <v>0</v>
      </c>
      <c r="P60" s="16">
        <f t="shared" si="6"/>
        <v>-82.1</v>
      </c>
    </row>
    <row r="61" spans="1:16" x14ac:dyDescent="0.55000000000000004">
      <c r="B61">
        <v>4550</v>
      </c>
      <c r="C61" t="s">
        <v>43</v>
      </c>
      <c r="D61">
        <v>-1.2</v>
      </c>
      <c r="E61">
        <v>0</v>
      </c>
      <c r="F61">
        <v>0</v>
      </c>
      <c r="G61">
        <v>-0.2</v>
      </c>
      <c r="H61">
        <v>0</v>
      </c>
      <c r="I61">
        <v>-0.5</v>
      </c>
      <c r="J61">
        <v>0</v>
      </c>
      <c r="K61">
        <v>0</v>
      </c>
      <c r="L61">
        <v>-3.9</v>
      </c>
      <c r="M61">
        <v>0</v>
      </c>
      <c r="N61">
        <v>-2</v>
      </c>
      <c r="O61">
        <v>-4.3</v>
      </c>
      <c r="P61">
        <f t="shared" si="6"/>
        <v>-12.1</v>
      </c>
    </row>
    <row r="62" spans="1:16" s="21" customFormat="1" x14ac:dyDescent="0.55000000000000004">
      <c r="B62" s="16">
        <v>4590</v>
      </c>
      <c r="C62" s="16" t="s">
        <v>44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-1.3</v>
      </c>
      <c r="K62" s="16">
        <v>-412.7</v>
      </c>
      <c r="L62" s="16">
        <v>0</v>
      </c>
      <c r="M62" s="16">
        <v>0</v>
      </c>
      <c r="N62" s="16">
        <v>0</v>
      </c>
      <c r="O62" s="16">
        <v>0</v>
      </c>
      <c r="P62" s="16">
        <f t="shared" si="6"/>
        <v>-414</v>
      </c>
    </row>
    <row r="63" spans="1:16" s="21" customFormat="1" x14ac:dyDescent="0.55000000000000004">
      <c r="B63" s="16">
        <v>4890</v>
      </c>
      <c r="C63" s="16" t="s">
        <v>45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-287</v>
      </c>
      <c r="L63" s="16">
        <v>0</v>
      </c>
      <c r="M63" s="16">
        <v>0</v>
      </c>
      <c r="N63" s="16">
        <v>0</v>
      </c>
      <c r="O63" s="16">
        <v>0</v>
      </c>
      <c r="P63" s="16">
        <f t="shared" si="6"/>
        <v>-287</v>
      </c>
    </row>
    <row r="64" spans="1:16" x14ac:dyDescent="0.55000000000000004">
      <c r="B64" s="1"/>
    </row>
    <row r="65" spans="2:16" x14ac:dyDescent="0.55000000000000004">
      <c r="B65" s="14" t="s">
        <v>97</v>
      </c>
      <c r="C65" s="13"/>
      <c r="D65" s="13">
        <f t="shared" ref="D65:P65" si="7">SUM(D46:D64)</f>
        <v>-14.700000000000001</v>
      </c>
      <c r="E65" s="13">
        <f t="shared" si="7"/>
        <v>-6.3999999999999986</v>
      </c>
      <c r="F65" s="13">
        <f t="shared" si="7"/>
        <v>-48.9</v>
      </c>
      <c r="G65" s="13">
        <f t="shared" si="7"/>
        <v>-158.4</v>
      </c>
      <c r="H65" s="13">
        <f t="shared" si="7"/>
        <v>-106.7</v>
      </c>
      <c r="I65" s="13">
        <f t="shared" si="7"/>
        <v>-127.2</v>
      </c>
      <c r="J65" s="13">
        <f t="shared" si="7"/>
        <v>-131.10000000000002</v>
      </c>
      <c r="K65" s="13">
        <f t="shared" si="7"/>
        <v>-882.7</v>
      </c>
      <c r="L65" s="13">
        <f t="shared" si="7"/>
        <v>-41.5</v>
      </c>
      <c r="M65" s="13">
        <f t="shared" si="7"/>
        <v>-11.5</v>
      </c>
      <c r="N65" s="13">
        <f t="shared" si="7"/>
        <v>-30.8</v>
      </c>
      <c r="O65" s="13">
        <f t="shared" si="7"/>
        <v>-9.5</v>
      </c>
      <c r="P65" s="15">
        <f t="shared" si="7"/>
        <v>-1569.4</v>
      </c>
    </row>
    <row r="67" spans="2:16" x14ac:dyDescent="0.55000000000000004">
      <c r="B67" s="1" t="s">
        <v>46</v>
      </c>
    </row>
    <row r="68" spans="2:16" x14ac:dyDescent="0.55000000000000004">
      <c r="B68">
        <v>5010</v>
      </c>
      <c r="C68" t="s">
        <v>47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f t="shared" ref="P68:P91" si="8">SUM(D68:O68)</f>
        <v>0</v>
      </c>
    </row>
    <row r="69" spans="2:16" x14ac:dyDescent="0.55000000000000004">
      <c r="B69">
        <v>5020</v>
      </c>
      <c r="C69" t="s">
        <v>48</v>
      </c>
      <c r="D69">
        <v>-9.5</v>
      </c>
      <c r="E69">
        <v>-9.6</v>
      </c>
      <c r="F69">
        <v>-10.199999999999999</v>
      </c>
      <c r="G69">
        <v>-8.3000000000000007</v>
      </c>
      <c r="H69">
        <v>-5.8</v>
      </c>
      <c r="I69">
        <v>-5.9</v>
      </c>
      <c r="J69">
        <v>-5.9</v>
      </c>
      <c r="K69">
        <v>-4.4000000000000004</v>
      </c>
      <c r="L69">
        <v>-7</v>
      </c>
      <c r="M69">
        <v>-6.9</v>
      </c>
      <c r="N69">
        <v>-11</v>
      </c>
      <c r="O69">
        <v>-9.6999999999999993</v>
      </c>
      <c r="P69">
        <f t="shared" si="8"/>
        <v>-94.2</v>
      </c>
    </row>
    <row r="70" spans="2:16" x14ac:dyDescent="0.55000000000000004">
      <c r="B70">
        <v>5040</v>
      </c>
      <c r="C70" t="s">
        <v>49</v>
      </c>
      <c r="D70" s="20">
        <v>-1.3</v>
      </c>
      <c r="E70" s="20">
        <v>-1.1000000000000001</v>
      </c>
      <c r="F70" s="20">
        <v>-1.3</v>
      </c>
      <c r="G70" s="20">
        <v>-1.2</v>
      </c>
      <c r="H70" s="20">
        <v>-1.3</v>
      </c>
      <c r="I70" s="20">
        <v>-1.2</v>
      </c>
      <c r="J70" s="20">
        <v>-1.3</v>
      </c>
      <c r="K70" s="20">
        <v>-1.3</v>
      </c>
      <c r="L70" s="20">
        <v>-1.2</v>
      </c>
      <c r="M70" s="20">
        <v>-1.3</v>
      </c>
      <c r="N70" s="20">
        <v>-1.2</v>
      </c>
      <c r="O70" s="20">
        <v>-1.3</v>
      </c>
      <c r="P70" s="10">
        <f t="shared" si="8"/>
        <v>-15.000000000000002</v>
      </c>
    </row>
    <row r="71" spans="2:16" x14ac:dyDescent="0.55000000000000004">
      <c r="B71">
        <v>5060</v>
      </c>
      <c r="C71" t="s">
        <v>50</v>
      </c>
      <c r="D71">
        <v>-0.8</v>
      </c>
      <c r="E71">
        <v>-0.9</v>
      </c>
      <c r="F71">
        <v>-0.9</v>
      </c>
      <c r="G71">
        <v>-0.9</v>
      </c>
      <c r="H71">
        <v>0</v>
      </c>
      <c r="I71">
        <v>0</v>
      </c>
      <c r="J71">
        <v>0</v>
      </c>
      <c r="K71">
        <v>-1</v>
      </c>
      <c r="L71">
        <v>-6.8</v>
      </c>
      <c r="M71">
        <v>0</v>
      </c>
      <c r="N71">
        <v>0</v>
      </c>
      <c r="O71">
        <v>-0.9</v>
      </c>
      <c r="P71">
        <f t="shared" si="8"/>
        <v>-12.200000000000001</v>
      </c>
    </row>
    <row r="72" spans="2:16" x14ac:dyDescent="0.55000000000000004">
      <c r="B72">
        <v>5070</v>
      </c>
      <c r="C72" t="s">
        <v>51</v>
      </c>
      <c r="D72">
        <v>0</v>
      </c>
      <c r="E72">
        <v>-20.3</v>
      </c>
      <c r="F72">
        <v>0</v>
      </c>
      <c r="G72">
        <v>0</v>
      </c>
      <c r="H72">
        <v>0</v>
      </c>
      <c r="I72">
        <v>0</v>
      </c>
      <c r="J72">
        <v>-0.3</v>
      </c>
      <c r="K72">
        <v>0</v>
      </c>
      <c r="L72">
        <v>0</v>
      </c>
      <c r="M72">
        <v>0</v>
      </c>
      <c r="N72">
        <v>-0.3</v>
      </c>
      <c r="O72">
        <v>0</v>
      </c>
      <c r="P72">
        <f t="shared" si="8"/>
        <v>-20.900000000000002</v>
      </c>
    </row>
    <row r="73" spans="2:16" x14ac:dyDescent="0.55000000000000004">
      <c r="B73">
        <v>5110</v>
      </c>
      <c r="C73" t="s">
        <v>52</v>
      </c>
      <c r="D73">
        <v>0</v>
      </c>
      <c r="E73">
        <v>-3.6</v>
      </c>
      <c r="F73">
        <v>-5.5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-1</v>
      </c>
      <c r="P73">
        <f t="shared" si="8"/>
        <v>-10.1</v>
      </c>
    </row>
    <row r="74" spans="2:16" x14ac:dyDescent="0.55000000000000004">
      <c r="B74">
        <v>5220</v>
      </c>
      <c r="C74" t="s">
        <v>53</v>
      </c>
      <c r="D74">
        <v>-13.1</v>
      </c>
      <c r="E74">
        <v>-13.1</v>
      </c>
      <c r="F74">
        <v>-13.1</v>
      </c>
      <c r="G74">
        <v>-13.1</v>
      </c>
      <c r="H74">
        <v>-13.1</v>
      </c>
      <c r="I74">
        <v>-13.1</v>
      </c>
      <c r="J74">
        <v>-13.1</v>
      </c>
      <c r="K74">
        <v>-13.1</v>
      </c>
      <c r="L74">
        <v>-13.1</v>
      </c>
      <c r="M74">
        <v>-13.1</v>
      </c>
      <c r="N74">
        <v>-13.1</v>
      </c>
      <c r="O74">
        <v>-13.1</v>
      </c>
      <c r="P74">
        <f t="shared" si="8"/>
        <v>-157.19999999999996</v>
      </c>
    </row>
    <row r="75" spans="2:16" x14ac:dyDescent="0.55000000000000004">
      <c r="B75">
        <v>5420</v>
      </c>
      <c r="C75" t="s">
        <v>54</v>
      </c>
      <c r="D75">
        <v>-2.1</v>
      </c>
      <c r="E75">
        <v>-0.2</v>
      </c>
      <c r="F75">
        <v>-0.3</v>
      </c>
      <c r="G75">
        <v>-0.2</v>
      </c>
      <c r="H75">
        <v>-6.9</v>
      </c>
      <c r="I75">
        <v>-0.2</v>
      </c>
      <c r="J75">
        <v>-0.2</v>
      </c>
      <c r="K75">
        <v>-1.4</v>
      </c>
      <c r="L75">
        <v>-0.7</v>
      </c>
      <c r="M75">
        <v>-0.3</v>
      </c>
      <c r="N75">
        <v>-3.7</v>
      </c>
      <c r="O75">
        <v>-1.4</v>
      </c>
      <c r="P75">
        <f t="shared" si="8"/>
        <v>-17.599999999999998</v>
      </c>
    </row>
    <row r="76" spans="2:16" x14ac:dyDescent="0.55000000000000004">
      <c r="B76">
        <v>5460</v>
      </c>
      <c r="C76" t="s">
        <v>55</v>
      </c>
      <c r="D76">
        <v>0</v>
      </c>
      <c r="E76">
        <v>0</v>
      </c>
      <c r="F76">
        <v>0</v>
      </c>
      <c r="G76">
        <v>0</v>
      </c>
      <c r="H76">
        <v>-1.7</v>
      </c>
      <c r="I76">
        <v>-1</v>
      </c>
      <c r="J76">
        <v>-2.9</v>
      </c>
      <c r="K76">
        <v>-5.0999999999999996</v>
      </c>
      <c r="L76">
        <v>0</v>
      </c>
      <c r="M76">
        <v>-0.3</v>
      </c>
      <c r="N76">
        <v>-0.1</v>
      </c>
      <c r="O76">
        <v>0</v>
      </c>
      <c r="P76">
        <f t="shared" si="8"/>
        <v>-11.1</v>
      </c>
    </row>
    <row r="77" spans="2:16" s="21" customFormat="1" x14ac:dyDescent="0.55000000000000004">
      <c r="B77" s="16">
        <v>5500</v>
      </c>
      <c r="C77" s="16" t="s">
        <v>90</v>
      </c>
      <c r="D77" s="16">
        <v>0</v>
      </c>
      <c r="E77" s="16">
        <v>0</v>
      </c>
      <c r="F77" s="16">
        <v>-10</v>
      </c>
      <c r="G77" s="16">
        <v>-12</v>
      </c>
      <c r="H77" s="16">
        <v>-15</v>
      </c>
      <c r="I77" s="16">
        <v>-15</v>
      </c>
      <c r="J77" s="16">
        <v>-8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f t="shared" ref="P77" si="9">SUM(D77:O77)</f>
        <v>-60</v>
      </c>
    </row>
    <row r="78" spans="2:16" x14ac:dyDescent="0.55000000000000004">
      <c r="B78">
        <v>5611</v>
      </c>
      <c r="C78" t="s">
        <v>86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f t="shared" si="8"/>
        <v>0</v>
      </c>
    </row>
    <row r="79" spans="2:16" x14ac:dyDescent="0.55000000000000004">
      <c r="B79">
        <v>5612</v>
      </c>
      <c r="C79" t="s">
        <v>87</v>
      </c>
      <c r="D79">
        <v>-1.4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f t="shared" si="8"/>
        <v>-1.4</v>
      </c>
    </row>
    <row r="80" spans="2:16" x14ac:dyDescent="0.55000000000000004">
      <c r="B80">
        <v>6110</v>
      </c>
      <c r="C80" t="s">
        <v>56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f t="shared" si="8"/>
        <v>0</v>
      </c>
    </row>
    <row r="81" spans="2:16" x14ac:dyDescent="0.55000000000000004">
      <c r="B81">
        <v>6212</v>
      </c>
      <c r="C81" t="s">
        <v>57</v>
      </c>
      <c r="D81">
        <v>0</v>
      </c>
      <c r="E81">
        <v>0</v>
      </c>
      <c r="F81">
        <v>-1.6</v>
      </c>
      <c r="G81">
        <v>0</v>
      </c>
      <c r="H81">
        <v>0</v>
      </c>
      <c r="I81">
        <v>-1.6</v>
      </c>
      <c r="J81">
        <v>0</v>
      </c>
      <c r="K81">
        <v>0</v>
      </c>
      <c r="L81">
        <v>-1.6</v>
      </c>
      <c r="M81">
        <v>0</v>
      </c>
      <c r="N81">
        <v>0</v>
      </c>
      <c r="O81">
        <v>-1.6</v>
      </c>
      <c r="P81">
        <f>SUM(D81:O81)</f>
        <v>-6.4</v>
      </c>
    </row>
    <row r="82" spans="2:16" x14ac:dyDescent="0.55000000000000004">
      <c r="B82">
        <v>6230</v>
      </c>
      <c r="C82" t="s">
        <v>88</v>
      </c>
      <c r="D82">
        <v>0</v>
      </c>
      <c r="E82">
        <v>0</v>
      </c>
      <c r="F82">
        <v>-2.7</v>
      </c>
      <c r="G82">
        <v>0</v>
      </c>
      <c r="H82">
        <v>0</v>
      </c>
      <c r="I82">
        <v>-2.7</v>
      </c>
      <c r="J82">
        <v>0</v>
      </c>
      <c r="K82">
        <v>0</v>
      </c>
      <c r="L82">
        <v>-2.7</v>
      </c>
      <c r="M82">
        <v>0</v>
      </c>
      <c r="N82">
        <v>0</v>
      </c>
      <c r="O82">
        <v>-2.7</v>
      </c>
      <c r="P82">
        <f t="shared" si="8"/>
        <v>-10.8</v>
      </c>
    </row>
    <row r="83" spans="2:16" x14ac:dyDescent="0.55000000000000004">
      <c r="B83">
        <v>6310</v>
      </c>
      <c r="C83" t="s">
        <v>91</v>
      </c>
      <c r="D83">
        <v>-2.4</v>
      </c>
      <c r="E83">
        <v>-2.4</v>
      </c>
      <c r="F83">
        <v>-2.4</v>
      </c>
      <c r="G83">
        <v>-2.4</v>
      </c>
      <c r="H83">
        <v>-2.4</v>
      </c>
      <c r="I83">
        <v>-2.4</v>
      </c>
      <c r="J83">
        <v>-2.4</v>
      </c>
      <c r="K83">
        <v>-2.4</v>
      </c>
      <c r="L83">
        <v>-2.4</v>
      </c>
      <c r="M83">
        <v>-2.4</v>
      </c>
      <c r="N83">
        <v>-2.4</v>
      </c>
      <c r="O83">
        <v>-2.4</v>
      </c>
      <c r="P83">
        <f t="shared" si="8"/>
        <v>-28.799999999999994</v>
      </c>
    </row>
    <row r="84" spans="2:16" x14ac:dyDescent="0.55000000000000004">
      <c r="B84">
        <v>6311</v>
      </c>
      <c r="C84" t="s">
        <v>58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f t="shared" si="8"/>
        <v>0</v>
      </c>
    </row>
    <row r="85" spans="2:16" x14ac:dyDescent="0.55000000000000004">
      <c r="B85">
        <v>6320</v>
      </c>
      <c r="C85" t="s">
        <v>59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f t="shared" si="8"/>
        <v>0</v>
      </c>
    </row>
    <row r="86" spans="2:16" x14ac:dyDescent="0.55000000000000004">
      <c r="B86">
        <v>6370</v>
      </c>
      <c r="C86" t="s">
        <v>60</v>
      </c>
      <c r="D86">
        <v>0</v>
      </c>
      <c r="E86">
        <v>0</v>
      </c>
      <c r="F86">
        <v>0</v>
      </c>
      <c r="G86">
        <v>0</v>
      </c>
      <c r="H86">
        <v>0</v>
      </c>
      <c r="I86">
        <v>-2.2000000000000002</v>
      </c>
      <c r="J86">
        <v>0</v>
      </c>
      <c r="K86">
        <v>0</v>
      </c>
      <c r="L86">
        <v>0</v>
      </c>
      <c r="M86">
        <v>0</v>
      </c>
      <c r="N86">
        <v>0</v>
      </c>
      <c r="O86">
        <v>-2.2000000000000002</v>
      </c>
      <c r="P86">
        <f t="shared" si="8"/>
        <v>-4.4000000000000004</v>
      </c>
    </row>
    <row r="87" spans="2:16" x14ac:dyDescent="0.55000000000000004">
      <c r="B87">
        <v>6460</v>
      </c>
      <c r="C87" t="s">
        <v>61</v>
      </c>
      <c r="D87">
        <v>0</v>
      </c>
      <c r="E87">
        <v>0</v>
      </c>
      <c r="F87">
        <v>-1.5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f t="shared" si="8"/>
        <v>-1.5</v>
      </c>
    </row>
    <row r="88" spans="2:16" x14ac:dyDescent="0.55000000000000004">
      <c r="B88">
        <v>6530</v>
      </c>
      <c r="C88" t="s">
        <v>62</v>
      </c>
      <c r="D88">
        <v>-4.7</v>
      </c>
      <c r="E88">
        <v>-4.5</v>
      </c>
      <c r="F88">
        <v>-4.5</v>
      </c>
      <c r="G88">
        <v>-4.5</v>
      </c>
      <c r="H88">
        <v>-4.5</v>
      </c>
      <c r="I88">
        <v>-4.5</v>
      </c>
      <c r="J88">
        <v>-4.5</v>
      </c>
      <c r="K88">
        <v>-4.5</v>
      </c>
      <c r="L88">
        <v>-4.5</v>
      </c>
      <c r="M88">
        <v>-4.5</v>
      </c>
      <c r="N88">
        <v>-4.5</v>
      </c>
      <c r="O88">
        <v>-4.5</v>
      </c>
      <c r="P88">
        <f t="shared" si="8"/>
        <v>-54.2</v>
      </c>
    </row>
    <row r="89" spans="2:16" x14ac:dyDescent="0.55000000000000004">
      <c r="B89">
        <v>6570</v>
      </c>
      <c r="C89" t="s">
        <v>63</v>
      </c>
      <c r="D89">
        <v>-3.8</v>
      </c>
      <c r="E89">
        <v>0</v>
      </c>
      <c r="F89">
        <v>0</v>
      </c>
      <c r="G89">
        <v>-0.3</v>
      </c>
      <c r="H89">
        <v>-0.1</v>
      </c>
      <c r="I89">
        <v>-0.7</v>
      </c>
      <c r="J89">
        <v>-0.5</v>
      </c>
      <c r="K89">
        <v>0</v>
      </c>
      <c r="L89">
        <v>-4.7</v>
      </c>
      <c r="M89">
        <v>-0.9</v>
      </c>
      <c r="N89">
        <v>-0.1</v>
      </c>
      <c r="O89">
        <v>0</v>
      </c>
      <c r="P89">
        <f t="shared" si="8"/>
        <v>-11.1</v>
      </c>
    </row>
    <row r="90" spans="2:16" x14ac:dyDescent="0.55000000000000004">
      <c r="B90">
        <v>6571</v>
      </c>
      <c r="C90" t="s">
        <v>92</v>
      </c>
      <c r="D90">
        <v>-0.1</v>
      </c>
      <c r="E90">
        <v>-0.1</v>
      </c>
      <c r="F90">
        <v>-0.1</v>
      </c>
      <c r="G90">
        <v>0</v>
      </c>
      <c r="H90">
        <v>0</v>
      </c>
      <c r="I90">
        <v>-0.1</v>
      </c>
      <c r="J90">
        <v>0</v>
      </c>
      <c r="K90">
        <v>0</v>
      </c>
      <c r="L90">
        <v>-0.1</v>
      </c>
      <c r="M90">
        <v>0</v>
      </c>
      <c r="N90">
        <v>0</v>
      </c>
      <c r="O90">
        <v>0</v>
      </c>
      <c r="P90">
        <f t="shared" si="8"/>
        <v>-0.5</v>
      </c>
    </row>
    <row r="91" spans="2:16" x14ac:dyDescent="0.55000000000000004">
      <c r="B91">
        <v>6991</v>
      </c>
      <c r="C91" t="s">
        <v>64</v>
      </c>
      <c r="D91">
        <v>-0.3</v>
      </c>
      <c r="E91">
        <v>-0.1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f t="shared" si="8"/>
        <v>-0.4</v>
      </c>
    </row>
    <row r="92" spans="2:16" x14ac:dyDescent="0.55000000000000004">
      <c r="B92" s="5" t="s">
        <v>97</v>
      </c>
      <c r="C92" s="13"/>
      <c r="D92" s="5">
        <f t="shared" ref="D92:O92" si="10">SUM(D68:D91)</f>
        <v>-39.5</v>
      </c>
      <c r="E92" s="5">
        <f t="shared" si="10"/>
        <v>-55.900000000000006</v>
      </c>
      <c r="F92" s="5">
        <f t="shared" si="10"/>
        <v>-54.1</v>
      </c>
      <c r="G92" s="5">
        <f t="shared" si="10"/>
        <v>-42.9</v>
      </c>
      <c r="H92" s="5">
        <f t="shared" si="10"/>
        <v>-50.8</v>
      </c>
      <c r="I92" s="5">
        <f t="shared" si="10"/>
        <v>-50.600000000000009</v>
      </c>
      <c r="J92" s="5">
        <f t="shared" si="10"/>
        <v>-39.1</v>
      </c>
      <c r="K92" s="5">
        <f t="shared" si="10"/>
        <v>-33.199999999999996</v>
      </c>
      <c r="L92" s="5">
        <f t="shared" si="10"/>
        <v>-44.800000000000004</v>
      </c>
      <c r="M92" s="5">
        <f t="shared" si="10"/>
        <v>-29.7</v>
      </c>
      <c r="N92" s="5">
        <f t="shared" si="10"/>
        <v>-36.4</v>
      </c>
      <c r="O92" s="5">
        <f t="shared" si="10"/>
        <v>-40.800000000000004</v>
      </c>
      <c r="P92" s="5">
        <f>SUM(P68:P91)</f>
        <v>-517.79999999999995</v>
      </c>
    </row>
    <row r="93" spans="2:16" x14ac:dyDescent="0.55000000000000004">
      <c r="B93" s="1"/>
      <c r="P93" s="16"/>
    </row>
    <row r="95" spans="2:16" x14ac:dyDescent="0.55000000000000004">
      <c r="B95" s="1" t="s">
        <v>65</v>
      </c>
    </row>
    <row r="96" spans="2:16" x14ac:dyDescent="0.55000000000000004">
      <c r="B96">
        <v>7010</v>
      </c>
      <c r="C96" t="s">
        <v>89</v>
      </c>
      <c r="D96">
        <v>-17.5</v>
      </c>
      <c r="E96">
        <v>-17.5</v>
      </c>
      <c r="F96">
        <v>-17.5</v>
      </c>
      <c r="G96">
        <v>-17.5</v>
      </c>
      <c r="H96">
        <v>-17.5</v>
      </c>
      <c r="I96">
        <v>-17.5</v>
      </c>
      <c r="J96">
        <v>-17.5</v>
      </c>
      <c r="K96">
        <v>-20.399999999999999</v>
      </c>
      <c r="L96">
        <v>-19.3</v>
      </c>
      <c r="M96">
        <v>-17.5</v>
      </c>
      <c r="N96">
        <v>-17.5</v>
      </c>
      <c r="O96">
        <v>-17.5</v>
      </c>
      <c r="P96">
        <f>SUM(D96:O96)</f>
        <v>-214.70000000000002</v>
      </c>
    </row>
    <row r="97" spans="1:16" x14ac:dyDescent="0.55000000000000004">
      <c r="B97">
        <v>7090</v>
      </c>
      <c r="C97" t="s">
        <v>69</v>
      </c>
      <c r="D97">
        <v>-2.1</v>
      </c>
      <c r="E97">
        <v>-2.1</v>
      </c>
      <c r="F97">
        <v>-2.1</v>
      </c>
      <c r="G97">
        <v>-2.1</v>
      </c>
      <c r="H97">
        <v>-2.1</v>
      </c>
      <c r="I97">
        <v>-2.1</v>
      </c>
      <c r="J97">
        <v>-2.1</v>
      </c>
      <c r="K97">
        <v>-2.1</v>
      </c>
      <c r="L97">
        <v>-2.1</v>
      </c>
      <c r="M97">
        <v>-2.1</v>
      </c>
      <c r="N97">
        <v>-2.1</v>
      </c>
      <c r="O97">
        <v>-2.1</v>
      </c>
      <c r="P97">
        <f>SUM(D97:O97)</f>
        <v>-25.200000000000006</v>
      </c>
    </row>
    <row r="98" spans="1:16" x14ac:dyDescent="0.55000000000000004">
      <c r="B98">
        <v>7110</v>
      </c>
      <c r="C98" t="s">
        <v>66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-28.6</v>
      </c>
      <c r="K98">
        <v>0</v>
      </c>
      <c r="L98">
        <v>0</v>
      </c>
      <c r="M98">
        <v>0</v>
      </c>
      <c r="N98">
        <v>0</v>
      </c>
      <c r="O98">
        <v>-58.6</v>
      </c>
      <c r="P98">
        <f t="shared" ref="P98:P106" si="11">SUM(D98:O98)</f>
        <v>-87.2</v>
      </c>
    </row>
    <row r="99" spans="1:16" x14ac:dyDescent="0.55000000000000004">
      <c r="B99">
        <v>7210</v>
      </c>
      <c r="C99" t="s">
        <v>67</v>
      </c>
      <c r="D99">
        <v>-13.7</v>
      </c>
      <c r="E99">
        <v>-13.7</v>
      </c>
      <c r="F99">
        <v>-13.7</v>
      </c>
      <c r="G99">
        <v>-13.7</v>
      </c>
      <c r="H99">
        <v>-13.7</v>
      </c>
      <c r="I99">
        <v>-13.7</v>
      </c>
      <c r="J99">
        <v>-15.6</v>
      </c>
      <c r="K99">
        <v>-4.7</v>
      </c>
      <c r="L99">
        <v>-13.7</v>
      </c>
      <c r="M99">
        <v>-13.7</v>
      </c>
      <c r="N99">
        <v>-13.7</v>
      </c>
      <c r="O99">
        <v>-13.7</v>
      </c>
      <c r="P99">
        <f t="shared" si="11"/>
        <v>-157.29999999999998</v>
      </c>
    </row>
    <row r="100" spans="1:16" x14ac:dyDescent="0.55000000000000004">
      <c r="B100">
        <v>7285</v>
      </c>
      <c r="C100" t="s">
        <v>68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-10.1</v>
      </c>
      <c r="L100">
        <v>0</v>
      </c>
      <c r="M100">
        <v>0</v>
      </c>
      <c r="N100">
        <v>0</v>
      </c>
      <c r="O100">
        <v>0</v>
      </c>
      <c r="P100">
        <f t="shared" si="11"/>
        <v>-10.1</v>
      </c>
    </row>
    <row r="101" spans="1:16" x14ac:dyDescent="0.55000000000000004">
      <c r="B101">
        <v>7290</v>
      </c>
      <c r="C101" t="s">
        <v>69</v>
      </c>
      <c r="D101">
        <v>-1.6</v>
      </c>
      <c r="E101">
        <v>-1.6</v>
      </c>
      <c r="F101">
        <v>-1.6</v>
      </c>
      <c r="G101">
        <v>-1.6</v>
      </c>
      <c r="H101">
        <v>-1.6</v>
      </c>
      <c r="I101">
        <v>-1.6</v>
      </c>
      <c r="J101">
        <v>-1.6</v>
      </c>
      <c r="K101">
        <v>8.5</v>
      </c>
      <c r="L101">
        <v>-1.6</v>
      </c>
      <c r="M101">
        <v>-1.6</v>
      </c>
      <c r="N101">
        <v>-1.6</v>
      </c>
      <c r="O101">
        <v>0.3</v>
      </c>
      <c r="P101">
        <f t="shared" si="11"/>
        <v>-7.1999999999999984</v>
      </c>
    </row>
    <row r="102" spans="1:16" x14ac:dyDescent="0.55000000000000004">
      <c r="B102">
        <v>7331</v>
      </c>
      <c r="C102" t="s">
        <v>70</v>
      </c>
      <c r="D102">
        <v>0</v>
      </c>
      <c r="E102">
        <v>0</v>
      </c>
      <c r="F102">
        <v>-0.4</v>
      </c>
      <c r="G102">
        <v>-0.7</v>
      </c>
      <c r="H102">
        <v>-1.4</v>
      </c>
      <c r="I102">
        <v>-0.7</v>
      </c>
      <c r="J102">
        <v>0</v>
      </c>
      <c r="K102">
        <v>-1</v>
      </c>
      <c r="L102">
        <v>-1.2</v>
      </c>
      <c r="M102">
        <v>-0.7</v>
      </c>
      <c r="N102">
        <v>0</v>
      </c>
      <c r="O102">
        <v>0</v>
      </c>
      <c r="P102">
        <f>SUM(D102:O102)</f>
        <v>-6.1000000000000005</v>
      </c>
    </row>
    <row r="103" spans="1:16" x14ac:dyDescent="0.55000000000000004">
      <c r="A103" t="s">
        <v>100</v>
      </c>
      <c r="B103">
        <v>7510</v>
      </c>
      <c r="C103" t="s">
        <v>71</v>
      </c>
      <c r="D103">
        <v>-9.8000000000000007</v>
      </c>
      <c r="E103">
        <v>-9.8000000000000007</v>
      </c>
      <c r="F103">
        <v>-9.8000000000000007</v>
      </c>
      <c r="G103">
        <v>-9.8000000000000007</v>
      </c>
      <c r="H103">
        <v>-9.8000000000000007</v>
      </c>
      <c r="I103">
        <v>-9.8000000000000007</v>
      </c>
      <c r="J103">
        <v>-9.8000000000000007</v>
      </c>
      <c r="K103">
        <v>-9.8000000000000007</v>
      </c>
      <c r="L103">
        <v>-9.8000000000000007</v>
      </c>
      <c r="M103">
        <v>-9.8000000000000007</v>
      </c>
      <c r="N103">
        <v>-9.8000000000000007</v>
      </c>
      <c r="O103">
        <v>-9.8000000000000007</v>
      </c>
      <c r="P103">
        <f t="shared" si="11"/>
        <v>-117.59999999999998</v>
      </c>
    </row>
    <row r="104" spans="1:16" x14ac:dyDescent="0.55000000000000004">
      <c r="B104">
        <v>7519</v>
      </c>
      <c r="C104" t="s">
        <v>72</v>
      </c>
      <c r="D104">
        <v>-1.2</v>
      </c>
      <c r="E104">
        <v>-1.2</v>
      </c>
      <c r="F104">
        <v>-1.2</v>
      </c>
      <c r="G104">
        <v>-1.2</v>
      </c>
      <c r="H104">
        <v>-1.2</v>
      </c>
      <c r="I104">
        <v>-1.2</v>
      </c>
      <c r="J104">
        <v>-1.2</v>
      </c>
      <c r="K104">
        <v>1.5</v>
      </c>
      <c r="L104">
        <v>-1.2</v>
      </c>
      <c r="M104">
        <v>-1.2</v>
      </c>
      <c r="N104">
        <v>-1.2</v>
      </c>
      <c r="O104">
        <v>-1.1000000000000001</v>
      </c>
      <c r="P104">
        <f t="shared" si="11"/>
        <v>-11.599999999999998</v>
      </c>
    </row>
    <row r="105" spans="1:16" x14ac:dyDescent="0.55000000000000004">
      <c r="B105">
        <v>7530</v>
      </c>
      <c r="C105" t="s">
        <v>73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-0.4</v>
      </c>
      <c r="P105">
        <f t="shared" si="11"/>
        <v>-0.4</v>
      </c>
    </row>
    <row r="106" spans="1:16" x14ac:dyDescent="0.55000000000000004">
      <c r="B106">
        <v>7570</v>
      </c>
      <c r="C106" t="s">
        <v>74</v>
      </c>
      <c r="D106">
        <v>0</v>
      </c>
      <c r="E106">
        <v>-1.7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0.1</v>
      </c>
      <c r="P106">
        <f t="shared" si="11"/>
        <v>-1.5999999999999999</v>
      </c>
    </row>
    <row r="107" spans="1:16" x14ac:dyDescent="0.55000000000000004">
      <c r="B107" s="5" t="s">
        <v>97</v>
      </c>
      <c r="C107" s="13"/>
      <c r="D107" s="5">
        <f>SUM(D96:D106)</f>
        <v>-45.900000000000006</v>
      </c>
      <c r="E107" s="5">
        <f t="shared" ref="D107:P107" si="12">SUM(E96:E106)</f>
        <v>-47.600000000000009</v>
      </c>
      <c r="F107" s="5">
        <f t="shared" si="12"/>
        <v>-46.3</v>
      </c>
      <c r="G107" s="5">
        <f t="shared" si="12"/>
        <v>-46.600000000000009</v>
      </c>
      <c r="H107" s="5">
        <f t="shared" si="12"/>
        <v>-47.3</v>
      </c>
      <c r="I107" s="5">
        <f t="shared" si="12"/>
        <v>-46.600000000000009</v>
      </c>
      <c r="J107" s="5">
        <f t="shared" si="12"/>
        <v>-76.400000000000006</v>
      </c>
      <c r="K107" s="5">
        <f t="shared" si="12"/>
        <v>-38.099999999999994</v>
      </c>
      <c r="L107" s="5">
        <f t="shared" si="12"/>
        <v>-48.900000000000006</v>
      </c>
      <c r="M107" s="5">
        <f t="shared" si="12"/>
        <v>-46.600000000000009</v>
      </c>
      <c r="N107" s="5">
        <f t="shared" si="12"/>
        <v>-45.900000000000006</v>
      </c>
      <c r="O107" s="5">
        <f t="shared" si="12"/>
        <v>-102.80000000000001</v>
      </c>
      <c r="P107" s="5">
        <f>SUM(P96:P106)</f>
        <v>-639</v>
      </c>
    </row>
    <row r="108" spans="1:16" x14ac:dyDescent="0.55000000000000004">
      <c r="B108" s="1"/>
    </row>
    <row r="110" spans="1:16" x14ac:dyDescent="0.55000000000000004">
      <c r="B110" s="7" t="s">
        <v>101</v>
      </c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9">
        <f>SUM(P65+P92+P107)</f>
        <v>-2726.2</v>
      </c>
    </row>
    <row r="111" spans="1:16" x14ac:dyDescent="0.55000000000000004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55000000000000004">
      <c r="B112" s="1" t="s">
        <v>75</v>
      </c>
      <c r="D112" s="1"/>
    </row>
    <row r="113" spans="2:20" x14ac:dyDescent="0.55000000000000004">
      <c r="B113">
        <v>7811</v>
      </c>
      <c r="C113" t="s">
        <v>76</v>
      </c>
      <c r="D113">
        <v>-0.9</v>
      </c>
      <c r="E113">
        <v>-0.9</v>
      </c>
      <c r="F113">
        <v>-0.9</v>
      </c>
      <c r="G113">
        <v>-0.9</v>
      </c>
      <c r="H113">
        <v>-0.9</v>
      </c>
      <c r="I113">
        <v>-0.9</v>
      </c>
      <c r="J113">
        <v>-0.9</v>
      </c>
      <c r="K113">
        <v>-0.9</v>
      </c>
      <c r="L113">
        <v>-0.9</v>
      </c>
      <c r="M113">
        <v>-0.9</v>
      </c>
      <c r="N113">
        <v>-0.9</v>
      </c>
      <c r="O113">
        <v>-0.9</v>
      </c>
      <c r="P113">
        <f t="shared" ref="P113:P118" si="13">SUM(D113:O113)</f>
        <v>-10.800000000000002</v>
      </c>
    </row>
    <row r="114" spans="2:20" x14ac:dyDescent="0.55000000000000004">
      <c r="B114">
        <v>7812</v>
      </c>
      <c r="C114" t="s">
        <v>77</v>
      </c>
      <c r="D114">
        <v>-8.3000000000000007</v>
      </c>
      <c r="E114">
        <v>-8.3000000000000007</v>
      </c>
      <c r="F114">
        <v>-8.3000000000000007</v>
      </c>
      <c r="G114">
        <v>-8.3000000000000007</v>
      </c>
      <c r="H114">
        <v>-8.3000000000000007</v>
      </c>
      <c r="I114">
        <v>-8.3000000000000007</v>
      </c>
      <c r="J114">
        <v>-8.3000000000000007</v>
      </c>
      <c r="K114">
        <v>-8.3000000000000007</v>
      </c>
      <c r="L114">
        <v>-8.3000000000000007</v>
      </c>
      <c r="M114">
        <v>-8.3000000000000007</v>
      </c>
      <c r="N114">
        <v>-8.3000000000000007</v>
      </c>
      <c r="O114">
        <v>-8.3000000000000007</v>
      </c>
      <c r="P114">
        <f t="shared" si="13"/>
        <v>-99.59999999999998</v>
      </c>
    </row>
    <row r="115" spans="2:20" x14ac:dyDescent="0.55000000000000004">
      <c r="B115">
        <v>7813</v>
      </c>
      <c r="C115" t="s">
        <v>102</v>
      </c>
      <c r="D115">
        <v>-1.9</v>
      </c>
      <c r="E115">
        <v>-1.9</v>
      </c>
      <c r="F115">
        <v>-1.9</v>
      </c>
      <c r="G115">
        <v>-1.9</v>
      </c>
      <c r="H115">
        <v>-1.9</v>
      </c>
      <c r="I115">
        <v>-1.9</v>
      </c>
      <c r="J115">
        <v>-1.9</v>
      </c>
      <c r="K115">
        <v>-1.9</v>
      </c>
      <c r="L115">
        <v>-1.9</v>
      </c>
      <c r="M115">
        <v>-1.9</v>
      </c>
      <c r="N115">
        <v>-1.9</v>
      </c>
      <c r="O115">
        <v>-1.9</v>
      </c>
      <c r="P115">
        <f t="shared" si="13"/>
        <v>-22.799999999999997</v>
      </c>
    </row>
    <row r="116" spans="2:20" x14ac:dyDescent="0.55000000000000004">
      <c r="B116">
        <v>7821</v>
      </c>
      <c r="C116" t="s">
        <v>93</v>
      </c>
      <c r="D116">
        <v>-8.8000000000000007</v>
      </c>
      <c r="E116">
        <v>-8.8000000000000007</v>
      </c>
      <c r="F116">
        <v>-8.8000000000000007</v>
      </c>
      <c r="G116">
        <v>-8.8000000000000007</v>
      </c>
      <c r="H116">
        <v>-8.8000000000000007</v>
      </c>
      <c r="I116">
        <v>-8.8000000000000007</v>
      </c>
      <c r="J116">
        <v>-8.8000000000000007</v>
      </c>
      <c r="K116">
        <v>-8.8000000000000007</v>
      </c>
      <c r="L116">
        <v>-8.8000000000000007</v>
      </c>
      <c r="M116">
        <v>-8.8000000000000007</v>
      </c>
      <c r="N116">
        <v>-8.8000000000000007</v>
      </c>
      <c r="O116">
        <v>-8.8000000000000007</v>
      </c>
      <c r="P116">
        <f t="shared" si="13"/>
        <v>-105.59999999999998</v>
      </c>
    </row>
    <row r="117" spans="2:20" x14ac:dyDescent="0.55000000000000004">
      <c r="B117" s="1" t="s">
        <v>78</v>
      </c>
      <c r="D117">
        <f t="shared" ref="D117:O117" si="14">SUM(D113:D116)</f>
        <v>-19.900000000000002</v>
      </c>
      <c r="E117">
        <f t="shared" si="14"/>
        <v>-19.900000000000002</v>
      </c>
      <c r="F117">
        <f t="shared" si="14"/>
        <v>-19.900000000000002</v>
      </c>
      <c r="G117">
        <f t="shared" si="14"/>
        <v>-19.900000000000002</v>
      </c>
      <c r="H117">
        <f t="shared" si="14"/>
        <v>-19.900000000000002</v>
      </c>
      <c r="I117">
        <f t="shared" si="14"/>
        <v>-19.900000000000002</v>
      </c>
      <c r="J117">
        <f t="shared" si="14"/>
        <v>-19.900000000000002</v>
      </c>
      <c r="K117">
        <f t="shared" si="14"/>
        <v>-19.900000000000002</v>
      </c>
      <c r="L117">
        <f t="shared" si="14"/>
        <v>-19.900000000000002</v>
      </c>
      <c r="M117">
        <f t="shared" si="14"/>
        <v>-19.900000000000002</v>
      </c>
      <c r="N117">
        <f t="shared" si="14"/>
        <v>-19.900000000000002</v>
      </c>
      <c r="O117">
        <f t="shared" si="14"/>
        <v>-19.900000000000002</v>
      </c>
      <c r="P117">
        <f t="shared" si="13"/>
        <v>-238.80000000000004</v>
      </c>
    </row>
    <row r="118" spans="2:20" x14ac:dyDescent="0.55000000000000004">
      <c r="B118" s="5" t="s">
        <v>97</v>
      </c>
      <c r="C118" s="13"/>
      <c r="D118" s="4">
        <f>SUM(D117)</f>
        <v>-19.900000000000002</v>
      </c>
      <c r="E118" s="4">
        <f t="shared" ref="E118:O118" si="15">SUM(E117)</f>
        <v>-19.900000000000002</v>
      </c>
      <c r="F118" s="4">
        <f t="shared" si="15"/>
        <v>-19.900000000000002</v>
      </c>
      <c r="G118" s="4">
        <f t="shared" si="15"/>
        <v>-19.900000000000002</v>
      </c>
      <c r="H118" s="4">
        <f t="shared" si="15"/>
        <v>-19.900000000000002</v>
      </c>
      <c r="I118" s="4">
        <f t="shared" si="15"/>
        <v>-19.900000000000002</v>
      </c>
      <c r="J118" s="4">
        <f t="shared" si="15"/>
        <v>-19.900000000000002</v>
      </c>
      <c r="K118" s="4">
        <f t="shared" si="15"/>
        <v>-19.900000000000002</v>
      </c>
      <c r="L118" s="4">
        <f t="shared" si="15"/>
        <v>-19.900000000000002</v>
      </c>
      <c r="M118" s="4">
        <f t="shared" si="15"/>
        <v>-19.900000000000002</v>
      </c>
      <c r="N118" s="4">
        <f t="shared" si="15"/>
        <v>-19.900000000000002</v>
      </c>
      <c r="O118" s="4">
        <f t="shared" si="15"/>
        <v>-19.900000000000002</v>
      </c>
      <c r="P118" s="13">
        <f t="shared" si="13"/>
        <v>-238.80000000000004</v>
      </c>
    </row>
    <row r="120" spans="2:20" x14ac:dyDescent="0.55000000000000004">
      <c r="B120" s="1" t="s">
        <v>79</v>
      </c>
    </row>
    <row r="121" spans="2:20" x14ac:dyDescent="0.55000000000000004">
      <c r="B121">
        <v>8310</v>
      </c>
      <c r="C121" t="s">
        <v>94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3</v>
      </c>
      <c r="P121">
        <f>SUM(D121:O121)</f>
        <v>3</v>
      </c>
    </row>
    <row r="122" spans="2:20" x14ac:dyDescent="0.55000000000000004">
      <c r="B122" s="5" t="s">
        <v>97</v>
      </c>
      <c r="C122" s="5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>
        <v>0</v>
      </c>
      <c r="P122" s="5">
        <f>SUM(P121)</f>
        <v>3</v>
      </c>
    </row>
    <row r="123" spans="2:20" x14ac:dyDescent="0.55000000000000004">
      <c r="B123">
        <v>8410</v>
      </c>
      <c r="C123" t="s">
        <v>80</v>
      </c>
      <c r="D123">
        <v>0</v>
      </c>
      <c r="E123">
        <v>0</v>
      </c>
      <c r="F123">
        <v>-9.4</v>
      </c>
      <c r="G123">
        <v>0</v>
      </c>
      <c r="H123">
        <v>0</v>
      </c>
      <c r="I123">
        <v>-9.1999999999999993</v>
      </c>
      <c r="J123">
        <v>0</v>
      </c>
      <c r="K123">
        <v>0</v>
      </c>
      <c r="L123">
        <v>-9.1999999999999993</v>
      </c>
      <c r="M123">
        <v>0</v>
      </c>
      <c r="N123">
        <v>0</v>
      </c>
      <c r="O123">
        <v>-8.9</v>
      </c>
      <c r="P123">
        <f>SUM(D123:O123)</f>
        <v>-36.700000000000003</v>
      </c>
    </row>
    <row r="124" spans="2:20" x14ac:dyDescent="0.55000000000000004">
      <c r="B124" s="5" t="s">
        <v>97</v>
      </c>
      <c r="C124" s="5"/>
      <c r="D124" s="5">
        <f t="shared" ref="D124:O124" si="16">SUM(D121:D123)</f>
        <v>0</v>
      </c>
      <c r="E124" s="5">
        <f t="shared" si="16"/>
        <v>0</v>
      </c>
      <c r="F124" s="5">
        <f t="shared" si="16"/>
        <v>-9.4</v>
      </c>
      <c r="G124" s="5">
        <f t="shared" si="16"/>
        <v>0</v>
      </c>
      <c r="H124" s="5">
        <f t="shared" si="16"/>
        <v>0</v>
      </c>
      <c r="I124" s="5">
        <f t="shared" si="16"/>
        <v>-9.1999999999999993</v>
      </c>
      <c r="J124" s="5">
        <f t="shared" si="16"/>
        <v>0</v>
      </c>
      <c r="K124" s="5">
        <f t="shared" si="16"/>
        <v>0</v>
      </c>
      <c r="L124" s="5">
        <f t="shared" si="16"/>
        <v>-9.1999999999999993</v>
      </c>
      <c r="M124" s="5">
        <f t="shared" si="16"/>
        <v>0</v>
      </c>
      <c r="N124" s="5">
        <f t="shared" si="16"/>
        <v>0</v>
      </c>
      <c r="O124" s="5">
        <f t="shared" si="16"/>
        <v>-5.9</v>
      </c>
      <c r="P124" s="5">
        <f>SUM(P123)</f>
        <v>-36.700000000000003</v>
      </c>
    </row>
    <row r="125" spans="2:20" x14ac:dyDescent="0.55000000000000004">
      <c r="B125" s="1" t="s">
        <v>81</v>
      </c>
    </row>
    <row r="127" spans="2:20" x14ac:dyDescent="0.55000000000000004">
      <c r="B127" s="1" t="s">
        <v>82</v>
      </c>
      <c r="D127">
        <f t="shared" ref="D127:O127" si="17">D124+D122+D118+D107+D92+D65</f>
        <v>-120.00000000000001</v>
      </c>
      <c r="E127">
        <f t="shared" si="17"/>
        <v>-129.80000000000001</v>
      </c>
      <c r="F127">
        <f t="shared" si="17"/>
        <v>-178.6</v>
      </c>
      <c r="G127">
        <f t="shared" si="17"/>
        <v>-267.8</v>
      </c>
      <c r="H127">
        <f t="shared" si="17"/>
        <v>-224.7</v>
      </c>
      <c r="I127">
        <f t="shared" si="17"/>
        <v>-253.50000000000003</v>
      </c>
      <c r="J127">
        <f t="shared" si="17"/>
        <v>-266.5</v>
      </c>
      <c r="K127">
        <f t="shared" si="17"/>
        <v>-973.90000000000009</v>
      </c>
      <c r="L127">
        <f t="shared" si="17"/>
        <v>-164.3</v>
      </c>
      <c r="M127">
        <f t="shared" si="17"/>
        <v>-107.70000000000002</v>
      </c>
      <c r="N127">
        <f t="shared" si="17"/>
        <v>-133.00000000000003</v>
      </c>
      <c r="O127">
        <f t="shared" si="17"/>
        <v>-178.90000000000003</v>
      </c>
      <c r="P127" s="3">
        <f>SUM(D127:O127)</f>
        <v>-2998.7000000000003</v>
      </c>
      <c r="T127" s="9"/>
    </row>
    <row r="128" spans="2:20" x14ac:dyDescent="0.55000000000000004">
      <c r="P128" s="3"/>
      <c r="T128" s="3"/>
    </row>
    <row r="129" spans="2:16" x14ac:dyDescent="0.55000000000000004">
      <c r="B129" s="7" t="s">
        <v>103</v>
      </c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7">
        <f>SUM(P122+P124)</f>
        <v>-33.700000000000003</v>
      </c>
    </row>
    <row r="130" spans="2:16" x14ac:dyDescent="0.55000000000000004">
      <c r="B130" s="17"/>
    </row>
    <row r="131" spans="2:16" x14ac:dyDescent="0.55000000000000004">
      <c r="B131" s="1" t="s">
        <v>83</v>
      </c>
      <c r="D131">
        <f t="shared" ref="D131:O131" si="18">D41+D127</f>
        <v>-105.4</v>
      </c>
      <c r="E131">
        <f t="shared" si="18"/>
        <v>136.30000000000001</v>
      </c>
      <c r="F131">
        <f t="shared" si="18"/>
        <v>300.5</v>
      </c>
      <c r="G131">
        <f t="shared" si="18"/>
        <v>82.100000000000023</v>
      </c>
      <c r="H131">
        <f t="shared" si="18"/>
        <v>319.30000000000013</v>
      </c>
      <c r="I131">
        <f t="shared" si="18"/>
        <v>597.59999999999991</v>
      </c>
      <c r="J131">
        <f t="shared" si="18"/>
        <v>-177.7</v>
      </c>
      <c r="K131">
        <f t="shared" si="18"/>
        <v>-753.6</v>
      </c>
      <c r="L131">
        <f t="shared" si="18"/>
        <v>-49.100000000000023</v>
      </c>
      <c r="M131">
        <f t="shared" si="18"/>
        <v>-82.100000000000023</v>
      </c>
      <c r="N131">
        <f t="shared" si="18"/>
        <v>-90.600000000000023</v>
      </c>
      <c r="O131">
        <f t="shared" si="18"/>
        <v>-164.00000000000003</v>
      </c>
      <c r="P131">
        <f>SUM(D131:O131)</f>
        <v>13.299999999999926</v>
      </c>
    </row>
    <row r="133" spans="2:16" x14ac:dyDescent="0.55000000000000004">
      <c r="B133" s="18" t="s">
        <v>104</v>
      </c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8">
        <v>13.3</v>
      </c>
    </row>
  </sheetData>
  <pageMargins left="0.7" right="0.7" top="0.75" bottom="0.75" header="0.3" footer="0.3"/>
  <pageSetup paperSize="9" scale="62" fitToHeight="0" orientation="landscape" r:id="rId1"/>
</worksheet>
</file>

<file path=docMetadata/LabelInfo.xml><?xml version="1.0" encoding="utf-8"?>
<clbl:labelList xmlns:clbl="http://schemas.microsoft.com/office/2020/mipLabelMetadata">
  <clbl:label id="{95f06a7e-2559-463e-b6ee-20e1c2c312c2}" enabled="1" method="Standard" siteId="{70b4ece4-3659-472c-b4e7-2886b975674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Budget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Hansson, Elias</dc:creator>
  <cp:lastModifiedBy>Mats Björkman Eldh</cp:lastModifiedBy>
  <cp:lastPrinted>2025-02-26T07:22:20Z</cp:lastPrinted>
  <dcterms:created xsi:type="dcterms:W3CDTF">2015-06-05T18:19:34Z</dcterms:created>
  <dcterms:modified xsi:type="dcterms:W3CDTF">2026-02-08T20:50:04Z</dcterms:modified>
</cp:coreProperties>
</file>