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 enhet\Discgolf\Tävlingsgruppen\2024\KM\Tabeller\"/>
    </mc:Choice>
  </mc:AlternateContent>
  <xr:revisionPtr revIDLastSave="0" documentId="13_ncr:1_{CA8B2D16-42B3-48D4-A899-BE789034BB6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SULTAT_Open" sheetId="1" r:id="rId1"/>
    <sheet name="BB_Open" sheetId="2" r:id="rId2"/>
    <sheet name="Putt_Open" sheetId="3" r:id="rId3"/>
    <sheet name="Langd_Open" sheetId="4" r:id="rId4"/>
    <sheet name="HH_Open" sheetId="5" r:id="rId5"/>
  </sheets>
  <definedNames>
    <definedName name="_xlnm._FilterDatabase" localSheetId="1" hidden="1">BB_Open!$A$10:$Y$43</definedName>
    <definedName name="_xlnm._FilterDatabase" localSheetId="4" hidden="1">HH_Open!$A$10:$Y$43</definedName>
    <definedName name="_xlnm._FilterDatabase" localSheetId="3" hidden="1">Langd_Open!$A$8:$D$8</definedName>
    <definedName name="_xlnm._FilterDatabase" localSheetId="2" hidden="1">Putt_Open!$A$7:$X$40</definedName>
    <definedName name="_xlnm._FilterDatabase" localSheetId="0" hidden="1">RESULTAT_Open!$A$3:$G$43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0" i="5" l="1"/>
  <c r="Y50" i="5" s="1"/>
  <c r="C49" i="5"/>
  <c r="Y49" i="5" s="1"/>
  <c r="C48" i="5"/>
  <c r="A48" i="5" s="1"/>
  <c r="W47" i="5"/>
  <c r="C47" i="5"/>
  <c r="Y47" i="5" s="1"/>
  <c r="W46" i="5"/>
  <c r="C46" i="5"/>
  <c r="Y46" i="5" s="1"/>
  <c r="C45" i="5"/>
  <c r="W45" i="5" s="1"/>
  <c r="Y44" i="5"/>
  <c r="W44" i="5"/>
  <c r="C44" i="5"/>
  <c r="X44" i="5" s="1"/>
  <c r="Y43" i="5"/>
  <c r="W43" i="5"/>
  <c r="C43" i="5"/>
  <c r="X43" i="5" s="1"/>
  <c r="C42" i="5"/>
  <c r="Y42" i="5" s="1"/>
  <c r="Y41" i="5"/>
  <c r="C41" i="5"/>
  <c r="X41" i="5" s="1"/>
  <c r="Y40" i="5"/>
  <c r="W40" i="5"/>
  <c r="C40" i="5"/>
  <c r="A40" i="5" s="1"/>
  <c r="W39" i="5"/>
  <c r="C39" i="5"/>
  <c r="Y39" i="5" s="1"/>
  <c r="C38" i="5"/>
  <c r="Y38" i="5" s="1"/>
  <c r="Y37" i="5"/>
  <c r="C37" i="5"/>
  <c r="W37" i="5" s="1"/>
  <c r="Y36" i="5"/>
  <c r="W36" i="5"/>
  <c r="C36" i="5"/>
  <c r="X36" i="5" s="1"/>
  <c r="W35" i="5"/>
  <c r="C35" i="5"/>
  <c r="Y35" i="5" s="1"/>
  <c r="C34" i="5"/>
  <c r="Y34" i="5" s="1"/>
  <c r="Y33" i="5"/>
  <c r="C33" i="5"/>
  <c r="X33" i="5" s="1"/>
  <c r="Y32" i="5"/>
  <c r="W32" i="5"/>
  <c r="C32" i="5"/>
  <c r="A32" i="5" s="1"/>
  <c r="W31" i="5"/>
  <c r="C31" i="5"/>
  <c r="Y31" i="5" s="1"/>
  <c r="C30" i="5"/>
  <c r="Y30" i="5" s="1"/>
  <c r="Y29" i="5"/>
  <c r="C29" i="5"/>
  <c r="W29" i="5" s="1"/>
  <c r="Y28" i="5"/>
  <c r="W28" i="5"/>
  <c r="C28" i="5"/>
  <c r="X28" i="5" s="1"/>
  <c r="Y27" i="5"/>
  <c r="X27" i="5"/>
  <c r="W27" i="5"/>
  <c r="V27" i="5"/>
  <c r="A27" i="5"/>
  <c r="Y26" i="5"/>
  <c r="X26" i="5"/>
  <c r="W26" i="5"/>
  <c r="V26" i="5"/>
  <c r="A26" i="5"/>
  <c r="Y25" i="5"/>
  <c r="X25" i="5"/>
  <c r="W25" i="5"/>
  <c r="V25" i="5"/>
  <c r="A25" i="5"/>
  <c r="Y24" i="5"/>
  <c r="X24" i="5"/>
  <c r="W24" i="5"/>
  <c r="V24" i="5"/>
  <c r="A24" i="5"/>
  <c r="Y23" i="5"/>
  <c r="X23" i="5"/>
  <c r="W23" i="5"/>
  <c r="V23" i="5"/>
  <c r="A23" i="5"/>
  <c r="X22" i="5"/>
  <c r="W22" i="5"/>
  <c r="V22" i="5"/>
  <c r="A22" i="5"/>
  <c r="X21" i="5"/>
  <c r="W21" i="5"/>
  <c r="V21" i="5"/>
  <c r="A21" i="5"/>
  <c r="X20" i="5"/>
  <c r="W20" i="5"/>
  <c r="V20" i="5"/>
  <c r="A20" i="5"/>
  <c r="X19" i="5"/>
  <c r="W19" i="5"/>
  <c r="V19" i="5"/>
  <c r="A19" i="5"/>
  <c r="X18" i="5"/>
  <c r="W18" i="5"/>
  <c r="V18" i="5"/>
  <c r="A18" i="5"/>
  <c r="X17" i="5"/>
  <c r="W17" i="5"/>
  <c r="V17" i="5"/>
  <c r="A17" i="5"/>
  <c r="X16" i="5"/>
  <c r="W16" i="5"/>
  <c r="V16" i="5"/>
  <c r="A16" i="5"/>
  <c r="X15" i="5"/>
  <c r="W15" i="5"/>
  <c r="V15" i="5"/>
  <c r="A15" i="5"/>
  <c r="X14" i="5"/>
  <c r="W14" i="5"/>
  <c r="V14" i="5"/>
  <c r="A14" i="5"/>
  <c r="X13" i="5"/>
  <c r="W13" i="5"/>
  <c r="V13" i="5"/>
  <c r="A13" i="5"/>
  <c r="X12" i="5"/>
  <c r="W12" i="5"/>
  <c r="V12" i="5"/>
  <c r="A12" i="5"/>
  <c r="X11" i="5"/>
  <c r="W11" i="5"/>
  <c r="V11" i="5"/>
  <c r="A11" i="5"/>
  <c r="C7" i="5"/>
  <c r="U5" i="5" s="1"/>
  <c r="V4" i="5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A37" i="4"/>
  <c r="D36" i="4"/>
  <c r="A36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D23" i="4"/>
  <c r="A23" i="4"/>
  <c r="D22" i="4"/>
  <c r="A22" i="4"/>
  <c r="D21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C4" i="4"/>
  <c r="C6" i="4" s="1"/>
  <c r="C47" i="3"/>
  <c r="Y47" i="3" s="1"/>
  <c r="C46" i="3"/>
  <c r="Y46" i="3" s="1"/>
  <c r="C45" i="3"/>
  <c r="Y45" i="3" s="1"/>
  <c r="C44" i="3"/>
  <c r="Y44" i="3" s="1"/>
  <c r="C43" i="3"/>
  <c r="Y43" i="3" s="1"/>
  <c r="C42" i="3"/>
  <c r="Y42" i="3" s="1"/>
  <c r="C41" i="3"/>
  <c r="Y41" i="3" s="1"/>
  <c r="A41" i="3"/>
  <c r="C40" i="3"/>
  <c r="Y40" i="3" s="1"/>
  <c r="C39" i="3"/>
  <c r="A39" i="3" s="1"/>
  <c r="C38" i="3"/>
  <c r="A38" i="3" s="1"/>
  <c r="C37" i="3"/>
  <c r="Y37" i="3" s="1"/>
  <c r="Y36" i="3"/>
  <c r="C36" i="3"/>
  <c r="A36" i="3"/>
  <c r="C35" i="3"/>
  <c r="A35" i="3" s="1"/>
  <c r="C34" i="3"/>
  <c r="Y34" i="3" s="1"/>
  <c r="A34" i="3"/>
  <c r="C33" i="3"/>
  <c r="Y33" i="3" s="1"/>
  <c r="C32" i="3"/>
  <c r="Y32" i="3" s="1"/>
  <c r="C31" i="3"/>
  <c r="Y31" i="3" s="1"/>
  <c r="C30" i="3"/>
  <c r="Y30" i="3" s="1"/>
  <c r="Y29" i="3"/>
  <c r="A29" i="3"/>
  <c r="Y28" i="3"/>
  <c r="A28" i="3"/>
  <c r="Y27" i="3"/>
  <c r="A27" i="3"/>
  <c r="Y26" i="3"/>
  <c r="A26" i="3"/>
  <c r="Y25" i="3"/>
  <c r="A25" i="3"/>
  <c r="Y24" i="3"/>
  <c r="A24" i="3"/>
  <c r="Y23" i="3"/>
  <c r="A23" i="3"/>
  <c r="Y22" i="3"/>
  <c r="A22" i="3"/>
  <c r="Y21" i="3"/>
  <c r="A21" i="3"/>
  <c r="Y20" i="3"/>
  <c r="A20" i="3"/>
  <c r="A8" i="3"/>
  <c r="Y50" i="2"/>
  <c r="C50" i="2"/>
  <c r="X50" i="2" s="1"/>
  <c r="C49" i="2"/>
  <c r="Y49" i="2" s="1"/>
  <c r="A49" i="2"/>
  <c r="C48" i="2"/>
  <c r="Y48" i="2" s="1"/>
  <c r="C47" i="2"/>
  <c r="Y47" i="2" s="1"/>
  <c r="A47" i="2"/>
  <c r="Y46" i="2"/>
  <c r="X46" i="2"/>
  <c r="W46" i="2"/>
  <c r="V46" i="2"/>
  <c r="C46" i="2"/>
  <c r="A46" i="2"/>
  <c r="C45" i="2"/>
  <c r="Y45" i="2" s="1"/>
  <c r="A45" i="2"/>
  <c r="C44" i="2"/>
  <c r="Y44" i="2" s="1"/>
  <c r="A44" i="2"/>
  <c r="Y43" i="2"/>
  <c r="X43" i="2"/>
  <c r="C43" i="2"/>
  <c r="W43" i="2" s="1"/>
  <c r="A43" i="2"/>
  <c r="C42" i="2"/>
  <c r="X42" i="2" s="1"/>
  <c r="A42" i="2"/>
  <c r="C41" i="2"/>
  <c r="Y41" i="2" s="1"/>
  <c r="A41" i="2"/>
  <c r="C40" i="2"/>
  <c r="Y40" i="2" s="1"/>
  <c r="W39" i="2"/>
  <c r="V39" i="2"/>
  <c r="C39" i="2"/>
  <c r="Y39" i="2" s="1"/>
  <c r="C38" i="2"/>
  <c r="Y38" i="2" s="1"/>
  <c r="A38" i="2"/>
  <c r="C37" i="2"/>
  <c r="Y37" i="2" s="1"/>
  <c r="A37" i="2"/>
  <c r="Y36" i="2"/>
  <c r="X36" i="2"/>
  <c r="W36" i="2"/>
  <c r="V36" i="2"/>
  <c r="C36" i="2"/>
  <c r="A36" i="2"/>
  <c r="C35" i="2"/>
  <c r="Y35" i="2" s="1"/>
  <c r="C34" i="2"/>
  <c r="X34" i="2" s="1"/>
  <c r="A34" i="2"/>
  <c r="Y33" i="2"/>
  <c r="X33" i="2"/>
  <c r="W33" i="2"/>
  <c r="V33" i="2"/>
  <c r="C33" i="2"/>
  <c r="A33" i="2" s="1"/>
  <c r="C32" i="2"/>
  <c r="Y32" i="2" s="1"/>
  <c r="W31" i="2"/>
  <c r="C31" i="2"/>
  <c r="Y31" i="2" s="1"/>
  <c r="A31" i="2"/>
  <c r="C30" i="2"/>
  <c r="Y30" i="2" s="1"/>
  <c r="A30" i="2"/>
  <c r="X29" i="2"/>
  <c r="W29" i="2"/>
  <c r="V29" i="2"/>
  <c r="C29" i="2"/>
  <c r="Y29" i="2" s="1"/>
  <c r="C28" i="2"/>
  <c r="Y28" i="2" s="1"/>
  <c r="A28" i="2"/>
  <c r="Y27" i="2"/>
  <c r="X27" i="2"/>
  <c r="W27" i="2"/>
  <c r="V27" i="2"/>
  <c r="A27" i="2"/>
  <c r="Y26" i="2"/>
  <c r="X26" i="2"/>
  <c r="W26" i="2"/>
  <c r="V26" i="2"/>
  <c r="A26" i="2"/>
  <c r="Y25" i="2"/>
  <c r="X25" i="2"/>
  <c r="W25" i="2"/>
  <c r="V25" i="2"/>
  <c r="A25" i="2"/>
  <c r="Y24" i="2"/>
  <c r="X24" i="2"/>
  <c r="W24" i="2"/>
  <c r="V24" i="2"/>
  <c r="A24" i="2"/>
  <c r="Y23" i="2"/>
  <c r="X23" i="2"/>
  <c r="W23" i="2"/>
  <c r="V23" i="2"/>
  <c r="A23" i="2"/>
  <c r="X22" i="2"/>
  <c r="W22" i="2"/>
  <c r="V22" i="2"/>
  <c r="A22" i="2"/>
  <c r="X21" i="2"/>
  <c r="W21" i="2"/>
  <c r="V21" i="2"/>
  <c r="A21" i="2"/>
  <c r="X20" i="2"/>
  <c r="W20" i="2"/>
  <c r="V20" i="2"/>
  <c r="A20" i="2"/>
  <c r="X19" i="2"/>
  <c r="W19" i="2"/>
  <c r="V19" i="2"/>
  <c r="A19" i="2"/>
  <c r="X18" i="2"/>
  <c r="W18" i="2"/>
  <c r="V18" i="2"/>
  <c r="A18" i="2"/>
  <c r="X17" i="2"/>
  <c r="W17" i="2"/>
  <c r="V17" i="2"/>
  <c r="A17" i="2"/>
  <c r="X16" i="2"/>
  <c r="W16" i="2"/>
  <c r="V16" i="2"/>
  <c r="A16" i="2"/>
  <c r="X15" i="2"/>
  <c r="W15" i="2"/>
  <c r="V15" i="2"/>
  <c r="A15" i="2"/>
  <c r="X14" i="2"/>
  <c r="W14" i="2"/>
  <c r="V14" i="2"/>
  <c r="A14" i="2"/>
  <c r="X13" i="2"/>
  <c r="W13" i="2"/>
  <c r="V13" i="2"/>
  <c r="A13" i="2"/>
  <c r="X12" i="2"/>
  <c r="W12" i="2"/>
  <c r="V12" i="2"/>
  <c r="A12" i="2"/>
  <c r="X11" i="2"/>
  <c r="W11" i="2"/>
  <c r="V11" i="2"/>
  <c r="A11" i="2"/>
  <c r="C7" i="2"/>
  <c r="Q5" i="2" s="1"/>
  <c r="V4" i="2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G31" i="1" l="1"/>
  <c r="A31" i="1" s="1"/>
  <c r="G39" i="1"/>
  <c r="A39" i="1" s="1"/>
  <c r="C8" i="2"/>
  <c r="V30" i="2"/>
  <c r="V37" i="2"/>
  <c r="V41" i="2"/>
  <c r="W44" i="2"/>
  <c r="V47" i="2"/>
  <c r="A11" i="3"/>
  <c r="A32" i="3"/>
  <c r="A40" i="3"/>
  <c r="W30" i="2"/>
  <c r="Y34" i="2"/>
  <c r="W37" i="2"/>
  <c r="W41" i="2"/>
  <c r="X44" i="2"/>
  <c r="W47" i="2"/>
  <c r="A12" i="3"/>
  <c r="V44" i="2"/>
  <c r="X30" i="2"/>
  <c r="A35" i="2"/>
  <c r="X37" i="2"/>
  <c r="X41" i="2"/>
  <c r="A13" i="3"/>
  <c r="A9" i="3"/>
  <c r="A10" i="3"/>
  <c r="A14" i="3"/>
  <c r="V35" i="2"/>
  <c r="A15" i="3"/>
  <c r="V28" i="2"/>
  <c r="W35" i="2"/>
  <c r="V38" i="2"/>
  <c r="V45" i="2"/>
  <c r="V49" i="2"/>
  <c r="A16" i="3"/>
  <c r="A42" i="3"/>
  <c r="W28" i="2"/>
  <c r="V31" i="2"/>
  <c r="X35" i="2"/>
  <c r="W38" i="2"/>
  <c r="Y42" i="2"/>
  <c r="W45" i="2"/>
  <c r="W49" i="2"/>
  <c r="A17" i="3"/>
  <c r="X28" i="2"/>
  <c r="X38" i="2"/>
  <c r="X45" i="2"/>
  <c r="X49" i="2"/>
  <c r="A18" i="3"/>
  <c r="Y35" i="3"/>
  <c r="A19" i="3"/>
  <c r="A29" i="2"/>
  <c r="A39" i="2"/>
  <c r="V43" i="2"/>
  <c r="A50" i="2"/>
  <c r="A44" i="3"/>
  <c r="G23" i="1"/>
  <c r="A23" i="1" s="1"/>
  <c r="Y38" i="3"/>
  <c r="C4" i="3"/>
  <c r="C5" i="3" s="1"/>
  <c r="Y14" i="3" s="1"/>
  <c r="D10" i="1" s="1"/>
  <c r="A45" i="3"/>
  <c r="G43" i="1"/>
  <c r="A43" i="1" s="1"/>
  <c r="G22" i="1"/>
  <c r="A22" i="1" s="1"/>
  <c r="G26" i="1"/>
  <c r="A26" i="1" s="1"/>
  <c r="G30" i="1"/>
  <c r="A30" i="1" s="1"/>
  <c r="G34" i="1"/>
  <c r="A34" i="1" s="1"/>
  <c r="G38" i="1"/>
  <c r="A38" i="1" s="1"/>
  <c r="G42" i="1"/>
  <c r="A42" i="1" s="1"/>
  <c r="G16" i="1"/>
  <c r="A16" i="1" s="1"/>
  <c r="G24" i="1"/>
  <c r="A24" i="1" s="1"/>
  <c r="G32" i="1"/>
  <c r="A32" i="1" s="1"/>
  <c r="G40" i="1"/>
  <c r="A40" i="1" s="1"/>
  <c r="G18" i="1"/>
  <c r="A18" i="1" s="1"/>
  <c r="G19" i="1"/>
  <c r="A19" i="1" s="1"/>
  <c r="G27" i="1"/>
  <c r="A27" i="1" s="1"/>
  <c r="G35" i="1"/>
  <c r="A35" i="1" s="1"/>
  <c r="G20" i="1"/>
  <c r="A20" i="1" s="1"/>
  <c r="G28" i="1"/>
  <c r="A28" i="1" s="1"/>
  <c r="G36" i="1"/>
  <c r="A36" i="1" s="1"/>
  <c r="G17" i="1"/>
  <c r="A17" i="1" s="1"/>
  <c r="G21" i="1"/>
  <c r="A21" i="1" s="1"/>
  <c r="G25" i="1"/>
  <c r="A25" i="1" s="1"/>
  <c r="G29" i="1"/>
  <c r="A29" i="1" s="1"/>
  <c r="G33" i="1"/>
  <c r="A33" i="1" s="1"/>
  <c r="G37" i="1"/>
  <c r="A37" i="1" s="1"/>
  <c r="G41" i="1"/>
  <c r="A41" i="1" s="1"/>
  <c r="G5" i="2"/>
  <c r="K5" i="5"/>
  <c r="R5" i="2"/>
  <c r="S5" i="2"/>
  <c r="Y39" i="3"/>
  <c r="D5" i="2"/>
  <c r="T5" i="2"/>
  <c r="X31" i="2"/>
  <c r="V34" i="2"/>
  <c r="X39" i="2"/>
  <c r="V42" i="2"/>
  <c r="X47" i="2"/>
  <c r="V50" i="2"/>
  <c r="H5" i="5"/>
  <c r="C8" i="5"/>
  <c r="X29" i="5"/>
  <c r="V32" i="5"/>
  <c r="A35" i="5"/>
  <c r="X37" i="5"/>
  <c r="V40" i="5"/>
  <c r="A43" i="5"/>
  <c r="X45" i="5"/>
  <c r="V48" i="5"/>
  <c r="E5" i="2"/>
  <c r="U5" i="2"/>
  <c r="W34" i="2"/>
  <c r="W42" i="2"/>
  <c r="W50" i="2"/>
  <c r="I5" i="5"/>
  <c r="Y45" i="5"/>
  <c r="W48" i="5"/>
  <c r="F5" i="5"/>
  <c r="G5" i="5"/>
  <c r="F5" i="2"/>
  <c r="A32" i="2"/>
  <c r="A40" i="2"/>
  <c r="A48" i="2"/>
  <c r="A30" i="3"/>
  <c r="A46" i="3"/>
  <c r="J5" i="5"/>
  <c r="A30" i="5"/>
  <c r="X32" i="5"/>
  <c r="V35" i="5"/>
  <c r="A38" i="5"/>
  <c r="X40" i="5"/>
  <c r="V43" i="5"/>
  <c r="A46" i="5"/>
  <c r="X48" i="5"/>
  <c r="Y48" i="5"/>
  <c r="H5" i="2"/>
  <c r="V32" i="2"/>
  <c r="V40" i="2"/>
  <c r="V48" i="2"/>
  <c r="V30" i="5"/>
  <c r="A33" i="5"/>
  <c r="X35" i="5"/>
  <c r="V38" i="5"/>
  <c r="A41" i="5"/>
  <c r="V46" i="5"/>
  <c r="A49" i="5"/>
  <c r="L5" i="5"/>
  <c r="I5" i="2"/>
  <c r="W32" i="2"/>
  <c r="W40" i="2"/>
  <c r="W48" i="2"/>
  <c r="A31" i="3"/>
  <c r="A47" i="3"/>
  <c r="M5" i="5"/>
  <c r="W30" i="5"/>
  <c r="W38" i="5"/>
  <c r="J5" i="2"/>
  <c r="X32" i="2"/>
  <c r="X40" i="2"/>
  <c r="X48" i="2"/>
  <c r="N5" i="5"/>
  <c r="A28" i="5"/>
  <c r="X30" i="5"/>
  <c r="V33" i="5"/>
  <c r="A36" i="5"/>
  <c r="X38" i="5"/>
  <c r="V41" i="5"/>
  <c r="A44" i="5"/>
  <c r="X46" i="5"/>
  <c r="V49" i="5"/>
  <c r="K5" i="2"/>
  <c r="A37" i="3"/>
  <c r="O5" i="5"/>
  <c r="W33" i="5"/>
  <c r="W41" i="5"/>
  <c r="W49" i="5"/>
  <c r="P5" i="5"/>
  <c r="V28" i="5"/>
  <c r="A31" i="5"/>
  <c r="V36" i="5"/>
  <c r="A39" i="5"/>
  <c r="V44" i="5"/>
  <c r="A47" i="5"/>
  <c r="X49" i="5"/>
  <c r="M5" i="2"/>
  <c r="A43" i="3"/>
  <c r="C5" i="4"/>
  <c r="Q5" i="5"/>
  <c r="V31" i="5"/>
  <c r="A34" i="5"/>
  <c r="V39" i="5"/>
  <c r="A42" i="5"/>
  <c r="V47" i="5"/>
  <c r="A50" i="5"/>
  <c r="L5" i="2"/>
  <c r="N5" i="2"/>
  <c r="R5" i="5"/>
  <c r="O5" i="2"/>
  <c r="A33" i="3"/>
  <c r="S5" i="5"/>
  <c r="A29" i="5"/>
  <c r="X31" i="5"/>
  <c r="V34" i="5"/>
  <c r="A37" i="5"/>
  <c r="X39" i="5"/>
  <c r="V42" i="5"/>
  <c r="A45" i="5"/>
  <c r="X47" i="5"/>
  <c r="V50" i="5"/>
  <c r="P5" i="2"/>
  <c r="D5" i="5"/>
  <c r="T5" i="5"/>
  <c r="E5" i="5"/>
  <c r="W34" i="5"/>
  <c r="W42" i="5"/>
  <c r="W50" i="5"/>
  <c r="V29" i="5"/>
  <c r="X34" i="5"/>
  <c r="V37" i="5"/>
  <c r="X42" i="5"/>
  <c r="V45" i="5"/>
  <c r="X50" i="5"/>
  <c r="Y21" i="5" l="1"/>
  <c r="F14" i="1" s="1"/>
  <c r="Y22" i="5"/>
  <c r="F15" i="1" s="1"/>
  <c r="Y19" i="5"/>
  <c r="F12" i="1" s="1"/>
  <c r="Y20" i="5"/>
  <c r="F13" i="1" s="1"/>
  <c r="Y17" i="5"/>
  <c r="F10" i="1" s="1"/>
  <c r="Y18" i="5"/>
  <c r="F11" i="1" s="1"/>
  <c r="Y15" i="5"/>
  <c r="F8" i="1" s="1"/>
  <c r="Y16" i="5"/>
  <c r="F9" i="1" s="1"/>
  <c r="Y13" i="5"/>
  <c r="F6" i="1" s="1"/>
  <c r="Y14" i="5"/>
  <c r="F7" i="1" s="1"/>
  <c r="Y11" i="5"/>
  <c r="F4" i="1" s="1"/>
  <c r="Y12" i="5"/>
  <c r="F5" i="1" s="1"/>
  <c r="V5" i="5"/>
  <c r="D20" i="4"/>
  <c r="E15" i="1" s="1"/>
  <c r="D9" i="4"/>
  <c r="E4" i="1" s="1"/>
  <c r="D15" i="4"/>
  <c r="E10" i="1" s="1"/>
  <c r="D19" i="4"/>
  <c r="E14" i="1" s="1"/>
  <c r="D12" i="4"/>
  <c r="E7" i="1" s="1"/>
  <c r="D14" i="4"/>
  <c r="E9" i="1" s="1"/>
  <c r="D10" i="4"/>
  <c r="E5" i="1" s="1"/>
  <c r="D11" i="4"/>
  <c r="E6" i="1" s="1"/>
  <c r="D16" i="4"/>
  <c r="E11" i="1" s="1"/>
  <c r="D13" i="4"/>
  <c r="E8" i="1" s="1"/>
  <c r="D18" i="4"/>
  <c r="E13" i="1" s="1"/>
  <c r="D17" i="4"/>
  <c r="E12" i="1" s="1"/>
  <c r="Y17" i="3"/>
  <c r="D13" i="1" s="1"/>
  <c r="Y16" i="3"/>
  <c r="D12" i="1" s="1"/>
  <c r="Y12" i="3"/>
  <c r="D8" i="1" s="1"/>
  <c r="Y9" i="3"/>
  <c r="D5" i="1" s="1"/>
  <c r="Y8" i="3"/>
  <c r="D4" i="1" s="1"/>
  <c r="Y21" i="2"/>
  <c r="C14" i="1" s="1"/>
  <c r="Y22" i="2"/>
  <c r="C15" i="1" s="1"/>
  <c r="Y19" i="2"/>
  <c r="C12" i="1" s="1"/>
  <c r="Y20" i="2"/>
  <c r="C13" i="1" s="1"/>
  <c r="Y17" i="2"/>
  <c r="C10" i="1" s="1"/>
  <c r="Y18" i="2"/>
  <c r="C11" i="1" s="1"/>
  <c r="Y15" i="2"/>
  <c r="C8" i="1" s="1"/>
  <c r="Y16" i="2"/>
  <c r="C9" i="1" s="1"/>
  <c r="Y13" i="2"/>
  <c r="C6" i="1" s="1"/>
  <c r="Y14" i="2"/>
  <c r="C7" i="1" s="1"/>
  <c r="Y11" i="2"/>
  <c r="C4" i="1" s="1"/>
  <c r="Y12" i="2"/>
  <c r="C5" i="1" s="1"/>
  <c r="Y15" i="3"/>
  <c r="D11" i="1" s="1"/>
  <c r="Y18" i="3"/>
  <c r="D14" i="1" s="1"/>
  <c r="Y13" i="3"/>
  <c r="D9" i="1" s="1"/>
  <c r="Y19" i="3"/>
  <c r="D15" i="1" s="1"/>
  <c r="Y10" i="3"/>
  <c r="D6" i="1" s="1"/>
  <c r="Y11" i="3"/>
  <c r="D7" i="1" s="1"/>
  <c r="V5" i="2"/>
  <c r="G15" i="1" l="1"/>
  <c r="G10" i="1"/>
  <c r="G9" i="1"/>
  <c r="G14" i="1"/>
  <c r="G12" i="1"/>
  <c r="G8" i="1"/>
  <c r="G13" i="1"/>
  <c r="G5" i="1"/>
  <c r="G4" i="1"/>
  <c r="G11" i="1"/>
  <c r="G7" i="1"/>
  <c r="G6" i="1"/>
  <c r="A6" i="1" l="1"/>
  <c r="A7" i="1"/>
  <c r="A5" i="1"/>
  <c r="A11" i="1"/>
  <c r="A13" i="1"/>
  <c r="A8" i="1"/>
  <c r="A10" i="1"/>
  <c r="A9" i="1"/>
  <c r="A4" i="1"/>
  <c r="A14" i="1"/>
  <c r="A15" i="1"/>
  <c r="A12" i="1"/>
</calcChain>
</file>

<file path=xl/sharedStrings.xml><?xml version="1.0" encoding="utf-8"?>
<sst xmlns="http://schemas.openxmlformats.org/spreadsheetml/2006/main" count="109" uniqueCount="33">
  <si>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</si>
  <si>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</si>
  <si>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</si>
  <si>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</si>
  <si>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</si>
  <si>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</si>
  <si>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</si>
  <si>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</si>
  <si>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Daniel Storm</t>
  </si>
  <si>
    <t>Daniel Lindau</t>
  </si>
  <si>
    <t>Fälle SdLOOI</t>
  </si>
  <si>
    <t>Håkan Åström</t>
  </si>
  <si>
    <t>Jonas Pärtma</t>
  </si>
  <si>
    <t>Kent Karlsson</t>
  </si>
  <si>
    <t>Marko Föhr</t>
  </si>
  <si>
    <t>Morgan Elvinsson</t>
  </si>
  <si>
    <t>Sanel Besic</t>
  </si>
  <si>
    <t>Thomas Söderling</t>
  </si>
  <si>
    <t>Tomas Persson</t>
  </si>
  <si>
    <t>Viktor Cvitkovic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</si>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</sst>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9D9D9"/>
      </patternFill>
    </fill>
    <fill>
      <patternFill patternType="solid">
        <fgColor rgb="FFF8CBAD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DEEBF7"/>
        <bgColor rgb="FFE2F0D9"/>
      </patternFill>
    </fill>
    <fill>
      <patternFill patternType="solid">
        <fgColor rgb="FFFBE5D6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8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B4" sqref="B4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6" width="13.54296875" customWidth="1"/>
    <col min="7" max="7" width="15.08984375" style="5" customWidth="1"/>
  </cols>
  <sheetData>
    <row r="1" spans="1:7" x14ac:dyDescent="0.35">
      <c r="A1" s="4" t="s">
        <v>0</v>
      </c>
      <c r="B1" s="4"/>
      <c r="C1" s="4"/>
      <c r="D1" s="4"/>
      <c r="E1" s="4"/>
      <c r="F1" s="4"/>
      <c r="G1" s="4"/>
    </row>
    <row r="2" spans="1:7" x14ac:dyDescent="0.35">
      <c r="A2" s="4"/>
      <c r="B2" s="4"/>
      <c r="C2" s="4"/>
      <c r="D2" s="4"/>
      <c r="E2" s="4"/>
      <c r="F2" s="4"/>
      <c r="G2" s="4"/>
    </row>
    <row r="3" spans="1:7" x14ac:dyDescent="0.3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 x14ac:dyDescent="0.35">
      <c r="A4" s="7">
        <f t="shared" ref="A4:A43" si="0">IF(ISNUMBER(G4),_xlfn.RANK.EQ(G4,$G$4:$G$43,0),"")</f>
        <v>7</v>
      </c>
      <c r="B4" s="10" t="s">
        <v>8</v>
      </c>
      <c r="C4" s="11">
        <f>IFERROR(VLOOKUP(B4, BB_Open!$B$11:$Y$50,24,FALSE()),"-")</f>
        <v>33.333333333333336</v>
      </c>
      <c r="D4" s="11">
        <f>IFERROR(VLOOKUP(B4, Putt_Open!$B$8:$Y$47,24,FALSE()),"-")</f>
        <v>20.833333333333336</v>
      </c>
      <c r="E4" s="11">
        <f>IFERROR(VLOOKUP(B4, Langd_Open!$B$9:$D$41,3,FALSE()),"-")</f>
        <v>16.666666666666668</v>
      </c>
      <c r="F4" s="11">
        <f>IFERROR(VLOOKUP(B4, HH_Open!$B$11:$Y$50,24,FALSE()),"-")</f>
        <v>66.666666666666671</v>
      </c>
      <c r="G4" s="12">
        <f t="shared" ref="G4:G43" si="1">IF(SUM(C4:F4)&gt;0,SUM(C4:F4),"-")</f>
        <v>137.5</v>
      </c>
    </row>
    <row r="5" spans="1:7" x14ac:dyDescent="0.35">
      <c r="A5" s="7">
        <f t="shared" si="0"/>
        <v>10</v>
      </c>
      <c r="B5" s="10" t="s">
        <v>9</v>
      </c>
      <c r="C5" s="11">
        <f>IFERROR(VLOOKUP(B5, BB_Open!$B$11:$Y$50,24,FALSE()),"-")</f>
        <v>8.3333333333333339</v>
      </c>
      <c r="D5" s="11">
        <f>IFERROR(VLOOKUP(B5, Putt_Open!$B$8:$Y$47,24,FALSE()),"-")</f>
        <v>16.666666666666668</v>
      </c>
      <c r="E5" s="11">
        <f>IFERROR(VLOOKUP(B5, Langd_Open!$B$9:$D$41,3,FALSE()),"-")</f>
        <v>20.833333333333336</v>
      </c>
      <c r="F5" s="11">
        <f>IFERROR(VLOOKUP(B5, HH_Open!$B$11:$Y$50,24,FALSE()),"-")</f>
        <v>66.666666666666671</v>
      </c>
      <c r="G5" s="12">
        <f t="shared" si="1"/>
        <v>112.5</v>
      </c>
    </row>
    <row r="6" spans="1:7" x14ac:dyDescent="0.35">
      <c r="A6" s="7">
        <f t="shared" si="0"/>
        <v>9</v>
      </c>
      <c r="B6" s="10" t="s">
        <v>10</v>
      </c>
      <c r="C6" s="11">
        <f>IFERROR(VLOOKUP(B6, BB_Open!$B$11:$Y$50,24,FALSE()),"-")</f>
        <v>50</v>
      </c>
      <c r="D6" s="11">
        <f>IFERROR(VLOOKUP(B6, Putt_Open!$B$8:$Y$47,24,FALSE()),"-")</f>
        <v>33.333333333333336</v>
      </c>
      <c r="E6" s="11">
        <f>IFERROR(VLOOKUP(B6, Langd_Open!$B$9:$D$41,3,FALSE()),"-")</f>
        <v>12.5</v>
      </c>
      <c r="F6" s="11">
        <f>IFERROR(VLOOKUP(B6, HH_Open!$B$11:$Y$50,24,FALSE()),"-")</f>
        <v>25</v>
      </c>
      <c r="G6" s="12">
        <f t="shared" si="1"/>
        <v>120.83333333333334</v>
      </c>
    </row>
    <row r="7" spans="1:7" x14ac:dyDescent="0.35">
      <c r="A7" s="7">
        <f t="shared" si="0"/>
        <v>8</v>
      </c>
      <c r="B7" s="10" t="s">
        <v>11</v>
      </c>
      <c r="C7" s="11">
        <f>IFERROR(VLOOKUP(B7, BB_Open!$B$11:$Y$50,24,FALSE()),"-")</f>
        <v>16.666666666666668</v>
      </c>
      <c r="D7" s="11">
        <f>IFERROR(VLOOKUP(B7, Putt_Open!$B$8:$Y$47,24,FALSE()),"-")</f>
        <v>41.666666666666671</v>
      </c>
      <c r="E7" s="11">
        <f>IFERROR(VLOOKUP(B7, Langd_Open!$B$9:$D$41,3,FALSE()),"-")</f>
        <v>8.3333333333333339</v>
      </c>
      <c r="F7" s="11">
        <f>IFERROR(VLOOKUP(B7, HH_Open!$B$11:$Y$50,24,FALSE()),"-")</f>
        <v>66.666666666666671</v>
      </c>
      <c r="G7" s="12">
        <f t="shared" si="1"/>
        <v>133.33333333333334</v>
      </c>
    </row>
    <row r="8" spans="1:7" x14ac:dyDescent="0.35">
      <c r="A8" s="7">
        <f t="shared" si="0"/>
        <v>2</v>
      </c>
      <c r="B8" s="10" t="s">
        <v>12</v>
      </c>
      <c r="C8" s="11">
        <f>IFERROR(VLOOKUP(B8, BB_Open!$B$11:$Y$50,24,FALSE()),"-")</f>
        <v>91.666666666666671</v>
      </c>
      <c r="D8" s="11">
        <f>IFERROR(VLOOKUP(B8, Putt_Open!$B$8:$Y$47,24,FALSE()),"-")</f>
        <v>33.333333333333336</v>
      </c>
      <c r="E8" s="11">
        <f>IFERROR(VLOOKUP(B8, Langd_Open!$B$9:$D$41,3,FALSE()),"-")</f>
        <v>33.333333333333336</v>
      </c>
      <c r="F8" s="11">
        <f>IFERROR(VLOOKUP(B8, HH_Open!$B$11:$Y$50,24,FALSE()),"-")</f>
        <v>100</v>
      </c>
      <c r="G8" s="12">
        <f t="shared" si="1"/>
        <v>258.33333333333337</v>
      </c>
    </row>
    <row r="9" spans="1:7" x14ac:dyDescent="0.35">
      <c r="A9" s="7">
        <f t="shared" si="0"/>
        <v>11</v>
      </c>
      <c r="B9" s="10" t="s">
        <v>13</v>
      </c>
      <c r="C9" s="11">
        <f>IFERROR(VLOOKUP(B9, BB_Open!$B$11:$Y$50,24,FALSE()),"-")</f>
        <v>25</v>
      </c>
      <c r="D9" s="11">
        <f>IFERROR(VLOOKUP(B9, Putt_Open!$B$8:$Y$47,24,FALSE()),"-")</f>
        <v>16.666666666666668</v>
      </c>
      <c r="E9" s="11">
        <f>IFERROR(VLOOKUP(B9, Langd_Open!$B$9:$D$41,3,FALSE()),"-")</f>
        <v>37.5</v>
      </c>
      <c r="F9" s="11">
        <f>IFERROR(VLOOKUP(B9, HH_Open!$B$11:$Y$50,24,FALSE()),"-")</f>
        <v>16.666666666666668</v>
      </c>
      <c r="G9" s="12">
        <f t="shared" si="1"/>
        <v>95.833333333333343</v>
      </c>
    </row>
    <row r="10" spans="1:7" x14ac:dyDescent="0.35">
      <c r="A10" s="7">
        <f t="shared" si="0"/>
        <v>4</v>
      </c>
      <c r="B10" s="10" t="s">
        <v>14</v>
      </c>
      <c r="C10" s="11">
        <f>IFERROR(VLOOKUP(B10, BB_Open!$B$11:$Y$50,24,FALSE()),"-")</f>
        <v>100</v>
      </c>
      <c r="D10" s="11">
        <f>IFERROR(VLOOKUP(B10, Putt_Open!$B$8:$Y$47,24,FALSE()),"-")</f>
        <v>25</v>
      </c>
      <c r="E10" s="11">
        <f>IFERROR(VLOOKUP(B10, Langd_Open!$B$9:$D$41,3,FALSE()),"-")</f>
        <v>29.166666666666668</v>
      </c>
      <c r="F10" s="11">
        <f>IFERROR(VLOOKUP(B10, HH_Open!$B$11:$Y$50,24,FALSE()),"-")</f>
        <v>83.333333333333343</v>
      </c>
      <c r="G10" s="12">
        <f t="shared" si="1"/>
        <v>237.5</v>
      </c>
    </row>
    <row r="11" spans="1:7" x14ac:dyDescent="0.35">
      <c r="A11" s="7">
        <f t="shared" si="0"/>
        <v>12</v>
      </c>
      <c r="B11" s="10" t="s">
        <v>15</v>
      </c>
      <c r="C11" s="11">
        <f>IFERROR(VLOOKUP(B11, BB_Open!$B$11:$Y$50,24,FALSE()),"-")</f>
        <v>50</v>
      </c>
      <c r="D11" s="11">
        <f>IFERROR(VLOOKUP(B11, Putt_Open!$B$8:$Y$47,24,FALSE()),"-")</f>
        <v>8.3333333333333339</v>
      </c>
      <c r="E11" s="11">
        <f>IFERROR(VLOOKUP(B11, Langd_Open!$B$9:$D$41,3,FALSE()),"-")</f>
        <v>25</v>
      </c>
      <c r="F11" s="11">
        <f>IFERROR(VLOOKUP(B11, HH_Open!$B$11:$Y$50,24,FALSE()),"-")</f>
        <v>8.3333333333333339</v>
      </c>
      <c r="G11" s="12">
        <f t="shared" si="1"/>
        <v>91.666666666666671</v>
      </c>
    </row>
    <row r="12" spans="1:7" x14ac:dyDescent="0.35">
      <c r="A12" s="7">
        <f t="shared" si="0"/>
        <v>3</v>
      </c>
      <c r="B12" s="10" t="s">
        <v>16</v>
      </c>
      <c r="C12" s="11">
        <f>IFERROR(VLOOKUP(B12, BB_Open!$B$11:$Y$50,24,FALSE()),"-")</f>
        <v>58.333333333333336</v>
      </c>
      <c r="D12" s="11">
        <f>IFERROR(VLOOKUP(B12, Putt_Open!$B$8:$Y$47,24,FALSE()),"-")</f>
        <v>45.833333333333336</v>
      </c>
      <c r="E12" s="11">
        <f>IFERROR(VLOOKUP(B12, Langd_Open!$B$9:$D$41,3,FALSE()),"-")</f>
        <v>45.833333333333336</v>
      </c>
      <c r="F12" s="11">
        <f>IFERROR(VLOOKUP(B12, HH_Open!$B$11:$Y$50,24,FALSE()),"-")</f>
        <v>91.666666666666671</v>
      </c>
      <c r="G12" s="12">
        <f t="shared" si="1"/>
        <v>241.66666666666669</v>
      </c>
    </row>
    <row r="13" spans="1:7" x14ac:dyDescent="0.35">
      <c r="A13" s="7">
        <f t="shared" si="0"/>
        <v>6</v>
      </c>
      <c r="B13" s="10" t="s">
        <v>17</v>
      </c>
      <c r="C13" s="11">
        <f>IFERROR(VLOOKUP(B13, BB_Open!$B$11:$Y$50,24,FALSE()),"-")</f>
        <v>75</v>
      </c>
      <c r="D13" s="11">
        <f>IFERROR(VLOOKUP(B13, Putt_Open!$B$8:$Y$47,24,FALSE()),"-")</f>
        <v>8.3333333333333339</v>
      </c>
      <c r="E13" s="11">
        <f>IFERROR(VLOOKUP(B13, Langd_Open!$B$9:$D$41,3,FALSE()),"-")</f>
        <v>8.3333333333333339</v>
      </c>
      <c r="F13" s="11">
        <f>IFERROR(VLOOKUP(B13, HH_Open!$B$11:$Y$50,24,FALSE()),"-")</f>
        <v>66.666666666666671</v>
      </c>
      <c r="G13" s="12">
        <f t="shared" si="1"/>
        <v>158.33333333333331</v>
      </c>
    </row>
    <row r="14" spans="1:7" x14ac:dyDescent="0.35">
      <c r="A14" s="7">
        <f t="shared" si="0"/>
        <v>5</v>
      </c>
      <c r="B14" s="10" t="s">
        <v>18</v>
      </c>
      <c r="C14" s="11">
        <f>IFERROR(VLOOKUP(B14, BB_Open!$B$11:$Y$50,24,FALSE()),"-")</f>
        <v>75</v>
      </c>
      <c r="D14" s="11">
        <f>IFERROR(VLOOKUP(B14, Putt_Open!$B$8:$Y$47,24,FALSE()),"-")</f>
        <v>37.5</v>
      </c>
      <c r="E14" s="11">
        <f>IFERROR(VLOOKUP(B14, Langd_Open!$B$9:$D$41,3,FALSE()),"-")</f>
        <v>41.666666666666671</v>
      </c>
      <c r="F14" s="11">
        <f>IFERROR(VLOOKUP(B14, HH_Open!$B$11:$Y$50,24,FALSE()),"-")</f>
        <v>66.666666666666671</v>
      </c>
      <c r="G14" s="12">
        <f t="shared" si="1"/>
        <v>220.83333333333337</v>
      </c>
    </row>
    <row r="15" spans="1:7" x14ac:dyDescent="0.35">
      <c r="A15" s="7">
        <f t="shared" si="0"/>
        <v>1</v>
      </c>
      <c r="B15" s="10" t="s">
        <v>19</v>
      </c>
      <c r="C15" s="11">
        <f>IFERROR(VLOOKUP(B15, BB_Open!$B$11:$Y$50,24,FALSE()),"-")</f>
        <v>91.666666666666671</v>
      </c>
      <c r="D15" s="11">
        <f>IFERROR(VLOOKUP(B15, Putt_Open!$B$8:$Y$47,24,FALSE()),"-")</f>
        <v>50</v>
      </c>
      <c r="E15" s="11">
        <f>IFERROR(VLOOKUP(B15, Langd_Open!$B$9:$D$41,3,FALSE()),"-")</f>
        <v>50</v>
      </c>
      <c r="F15" s="11">
        <f>IFERROR(VLOOKUP(B15, HH_Open!$B$11:$Y$50,24,FALSE()),"-")</f>
        <v>75</v>
      </c>
      <c r="G15" s="12">
        <f t="shared" si="1"/>
        <v>266.66666666666669</v>
      </c>
    </row>
    <row r="16" spans="1:7" x14ac:dyDescent="0.35">
      <c r="A16" s="7" t="str">
        <f t="shared" si="0"/>
        <v/>
      </c>
      <c r="B16" s="10"/>
      <c r="C16" s="11" t="str">
        <f>IFERROR(VLOOKUP(B16, BB_Open!$B$11:$Y$50,24,FALSE()),"-")</f>
        <v>-</v>
      </c>
      <c r="D16" s="11" t="str">
        <f>IFERROR(VLOOKUP(B16, Putt_Open!$B$8:$Y$47,24,FALSE()),"-")</f>
        <v>-</v>
      </c>
      <c r="E16" s="11" t="str">
        <f>IFERROR(VLOOKUP(B16, Langd_Open!$B$9:$D$41,3,FALSE()),"-")</f>
        <v>-</v>
      </c>
      <c r="F16" s="11" t="str">
        <f>IFERROR(VLOOKUP(B16, HH_Open!$B$11:$Y$50,24,FALSE()),"-")</f>
        <v>-</v>
      </c>
      <c r="G16" s="12" t="str">
        <f t="shared" si="1"/>
        <v>-</v>
      </c>
    </row>
    <row r="17" spans="1:7" x14ac:dyDescent="0.35">
      <c r="A17" s="7" t="str">
        <f t="shared" si="0"/>
        <v/>
      </c>
      <c r="B17" s="10"/>
      <c r="C17" s="11" t="str">
        <f>IFERROR(VLOOKUP(B17, BB_Open!$B$11:$Y$50,24,FALSE()),"-")</f>
        <v>-</v>
      </c>
      <c r="D17" s="11" t="str">
        <f>IFERROR(VLOOKUP(B17, Putt_Open!$B$8:$Y$47,24,FALSE()),"-")</f>
        <v>-</v>
      </c>
      <c r="E17" s="11" t="str">
        <f>IFERROR(VLOOKUP(B17, Langd_Open!$B$9:$D$41,3,FALSE()),"-")</f>
        <v>-</v>
      </c>
      <c r="F17" s="11" t="str">
        <f>IFERROR(VLOOKUP(B17, HH_Open!$B$11:$Y$50,24,FALSE()),"-")</f>
        <v>-</v>
      </c>
      <c r="G17" s="12" t="str">
        <f t="shared" si="1"/>
        <v>-</v>
      </c>
    </row>
    <row r="18" spans="1:7" x14ac:dyDescent="0.35">
      <c r="A18" s="7" t="str">
        <f t="shared" si="0"/>
        <v/>
      </c>
      <c r="B18" s="10"/>
      <c r="C18" s="11" t="str">
        <f>IFERROR(VLOOKUP(B18, BB_Open!$B$11:$Y$50,24,FALSE()),"-")</f>
        <v>-</v>
      </c>
      <c r="D18" s="11" t="str">
        <f>IFERROR(VLOOKUP(B18, Putt_Open!$B$8:$Y$47,24,FALSE()),"-")</f>
        <v>-</v>
      </c>
      <c r="E18" s="11" t="str">
        <f>IFERROR(VLOOKUP(B18, Langd_Open!$B$9:$D$41,3,FALSE()),"-")</f>
        <v>-</v>
      </c>
      <c r="F18" s="11" t="str">
        <f>IFERROR(VLOOKUP(B18, HH_Open!$B$11:$Y$50,24,FALSE()),"-")</f>
        <v>-</v>
      </c>
      <c r="G18" s="12" t="str">
        <f t="shared" si="1"/>
        <v>-</v>
      </c>
    </row>
    <row r="19" spans="1:7" x14ac:dyDescent="0.35">
      <c r="A19" s="7" t="str">
        <f t="shared" si="0"/>
        <v/>
      </c>
      <c r="B19" s="10"/>
      <c r="C19" s="11" t="str">
        <f>IFERROR(VLOOKUP(B19, BB_Open!$B$11:$Y$50,24,FALSE()),"-")</f>
        <v>-</v>
      </c>
      <c r="D19" s="11" t="str">
        <f>IFERROR(VLOOKUP(B19, Putt_Open!$B$8:$Y$47,24,FALSE()),"-")</f>
        <v>-</v>
      </c>
      <c r="E19" s="11" t="str">
        <f>IFERROR(VLOOKUP(B19, Langd_Open!$B$9:$D$41,3,FALSE()),"-")</f>
        <v>-</v>
      </c>
      <c r="F19" s="11" t="str">
        <f>IFERROR(VLOOKUP(B19, HH_Open!$B$11:$Y$50,24,FALSE()),"-")</f>
        <v>-</v>
      </c>
      <c r="G19" s="12" t="str">
        <f t="shared" si="1"/>
        <v>-</v>
      </c>
    </row>
    <row r="20" spans="1:7" x14ac:dyDescent="0.35">
      <c r="A20" s="7" t="str">
        <f t="shared" si="0"/>
        <v/>
      </c>
      <c r="B20" s="10"/>
      <c r="C20" s="11" t="str">
        <f>IFERROR(VLOOKUP(B20, BB_Open!$B$11:$Y$50,24,FALSE()),"-")</f>
        <v>-</v>
      </c>
      <c r="D20" s="11" t="str">
        <f>IFERROR(VLOOKUP(B20, Putt_Open!$B$8:$Y$47,24,FALSE()),"-")</f>
        <v>-</v>
      </c>
      <c r="E20" s="11" t="str">
        <f>IFERROR(VLOOKUP(B20, Langd_Open!$B$9:$D$41,3,FALSE()),"-")</f>
        <v>-</v>
      </c>
      <c r="F20" s="11" t="str">
        <f>IFERROR(VLOOKUP(B20, HH_Open!$B$11:$Y$50,24,FALSE()),"-")</f>
        <v>-</v>
      </c>
      <c r="G20" s="12" t="str">
        <f t="shared" si="1"/>
        <v>-</v>
      </c>
    </row>
    <row r="21" spans="1:7" x14ac:dyDescent="0.35">
      <c r="A21" s="7" t="str">
        <f t="shared" si="0"/>
        <v/>
      </c>
      <c r="B21" s="10"/>
      <c r="C21" s="11" t="str">
        <f>IFERROR(VLOOKUP(B21, BB_Open!$B$11:$Y$50,24,FALSE()),"-")</f>
        <v>-</v>
      </c>
      <c r="D21" s="11" t="str">
        <f>IFERROR(VLOOKUP(B21, Putt_Open!$B$8:$Y$47,24,FALSE()),"-")</f>
        <v>-</v>
      </c>
      <c r="E21" s="11" t="str">
        <f>IFERROR(VLOOKUP(B21, Langd_Open!$B$9:$D$41,3,FALSE()),"-")</f>
        <v>-</v>
      </c>
      <c r="F21" s="11" t="str">
        <f>IFERROR(VLOOKUP(B21, HH_Open!$B$11:$Y$50,24,FALSE()),"-")</f>
        <v>-</v>
      </c>
      <c r="G21" s="12" t="str">
        <f t="shared" si="1"/>
        <v>-</v>
      </c>
    </row>
    <row r="22" spans="1:7" x14ac:dyDescent="0.35">
      <c r="A22" s="7" t="str">
        <f t="shared" si="0"/>
        <v/>
      </c>
      <c r="B22" s="10"/>
      <c r="C22" s="11" t="str">
        <f>IFERROR(VLOOKUP(B22, BB_Open!$B$11:$Y$50,24,FALSE()),"-")</f>
        <v>-</v>
      </c>
      <c r="D22" s="11" t="str">
        <f>IFERROR(VLOOKUP(B22, Putt_Open!$B$8:$Y$47,24,FALSE()),"-")</f>
        <v>-</v>
      </c>
      <c r="E22" s="11" t="str">
        <f>IFERROR(VLOOKUP(B22, Langd_Open!$B$9:$D$41,3,FALSE()),"-")</f>
        <v>-</v>
      </c>
      <c r="F22" s="11" t="str">
        <f>IFERROR(VLOOKUP(B22, HH_Open!$B$11:$Y$50,24,FALSE()),"-")</f>
        <v>-</v>
      </c>
      <c r="G22" s="12" t="str">
        <f t="shared" si="1"/>
        <v>-</v>
      </c>
    </row>
    <row r="23" spans="1:7" x14ac:dyDescent="0.35">
      <c r="A23" s="7" t="str">
        <f t="shared" si="0"/>
        <v/>
      </c>
      <c r="B23" s="10"/>
      <c r="C23" s="11" t="str">
        <f>IFERROR(VLOOKUP(B23, BB_Open!$B$11:$Y$50,24,FALSE()),"-")</f>
        <v>-</v>
      </c>
      <c r="D23" s="11" t="str">
        <f>IFERROR(VLOOKUP(B23, Putt_Open!$B$8:$Y$47,24,FALSE()),"-")</f>
        <v>-</v>
      </c>
      <c r="E23" s="11" t="str">
        <f>IFERROR(VLOOKUP(B23, Langd_Open!$B$9:$D$41,3,FALSE()),"-")</f>
        <v>-</v>
      </c>
      <c r="F23" s="11" t="str">
        <f>IFERROR(VLOOKUP(B23, HH_Open!$B$11:$Y$50,24,FALSE()),"-")</f>
        <v>-</v>
      </c>
      <c r="G23" s="12" t="str">
        <f t="shared" si="1"/>
        <v>-</v>
      </c>
    </row>
    <row r="24" spans="1:7" x14ac:dyDescent="0.35">
      <c r="A24" s="7" t="str">
        <f t="shared" si="0"/>
        <v/>
      </c>
      <c r="B24" s="10"/>
      <c r="C24" s="11" t="str">
        <f>IFERROR(VLOOKUP(B24, BB_Open!$B$11:$Y$50,24,FALSE()),"-")</f>
        <v>-</v>
      </c>
      <c r="D24" s="11" t="str">
        <f>IFERROR(VLOOKUP(B24, Putt_Open!$B$8:$Y$47,24,FALSE()),"-")</f>
        <v>-</v>
      </c>
      <c r="E24" s="11" t="str">
        <f>IFERROR(VLOOKUP(B24, Langd_Open!$B$9:$D$41,3,FALSE()),"-")</f>
        <v>-</v>
      </c>
      <c r="F24" s="11" t="str">
        <f>IFERROR(VLOOKUP(B24, HH_Open!$B$11:$Y$50,24,FALSE()),"-")</f>
        <v>-</v>
      </c>
      <c r="G24" s="12" t="str">
        <f t="shared" si="1"/>
        <v>-</v>
      </c>
    </row>
    <row r="25" spans="1:7" x14ac:dyDescent="0.35">
      <c r="A25" s="7" t="str">
        <f t="shared" si="0"/>
        <v/>
      </c>
      <c r="B25" s="10"/>
      <c r="C25" s="11" t="str">
        <f>IFERROR(VLOOKUP(B25, BB_Open!$B$11:$Y$50,24,FALSE()),"-")</f>
        <v>-</v>
      </c>
      <c r="D25" s="11" t="str">
        <f>IFERROR(VLOOKUP(B25, Putt_Open!$B$8:$Y$47,24,FALSE()),"-")</f>
        <v>-</v>
      </c>
      <c r="E25" s="11" t="str">
        <f>IFERROR(VLOOKUP(B25, Langd_Open!$B$9:$D$41,3,FALSE()),"-")</f>
        <v>-</v>
      </c>
      <c r="F25" s="11" t="str">
        <f>IFERROR(VLOOKUP(B25, HH_Open!$B$11:$Y$50,24,FALSE()),"-")</f>
        <v>-</v>
      </c>
      <c r="G25" s="12" t="str">
        <f t="shared" si="1"/>
        <v>-</v>
      </c>
    </row>
    <row r="26" spans="1:7" x14ac:dyDescent="0.35">
      <c r="A26" s="7" t="str">
        <f t="shared" si="0"/>
        <v/>
      </c>
      <c r="B26" s="10"/>
      <c r="C26" s="11" t="str">
        <f>IFERROR(VLOOKUP(B26, BB_Open!$B$11:$Y$50,24,FALSE()),"-")</f>
        <v>-</v>
      </c>
      <c r="D26" s="11" t="str">
        <f>IFERROR(VLOOKUP(B26, Putt_Open!$B$8:$Y$47,24,FALSE()),"-")</f>
        <v>-</v>
      </c>
      <c r="E26" s="11" t="str">
        <f>IFERROR(VLOOKUP(B26, Langd_Open!$B$9:$D$41,3,FALSE()),"-")</f>
        <v>-</v>
      </c>
      <c r="F26" s="11" t="str">
        <f>IFERROR(VLOOKUP(B26, HH_Open!$B$11:$Y$50,24,FALSE()),"-")</f>
        <v>-</v>
      </c>
      <c r="G26" s="12" t="str">
        <f t="shared" si="1"/>
        <v>-</v>
      </c>
    </row>
    <row r="27" spans="1:7" x14ac:dyDescent="0.35">
      <c r="A27" s="7" t="str">
        <f t="shared" si="0"/>
        <v/>
      </c>
      <c r="B27" s="10"/>
      <c r="C27" s="11" t="str">
        <f>IFERROR(VLOOKUP(B27, BB_Open!$B$11:$Y$50,24,FALSE()),"-")</f>
        <v>-</v>
      </c>
      <c r="D27" s="11" t="str">
        <f>IFERROR(VLOOKUP(B27, Putt_Open!$B$8:$Y$47,24,FALSE()),"-")</f>
        <v>-</v>
      </c>
      <c r="E27" s="11" t="str">
        <f>IFERROR(VLOOKUP(B27, Langd_Open!$B$9:$D$41,3,FALSE()),"-")</f>
        <v>-</v>
      </c>
      <c r="F27" s="11" t="str">
        <f>IFERROR(VLOOKUP(B27, HH_Open!$B$11:$Y$50,24,FALSE()),"-")</f>
        <v>-</v>
      </c>
      <c r="G27" s="12" t="str">
        <f t="shared" si="1"/>
        <v>-</v>
      </c>
    </row>
    <row r="28" spans="1:7" x14ac:dyDescent="0.35">
      <c r="A28" s="7" t="str">
        <f t="shared" si="0"/>
        <v/>
      </c>
      <c r="B28" s="10"/>
      <c r="C28" s="11" t="str">
        <f>IFERROR(VLOOKUP(B28, BB_Open!$B$11:$Y$50,24,FALSE()),"-")</f>
        <v>-</v>
      </c>
      <c r="D28" s="11" t="str">
        <f>IFERROR(VLOOKUP(B28, Putt_Open!$B$8:$Y$47,24,FALSE()),"-")</f>
        <v>-</v>
      </c>
      <c r="E28" s="11" t="str">
        <f>IFERROR(VLOOKUP(B28, Langd_Open!$B$9:$D$41,3,FALSE()),"-")</f>
        <v>-</v>
      </c>
      <c r="F28" s="11" t="str">
        <f>IFERROR(VLOOKUP(B28, HH_Open!$B$11:$Y$50,24,FALSE()),"-")</f>
        <v>-</v>
      </c>
      <c r="G28" s="12" t="str">
        <f t="shared" si="1"/>
        <v>-</v>
      </c>
    </row>
    <row r="29" spans="1:7" x14ac:dyDescent="0.35">
      <c r="A29" s="7" t="str">
        <f t="shared" si="0"/>
        <v/>
      </c>
      <c r="B29" s="10"/>
      <c r="C29" s="11" t="str">
        <f>IFERROR(VLOOKUP(B29, BB_Open!$B$11:$Y$50,24,FALSE()),"-")</f>
        <v>-</v>
      </c>
      <c r="D29" s="11" t="str">
        <f>IFERROR(VLOOKUP(B29, Putt_Open!$B$8:$Y$47,24,FALSE()),"-")</f>
        <v>-</v>
      </c>
      <c r="E29" s="11" t="str">
        <f>IFERROR(VLOOKUP(B29, Langd_Open!$B$9:$D$41,3,FALSE()),"-")</f>
        <v>-</v>
      </c>
      <c r="F29" s="11" t="str">
        <f>IFERROR(VLOOKUP(B29, HH_Open!$B$11:$Y$50,24,FALSE()),"-")</f>
        <v>-</v>
      </c>
      <c r="G29" s="12" t="str">
        <f t="shared" si="1"/>
        <v>-</v>
      </c>
    </row>
    <row r="30" spans="1:7" x14ac:dyDescent="0.35">
      <c r="A30" s="7" t="str">
        <f t="shared" si="0"/>
        <v/>
      </c>
      <c r="B30" s="10"/>
      <c r="C30" s="11" t="str">
        <f>IFERROR(VLOOKUP(B30, BB_Open!$B$11:$Y$50,24,FALSE()),"-")</f>
        <v>-</v>
      </c>
      <c r="D30" s="11" t="str">
        <f>IFERROR(VLOOKUP(B30, Putt_Open!$B$8:$Y$47,24,FALSE()),"-")</f>
        <v>-</v>
      </c>
      <c r="E30" s="11" t="str">
        <f>IFERROR(VLOOKUP(B30, Langd_Open!$B$9:$D$41,3,FALSE()),"-")</f>
        <v>-</v>
      </c>
      <c r="F30" s="11" t="str">
        <f>IFERROR(VLOOKUP(B30, HH_Open!$B$11:$Y$50,24,FALSE()),"-")</f>
        <v>-</v>
      </c>
      <c r="G30" s="12" t="str">
        <f t="shared" si="1"/>
        <v>-</v>
      </c>
    </row>
    <row r="31" spans="1:7" x14ac:dyDescent="0.35">
      <c r="A31" s="7" t="str">
        <f t="shared" si="0"/>
        <v/>
      </c>
      <c r="B31" s="10"/>
      <c r="C31" s="11" t="str">
        <f>IFERROR(VLOOKUP(B31, BB_Open!$B$11:$Y$50,24,FALSE()),"-")</f>
        <v>-</v>
      </c>
      <c r="D31" s="11" t="str">
        <f>IFERROR(VLOOKUP(B31, Putt_Open!$B$8:$Y$47,24,FALSE()),"-")</f>
        <v>-</v>
      </c>
      <c r="E31" s="11" t="str">
        <f>IFERROR(VLOOKUP(B31, Langd_Open!$B$9:$D$41,3,FALSE()),"-")</f>
        <v>-</v>
      </c>
      <c r="F31" s="11" t="str">
        <f>IFERROR(VLOOKUP(B31, HH_Open!$B$11:$Y$50,24,FALSE()),"-")</f>
        <v>-</v>
      </c>
      <c r="G31" s="12" t="str">
        <f t="shared" si="1"/>
        <v>-</v>
      </c>
    </row>
    <row r="32" spans="1:7" x14ac:dyDescent="0.35">
      <c r="A32" s="7" t="str">
        <f t="shared" si="0"/>
        <v/>
      </c>
      <c r="B32" s="10"/>
      <c r="C32" s="11" t="str">
        <f>IFERROR(VLOOKUP(B32, BB_Open!$B$11:$Y$50,24,FALSE()),"-")</f>
        <v>-</v>
      </c>
      <c r="D32" s="11" t="str">
        <f>IFERROR(VLOOKUP(B32, Putt_Open!$B$8:$Y$47,24,FALSE()),"-")</f>
        <v>-</v>
      </c>
      <c r="E32" s="11" t="str">
        <f>IFERROR(VLOOKUP(B32, Langd_Open!$B$9:$D$41,3,FALSE()),"-")</f>
        <v>-</v>
      </c>
      <c r="F32" s="11" t="str">
        <f>IFERROR(VLOOKUP(B32, HH_Open!$B$11:$Y$50,24,FALSE()),"-")</f>
        <v>-</v>
      </c>
      <c r="G32" s="12" t="str">
        <f t="shared" si="1"/>
        <v>-</v>
      </c>
    </row>
    <row r="33" spans="1:7" x14ac:dyDescent="0.35">
      <c r="A33" s="7" t="str">
        <f t="shared" si="0"/>
        <v/>
      </c>
      <c r="B33" s="10"/>
      <c r="C33" s="11" t="str">
        <f>IFERROR(VLOOKUP(B33, BB_Open!$B$11:$Y$50,24,FALSE()),"-")</f>
        <v>-</v>
      </c>
      <c r="D33" s="11" t="str">
        <f>IFERROR(VLOOKUP(B33, Putt_Open!$B$8:$Y$47,24,FALSE()),"-")</f>
        <v>-</v>
      </c>
      <c r="E33" s="11" t="str">
        <f>IFERROR(VLOOKUP(B33, Langd_Open!$B$9:$D$41,3,FALSE()),"-")</f>
        <v>-</v>
      </c>
      <c r="F33" s="11" t="str">
        <f>IFERROR(VLOOKUP(B33, HH_Open!$B$11:$Y$50,24,FALSE()),"-")</f>
        <v>-</v>
      </c>
      <c r="G33" s="12" t="str">
        <f t="shared" si="1"/>
        <v>-</v>
      </c>
    </row>
    <row r="34" spans="1:7" x14ac:dyDescent="0.35">
      <c r="A34" s="7" t="str">
        <f t="shared" si="0"/>
        <v/>
      </c>
      <c r="B34" s="10"/>
      <c r="C34" s="11" t="str">
        <f>IFERROR(VLOOKUP(B34, BB_Open!$B$11:$Y$50,24,FALSE()),"-")</f>
        <v>-</v>
      </c>
      <c r="D34" s="11" t="str">
        <f>IFERROR(VLOOKUP(B34, Putt_Open!$B$8:$Y$47,24,FALSE()),"-")</f>
        <v>-</v>
      </c>
      <c r="E34" s="11" t="str">
        <f>IFERROR(VLOOKUP(B34, Langd_Open!$B$9:$D$41,3,FALSE()),"-")</f>
        <v>-</v>
      </c>
      <c r="F34" s="11" t="str">
        <f>IFERROR(VLOOKUP(B34, HH_Open!$B$11:$Y$50,24,FALSE()),"-")</f>
        <v>-</v>
      </c>
      <c r="G34" s="12" t="str">
        <f t="shared" si="1"/>
        <v>-</v>
      </c>
    </row>
    <row r="35" spans="1:7" x14ac:dyDescent="0.35">
      <c r="A35" s="7" t="str">
        <f t="shared" si="0"/>
        <v/>
      </c>
      <c r="B35" s="10"/>
      <c r="C35" s="11" t="str">
        <f>IFERROR(VLOOKUP(B35, BB_Open!$B$11:$Y$50,24,FALSE()),"-")</f>
        <v>-</v>
      </c>
      <c r="D35" s="11" t="str">
        <f>IFERROR(VLOOKUP(B35, Putt_Open!$B$8:$Y$47,24,FALSE()),"-")</f>
        <v>-</v>
      </c>
      <c r="E35" s="11" t="str">
        <f>IFERROR(VLOOKUP(B35, Langd_Open!$B$9:$D$41,3,FALSE()),"-")</f>
        <v>-</v>
      </c>
      <c r="F35" s="11" t="str">
        <f>IFERROR(VLOOKUP(B35, HH_Open!$B$11:$Y$50,24,FALSE()),"-")</f>
        <v>-</v>
      </c>
      <c r="G35" s="12" t="str">
        <f t="shared" si="1"/>
        <v>-</v>
      </c>
    </row>
    <row r="36" spans="1:7" x14ac:dyDescent="0.35">
      <c r="A36" s="7" t="str">
        <f t="shared" si="0"/>
        <v/>
      </c>
      <c r="B36" s="10"/>
      <c r="C36" s="11" t="str">
        <f>IFERROR(VLOOKUP(B36, BB_Open!$B$11:$Y$50,24,FALSE()),"-")</f>
        <v>-</v>
      </c>
      <c r="D36" s="11" t="str">
        <f>IFERROR(VLOOKUP(B36, Putt_Open!$B$8:$Y$47,24,FALSE()),"-")</f>
        <v>-</v>
      </c>
      <c r="E36" s="11" t="str">
        <f>IFERROR(VLOOKUP(B36, Langd_Open!$B$9:$D$41,3,FALSE()),"-")</f>
        <v>-</v>
      </c>
      <c r="F36" s="11" t="str">
        <f>IFERROR(VLOOKUP(B36, HH_Open!$B$11:$Y$50,24,FALSE()),"-")</f>
        <v>-</v>
      </c>
      <c r="G36" s="12" t="str">
        <f t="shared" si="1"/>
        <v>-</v>
      </c>
    </row>
    <row r="37" spans="1:7" x14ac:dyDescent="0.35">
      <c r="A37" s="7" t="str">
        <f t="shared" si="0"/>
        <v/>
      </c>
      <c r="B37" s="10"/>
      <c r="C37" s="11" t="str">
        <f>IFERROR(VLOOKUP(B37, BB_Open!$B$11:$Y$50,24,FALSE()),"-")</f>
        <v>-</v>
      </c>
      <c r="D37" s="11" t="str">
        <f>IFERROR(VLOOKUP(B37, Putt_Open!$B$8:$Y$47,24,FALSE()),"-")</f>
        <v>-</v>
      </c>
      <c r="E37" s="11" t="str">
        <f>IFERROR(VLOOKUP(B37, Langd_Open!$B$9:$D$41,3,FALSE()),"-")</f>
        <v>-</v>
      </c>
      <c r="F37" s="11" t="str">
        <f>IFERROR(VLOOKUP(B37, HH_Open!$B$11:$Y$50,24,FALSE()),"-")</f>
        <v>-</v>
      </c>
      <c r="G37" s="12" t="str">
        <f t="shared" si="1"/>
        <v>-</v>
      </c>
    </row>
    <row r="38" spans="1:7" x14ac:dyDescent="0.35">
      <c r="A38" s="7" t="str">
        <f t="shared" si="0"/>
        <v/>
      </c>
      <c r="B38" s="10"/>
      <c r="C38" s="11" t="str">
        <f>IFERROR(VLOOKUP(B38, BB_Open!$B$11:$Y$50,24,FALSE()),"-")</f>
        <v>-</v>
      </c>
      <c r="D38" s="11" t="str">
        <f>IFERROR(VLOOKUP(B38, Putt_Open!$B$8:$Y$47,24,FALSE()),"-")</f>
        <v>-</v>
      </c>
      <c r="E38" s="11" t="str">
        <f>IFERROR(VLOOKUP(B38, Langd_Open!$B$9:$D$41,3,FALSE()),"-")</f>
        <v>-</v>
      </c>
      <c r="F38" s="11" t="str">
        <f>IFERROR(VLOOKUP(B38, HH_Open!$B$11:$Y$50,24,FALSE()),"-")</f>
        <v>-</v>
      </c>
      <c r="G38" s="12" t="str">
        <f t="shared" si="1"/>
        <v>-</v>
      </c>
    </row>
    <row r="39" spans="1:7" x14ac:dyDescent="0.35">
      <c r="A39" s="7" t="str">
        <f t="shared" si="0"/>
        <v/>
      </c>
      <c r="B39" s="10"/>
      <c r="C39" s="11" t="str">
        <f>IFERROR(VLOOKUP(B39, BB_Open!$B$11:$Y$50,24,FALSE()),"-")</f>
        <v>-</v>
      </c>
      <c r="D39" s="11" t="str">
        <f>IFERROR(VLOOKUP(B39, Putt_Open!$B$8:$Y$47,24,FALSE()),"-")</f>
        <v>-</v>
      </c>
      <c r="E39" s="11" t="str">
        <f>IFERROR(VLOOKUP(B39, Langd_Open!$B$9:$D$41,3,FALSE()),"-")</f>
        <v>-</v>
      </c>
      <c r="F39" s="11" t="str">
        <f>IFERROR(VLOOKUP(B39, HH_Open!$B$11:$Y$50,24,FALSE()),"-")</f>
        <v>-</v>
      </c>
      <c r="G39" s="12" t="str">
        <f t="shared" si="1"/>
        <v>-</v>
      </c>
    </row>
    <row r="40" spans="1:7" x14ac:dyDescent="0.35">
      <c r="A40" s="7" t="str">
        <f t="shared" si="0"/>
        <v/>
      </c>
      <c r="B40" s="10"/>
      <c r="C40" s="11" t="str">
        <f>IFERROR(VLOOKUP(B40, BB_Open!$B$11:$Y$50,24,FALSE()),"-")</f>
        <v>-</v>
      </c>
      <c r="D40" s="11" t="str">
        <f>IFERROR(VLOOKUP(B40, Putt_Open!$B$8:$Y$47,24,FALSE()),"-")</f>
        <v>-</v>
      </c>
      <c r="E40" s="11" t="str">
        <f>IFERROR(VLOOKUP(B40, Langd_Open!$B$9:$D$41,3,FALSE()),"-")</f>
        <v>-</v>
      </c>
      <c r="F40" s="11" t="str">
        <f>IFERROR(VLOOKUP(B40, HH_Open!$B$11:$Y$50,24,FALSE()),"-")</f>
        <v>-</v>
      </c>
      <c r="G40" s="12" t="str">
        <f t="shared" si="1"/>
        <v>-</v>
      </c>
    </row>
    <row r="41" spans="1:7" x14ac:dyDescent="0.35">
      <c r="A41" s="7" t="str">
        <f t="shared" si="0"/>
        <v/>
      </c>
      <c r="B41" s="10"/>
      <c r="C41" s="11" t="str">
        <f>IFERROR(VLOOKUP(B41, BB_Open!$B$11:$Y$50,24,FALSE()),"-")</f>
        <v>-</v>
      </c>
      <c r="D41" s="11" t="str">
        <f>IFERROR(VLOOKUP(B41, Putt_Open!$B$8:$Y$47,24,FALSE()),"-")</f>
        <v>-</v>
      </c>
      <c r="E41" s="11" t="str">
        <f>IFERROR(VLOOKUP(B41, Langd_Open!$B$9:$D$41,3,FALSE()),"-")</f>
        <v>-</v>
      </c>
      <c r="F41" s="11" t="str">
        <f>IFERROR(VLOOKUP(B41, HH_Open!$B$11:$Y$50,24,FALSE()),"-")</f>
        <v>-</v>
      </c>
      <c r="G41" s="12" t="str">
        <f t="shared" si="1"/>
        <v>-</v>
      </c>
    </row>
    <row r="42" spans="1:7" x14ac:dyDescent="0.35">
      <c r="A42" s="7" t="str">
        <f t="shared" si="0"/>
        <v/>
      </c>
      <c r="B42" s="10"/>
      <c r="C42" s="11" t="str">
        <f>IFERROR(VLOOKUP(B42, BB_Open!$B$11:$Y$50,24,FALSE()),"-")</f>
        <v>-</v>
      </c>
      <c r="D42" s="11" t="str">
        <f>IFERROR(VLOOKUP(B42, Putt_Open!$B$8:$Y$47,24,FALSE()),"-")</f>
        <v>-</v>
      </c>
      <c r="E42" s="11" t="str">
        <f>IFERROR(VLOOKUP(B42, Langd_Open!$B$9:$D$41,3,FALSE()),"-")</f>
        <v>-</v>
      </c>
      <c r="F42" s="11" t="str">
        <f>IFERROR(VLOOKUP(B42, HH_Open!$B$11:$Y$50,24,FALSE()),"-")</f>
        <v>-</v>
      </c>
      <c r="G42" s="12" t="str">
        <f t="shared" si="1"/>
        <v>-</v>
      </c>
    </row>
    <row r="43" spans="1:7" x14ac:dyDescent="0.35">
      <c r="A43" s="7" t="str">
        <f t="shared" si="0"/>
        <v/>
      </c>
      <c r="B43" s="10"/>
      <c r="C43" s="11" t="str">
        <f>IFERROR(VLOOKUP(B43, BB_Open!$B$11:$Y$50,24,FALSE()),"-")</f>
        <v>-</v>
      </c>
      <c r="D43" s="11" t="str">
        <f>IFERROR(VLOOKUP(B43, Putt_Open!$B$8:$Y$47,24,FALSE()),"-")</f>
        <v>-</v>
      </c>
      <c r="E43" s="11" t="str">
        <f>IFERROR(VLOOKUP(B43, Langd_Open!$B$9:$D$41,3,FALSE()),"-")</f>
        <v>-</v>
      </c>
      <c r="F43" s="11" t="str">
        <f>IFERROR(VLOOKUP(B43, HH_Open!$B$11:$Y$50,24,FALSE()),"-")</f>
        <v>-</v>
      </c>
      <c r="G43" s="12" t="str">
        <f t="shared" si="1"/>
        <v>-</v>
      </c>
    </row>
    <row r="44" spans="1:7" x14ac:dyDescent="0.35">
      <c r="C44" s="13"/>
      <c r="D44" s="13"/>
      <c r="E44" s="13"/>
      <c r="F44" s="13"/>
    </row>
    <row r="45" spans="1:7" x14ac:dyDescent="0.35">
      <c r="C45" s="13"/>
      <c r="D45" s="13"/>
      <c r="E45" s="13"/>
      <c r="F45" s="13"/>
    </row>
    <row r="46" spans="1:7" x14ac:dyDescent="0.35">
      <c r="C46" s="13"/>
      <c r="D46" s="13"/>
      <c r="E46" s="13"/>
      <c r="F46" s="13"/>
    </row>
    <row r="47" spans="1:7" x14ac:dyDescent="0.35">
      <c r="C47" s="13"/>
      <c r="D47" s="13"/>
      <c r="E47" s="13"/>
      <c r="F47" s="13"/>
    </row>
    <row r="48" spans="1:7" x14ac:dyDescent="0.35">
      <c r="C48" s="13"/>
      <c r="D48" s="13"/>
      <c r="E48" s="13"/>
      <c r="F48" s="13"/>
    </row>
    <row r="49" spans="3:6" x14ac:dyDescent="0.35">
      <c r="C49" s="13"/>
      <c r="D49" s="13"/>
      <c r="E49" s="13"/>
      <c r="F49" s="13"/>
    </row>
  </sheetData>
  <autoFilter ref="A3:G43" xr:uid="{00000000-0009-0000-0000-000000000000}">
    <sortState xmlns:xlrd2="http://schemas.microsoft.com/office/spreadsheetml/2017/richdata2" ref="A4:G43">
      <sortCondition ref="A4:A43"/>
    </sortState>
  </autoFilter>
  <mergeCells count="1">
    <mergeCell ref="A1:G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5" zoomScale="90" zoomScaleNormal="90" workbookViewId="0">
      <selection activeCell="C23" sqref="C23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21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22</v>
      </c>
      <c r="D4" s="16">
        <v>3</v>
      </c>
      <c r="E4" s="16">
        <v>3</v>
      </c>
      <c r="F4" s="16">
        <v>5</v>
      </c>
      <c r="G4" s="16">
        <v>3</v>
      </c>
      <c r="H4" s="16">
        <v>4</v>
      </c>
      <c r="I4" s="16">
        <v>3</v>
      </c>
      <c r="J4" s="16">
        <v>4</v>
      </c>
      <c r="K4" s="16">
        <v>3</v>
      </c>
      <c r="L4" s="16">
        <v>4</v>
      </c>
      <c r="M4" s="16">
        <v>3</v>
      </c>
      <c r="N4" s="16">
        <v>3</v>
      </c>
      <c r="O4" s="16">
        <v>4</v>
      </c>
      <c r="P4" s="16">
        <v>3</v>
      </c>
      <c r="Q4" s="16">
        <v>3</v>
      </c>
      <c r="R4" s="16">
        <v>4</v>
      </c>
      <c r="S4" s="16">
        <v>3</v>
      </c>
      <c r="T4" s="16">
        <v>3</v>
      </c>
      <c r="U4" s="16">
        <v>4</v>
      </c>
      <c r="V4" s="16">
        <f>SUM(D4:U4)</f>
        <v>62</v>
      </c>
    </row>
    <row r="5" spans="1:25" x14ac:dyDescent="0.35">
      <c r="C5" s="17" t="s">
        <v>23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24</v>
      </c>
      <c r="C7" s="16">
        <f>COUNTIF(C11:C50,"&gt;0")</f>
        <v>12</v>
      </c>
    </row>
    <row r="8" spans="1:25" x14ac:dyDescent="0.35">
      <c r="B8" s="8" t="s">
        <v>25</v>
      </c>
      <c r="C8" s="19">
        <f>IF(C7&gt;0,SUM(100/C7),"-")</f>
        <v>8.3333333333333339</v>
      </c>
    </row>
    <row r="10" spans="1:25" x14ac:dyDescent="0.35">
      <c r="A10" s="7" t="s">
        <v>1</v>
      </c>
      <c r="B10" s="20" t="s">
        <v>2</v>
      </c>
      <c r="C10" s="16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27</v>
      </c>
      <c r="W10" s="22" t="s">
        <v>28</v>
      </c>
      <c r="X10" s="23" t="s">
        <v>22</v>
      </c>
      <c r="Y10" s="7" t="s">
        <v>29</v>
      </c>
    </row>
    <row r="11" spans="1:25" x14ac:dyDescent="0.35">
      <c r="A11" s="7">
        <f>IF(ISNUMBER(C11),_xlfn.RANK.EQ(C11,$C$11:$C$50,1),"")</f>
        <v>9</v>
      </c>
      <c r="B11" s="10" t="s">
        <v>8</v>
      </c>
      <c r="C11" s="16">
        <v>70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>IF(ISNUMBER(C11),SUM($C$8*($C$7+1-A11)),"")</f>
        <v>33.333333333333336</v>
      </c>
    </row>
    <row r="12" spans="1:25" x14ac:dyDescent="0.35">
      <c r="A12" s="7">
        <f>IF(ISNUMBER(C12),_xlfn.RANK.EQ(C12,$C$11:$C$50,1),"")</f>
        <v>12</v>
      </c>
      <c r="B12" s="10" t="s">
        <v>9</v>
      </c>
      <c r="C12" s="16">
        <v>74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>IF(ISNUMBER(C12),SUM(IF(D12&lt;D$4,1,0)+IF(E12&lt;E$4,1,0)+IF(F12&lt;F$4,1,0)+IF(G12&lt;G$4,1,0)+IF(H12&lt;H$4,1,0)+IF(I12&lt;I$4,1,0)+IF(J12&lt;J$4,1,0)+IF(K12&lt;K$4,1,0)+IF(L12&lt;L$4,1,0)+IF(M12&lt;M$4,1,0)+IF(N12&lt;N$4,1,0)+IF(O12&lt;O$4,1,0)+IF(P12&lt;P$4,1,0)+IF(Q12&lt;Q$4,1,0)+IF(R12&lt;R$4,1,0)+IF(S12&lt;S$4,1,0)+IF(T12&lt;T$4,1,0)+IF(U12&lt;U$4,1,0)),"")</f>
        <v>18</v>
      </c>
      <c r="W12" s="16">
        <f>IF(ISNUMBER(C12),SUM(IF(D12&gt;D$4,1,0)+IF(E12&gt;E$4,1,0)+IF(F12&gt;F$4,1,0)+IF(G12&gt;G$4,1,0)+IF(H12&gt;H$4,1,0)+IF(I12&gt;I$4,1,0)+IF(J12&gt;J$4,1,0)+IF(K12&gt;K$4,1,0)+IF(L12&gt;L$4,1,0)+IF(M12&gt;M$4,1,0)+IF(N12&gt;N$4,1,0)+IF(O12&gt;O$4,1,0)+IF(P12&gt;P$4,1,0)+IF(Q12&gt;Q$4,1,0)+IF(R12&gt;R$4,1,0)+IF(S12&gt;S$4,1,0)+IF(T12&gt;T$4,1,0)+IF(U12&gt;U$4,1,0)),"")</f>
        <v>0</v>
      </c>
      <c r="X12" s="16">
        <f>IF(ISNUMBER(C12),SUM(IF(D12=D$4,1,0)+IF(E12=E$4,1,0)+IF(F12=F$4,1,0)+IF(G12=G$4,1,0)+IF(H12=H$4,1,0)+IF(I12=I$4,1,0)+IF(J12=J$4,1,0)+IF(K12=K$4,1,0)+IF(L12=L$4,1,0)+IF(M12=M$4,1,0)+IF(N12=N$4,1,0)+IF(O12=O$4,1,0)+IF(P12=P$4,1,0)+IF(Q12=Q$4,1,0)+IF(R12=R$4,1,0)+IF(S12=S$4,1,0)+IF(T12=T$4,1,0)+IF(U12=U$4,1,0)),"")</f>
        <v>0</v>
      </c>
      <c r="Y12" s="25">
        <f>IF(ISNUMBER(C12),SUM($C$8*($C$7+1-A12)),"")</f>
        <v>8.3333333333333339</v>
      </c>
    </row>
    <row r="13" spans="1:25" x14ac:dyDescent="0.35">
      <c r="A13" s="7">
        <f>IF(ISNUMBER(C13),_xlfn.RANK.EQ(C13,$C$11:$C$50,1),"")</f>
        <v>7</v>
      </c>
      <c r="B13" s="10" t="s">
        <v>10</v>
      </c>
      <c r="C13" s="16">
        <v>69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>IF(ISNUMBER(C13),SUM(IF(D13&lt;D$4,1,0)+IF(E13&lt;E$4,1,0)+IF(F13&lt;F$4,1,0)+IF(G13&lt;G$4,1,0)+IF(H13&lt;H$4,1,0)+IF(I13&lt;I$4,1,0)+IF(J13&lt;J$4,1,0)+IF(K13&lt;K$4,1,0)+IF(L13&lt;L$4,1,0)+IF(M13&lt;M$4,1,0)+IF(N13&lt;N$4,1,0)+IF(O13&lt;O$4,1,0)+IF(P13&lt;P$4,1,0)+IF(Q13&lt;Q$4,1,0)+IF(R13&lt;R$4,1,0)+IF(S13&lt;S$4,1,0)+IF(T13&lt;T$4,1,0)+IF(U13&lt;U$4,1,0)),"")</f>
        <v>18</v>
      </c>
      <c r="W13" s="16">
        <f>IF(ISNUMBER(C13),SUM(IF(D13&gt;D$4,1,0)+IF(E13&gt;E$4,1,0)+IF(F13&gt;F$4,1,0)+IF(G13&gt;G$4,1,0)+IF(H13&gt;H$4,1,0)+IF(I13&gt;I$4,1,0)+IF(J13&gt;J$4,1,0)+IF(K13&gt;K$4,1,0)+IF(L13&gt;L$4,1,0)+IF(M13&gt;M$4,1,0)+IF(N13&gt;N$4,1,0)+IF(O13&gt;O$4,1,0)+IF(P13&gt;P$4,1,0)+IF(Q13&gt;Q$4,1,0)+IF(R13&gt;R$4,1,0)+IF(S13&gt;S$4,1,0)+IF(T13&gt;T$4,1,0)+IF(U13&gt;U$4,1,0)),"")</f>
        <v>0</v>
      </c>
      <c r="X13" s="16">
        <f>IF(ISNUMBER(C13),SUM(IF(D13=D$4,1,0)+IF(E13=E$4,1,0)+IF(F13=F$4,1,0)+IF(G13=G$4,1,0)+IF(H13=H$4,1,0)+IF(I13=I$4,1,0)+IF(J13=J$4,1,0)+IF(K13=K$4,1,0)+IF(L13=L$4,1,0)+IF(M13=M$4,1,0)+IF(N13=N$4,1,0)+IF(O13=O$4,1,0)+IF(P13=P$4,1,0)+IF(Q13=Q$4,1,0)+IF(R13=R$4,1,0)+IF(S13=S$4,1,0)+IF(T13=T$4,1,0)+IF(U13=U$4,1,0)),"")</f>
        <v>0</v>
      </c>
      <c r="Y13" s="25">
        <f>IF(ISNUMBER(C13),SUM($C$8*($C$7+1-A13)),"")</f>
        <v>50</v>
      </c>
    </row>
    <row r="14" spans="1:25" x14ac:dyDescent="0.35">
      <c r="A14" s="7">
        <f>IF(ISNUMBER(C14),_xlfn.RANK.EQ(C14,$C$11:$C$50,1),"")</f>
        <v>11</v>
      </c>
      <c r="B14" s="10" t="s">
        <v>11</v>
      </c>
      <c r="C14" s="16">
        <v>72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>IF(ISNUMBER(C14),SUM(IF(D14&lt;D$4,1,0)+IF(E14&lt;E$4,1,0)+IF(F14&lt;F$4,1,0)+IF(G14&lt;G$4,1,0)+IF(H14&lt;H$4,1,0)+IF(I14&lt;I$4,1,0)+IF(J14&lt;J$4,1,0)+IF(K14&lt;K$4,1,0)+IF(L14&lt;L$4,1,0)+IF(M14&lt;M$4,1,0)+IF(N14&lt;N$4,1,0)+IF(O14&lt;O$4,1,0)+IF(P14&lt;P$4,1,0)+IF(Q14&lt;Q$4,1,0)+IF(R14&lt;R$4,1,0)+IF(S14&lt;S$4,1,0)+IF(T14&lt;T$4,1,0)+IF(U14&lt;U$4,1,0)),"")</f>
        <v>18</v>
      </c>
      <c r="W14" s="16">
        <f>IF(ISNUMBER(C14),SUM(IF(D14&gt;D$4,1,0)+IF(E14&gt;E$4,1,0)+IF(F14&gt;F$4,1,0)+IF(G14&gt;G$4,1,0)+IF(H14&gt;H$4,1,0)+IF(I14&gt;I$4,1,0)+IF(J14&gt;J$4,1,0)+IF(K14&gt;K$4,1,0)+IF(L14&gt;L$4,1,0)+IF(M14&gt;M$4,1,0)+IF(N14&gt;N$4,1,0)+IF(O14&gt;O$4,1,0)+IF(P14&gt;P$4,1,0)+IF(Q14&gt;Q$4,1,0)+IF(R14&gt;R$4,1,0)+IF(S14&gt;S$4,1,0)+IF(T14&gt;T$4,1,0)+IF(U14&gt;U$4,1,0)),"")</f>
        <v>0</v>
      </c>
      <c r="X14" s="16">
        <f>IF(ISNUMBER(C14),SUM(IF(D14=D$4,1,0)+IF(E14=E$4,1,0)+IF(F14=F$4,1,0)+IF(G14=G$4,1,0)+IF(H14=H$4,1,0)+IF(I14=I$4,1,0)+IF(J14=J$4,1,0)+IF(K14=K$4,1,0)+IF(L14=L$4,1,0)+IF(M14=M$4,1,0)+IF(N14=N$4,1,0)+IF(O14=O$4,1,0)+IF(P14=P$4,1,0)+IF(Q14=Q$4,1,0)+IF(R14=R$4,1,0)+IF(S14=S$4,1,0)+IF(T14=T$4,1,0)+IF(U14=U$4,1,0)),"")</f>
        <v>0</v>
      </c>
      <c r="Y14" s="25">
        <f>IF(ISNUMBER(C14),SUM($C$8*($C$7+1-A14)),"")</f>
        <v>16.666666666666668</v>
      </c>
    </row>
    <row r="15" spans="1:25" x14ac:dyDescent="0.35">
      <c r="A15" s="7">
        <f>IF(ISNUMBER(C15),_xlfn.RANK.EQ(C15,$C$11:$C$50,1),"")</f>
        <v>2</v>
      </c>
      <c r="B15" s="10" t="s">
        <v>12</v>
      </c>
      <c r="C15" s="16">
        <v>62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>
        <f>IF(ISNUMBER(C15),SUM(IF(D15&lt;D$4,1,0)+IF(E15&lt;E$4,1,0)+IF(F15&lt;F$4,1,0)+IF(G15&lt;G$4,1,0)+IF(H15&lt;H$4,1,0)+IF(I15&lt;I$4,1,0)+IF(J15&lt;J$4,1,0)+IF(K15&lt;K$4,1,0)+IF(L15&lt;L$4,1,0)+IF(M15&lt;M$4,1,0)+IF(N15&lt;N$4,1,0)+IF(O15&lt;O$4,1,0)+IF(P15&lt;P$4,1,0)+IF(Q15&lt;Q$4,1,0)+IF(R15&lt;R$4,1,0)+IF(S15&lt;S$4,1,0)+IF(T15&lt;T$4,1,0)+IF(U15&lt;U$4,1,0)),"")</f>
        <v>18</v>
      </c>
      <c r="W15" s="16">
        <f>IF(ISNUMBER(C15),SUM(IF(D15&gt;D$4,1,0)+IF(E15&gt;E$4,1,0)+IF(F15&gt;F$4,1,0)+IF(G15&gt;G$4,1,0)+IF(H15&gt;H$4,1,0)+IF(I15&gt;I$4,1,0)+IF(J15&gt;J$4,1,0)+IF(K15&gt;K$4,1,0)+IF(L15&gt;L$4,1,0)+IF(M15&gt;M$4,1,0)+IF(N15&gt;N$4,1,0)+IF(O15&gt;O$4,1,0)+IF(P15&gt;P$4,1,0)+IF(Q15&gt;Q$4,1,0)+IF(R15&gt;R$4,1,0)+IF(S15&gt;S$4,1,0)+IF(T15&gt;T$4,1,0)+IF(U15&gt;U$4,1,0)),"")</f>
        <v>0</v>
      </c>
      <c r="X15" s="16">
        <f>IF(ISNUMBER(C15),SUM(IF(D15=D$4,1,0)+IF(E15=E$4,1,0)+IF(F15=F$4,1,0)+IF(G15=G$4,1,0)+IF(H15=H$4,1,0)+IF(I15=I$4,1,0)+IF(J15=J$4,1,0)+IF(K15=K$4,1,0)+IF(L15=L$4,1,0)+IF(M15=M$4,1,0)+IF(N15=N$4,1,0)+IF(O15=O$4,1,0)+IF(P15=P$4,1,0)+IF(Q15=Q$4,1,0)+IF(R15=R$4,1,0)+IF(S15=S$4,1,0)+IF(T15=T$4,1,0)+IF(U15=U$4,1,0)),"")</f>
        <v>0</v>
      </c>
      <c r="Y15" s="25">
        <f>IF(ISNUMBER(C15),SUM($C$8*($C$7+1-A15)),"")</f>
        <v>91.666666666666671</v>
      </c>
    </row>
    <row r="16" spans="1:25" x14ac:dyDescent="0.35">
      <c r="A16" s="7">
        <f>IF(ISNUMBER(C16),_xlfn.RANK.EQ(C16,$C$11:$C$50,1),"")</f>
        <v>10</v>
      </c>
      <c r="B16" s="10" t="s">
        <v>13</v>
      </c>
      <c r="C16" s="16">
        <v>71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>
        <f>IF(ISNUMBER(C16),SUM(IF(D16&lt;D$4,1,0)+IF(E16&lt;E$4,1,0)+IF(F16&lt;F$4,1,0)+IF(G16&lt;G$4,1,0)+IF(H16&lt;H$4,1,0)+IF(I16&lt;I$4,1,0)+IF(J16&lt;J$4,1,0)+IF(K16&lt;K$4,1,0)+IF(L16&lt;L$4,1,0)+IF(M16&lt;M$4,1,0)+IF(N16&lt;N$4,1,0)+IF(O16&lt;O$4,1,0)+IF(P16&lt;P$4,1,0)+IF(Q16&lt;Q$4,1,0)+IF(R16&lt;R$4,1,0)+IF(S16&lt;S$4,1,0)+IF(T16&lt;T$4,1,0)+IF(U16&lt;U$4,1,0)),"")</f>
        <v>18</v>
      </c>
      <c r="W16" s="16">
        <f>IF(ISNUMBER(C16),SUM(IF(D16&gt;D$4,1,0)+IF(E16&gt;E$4,1,0)+IF(F16&gt;F$4,1,0)+IF(G16&gt;G$4,1,0)+IF(H16&gt;H$4,1,0)+IF(I16&gt;I$4,1,0)+IF(J16&gt;J$4,1,0)+IF(K16&gt;K$4,1,0)+IF(L16&gt;L$4,1,0)+IF(M16&gt;M$4,1,0)+IF(N16&gt;N$4,1,0)+IF(O16&gt;O$4,1,0)+IF(P16&gt;P$4,1,0)+IF(Q16&gt;Q$4,1,0)+IF(R16&gt;R$4,1,0)+IF(S16&gt;S$4,1,0)+IF(T16&gt;T$4,1,0)+IF(U16&gt;U$4,1,0)),"")</f>
        <v>0</v>
      </c>
      <c r="X16" s="16">
        <f>IF(ISNUMBER(C16),SUM(IF(D16=D$4,1,0)+IF(E16=E$4,1,0)+IF(F16=F$4,1,0)+IF(G16=G$4,1,0)+IF(H16=H$4,1,0)+IF(I16=I$4,1,0)+IF(J16=J$4,1,0)+IF(K16=K$4,1,0)+IF(L16=L$4,1,0)+IF(M16=M$4,1,0)+IF(N16=N$4,1,0)+IF(O16=O$4,1,0)+IF(P16=P$4,1,0)+IF(Q16=Q$4,1,0)+IF(R16=R$4,1,0)+IF(S16=S$4,1,0)+IF(T16=T$4,1,0)+IF(U16=U$4,1,0)),"")</f>
        <v>0</v>
      </c>
      <c r="Y16" s="25">
        <f>IF(ISNUMBER(C16),SUM($C$8*($C$7+1-A16)),"")</f>
        <v>25</v>
      </c>
    </row>
    <row r="17" spans="1:26" x14ac:dyDescent="0.35">
      <c r="A17" s="7">
        <f>IF(ISNUMBER(C17),_xlfn.RANK.EQ(C17,$C$11:$C$50,1),"")</f>
        <v>1</v>
      </c>
      <c r="B17" s="10" t="s">
        <v>14</v>
      </c>
      <c r="C17" s="16">
        <v>61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>
        <f>IF(ISNUMBER(C17),SUM(IF(D17&lt;D$4,1,0)+IF(E17&lt;E$4,1,0)+IF(F17&lt;F$4,1,0)+IF(G17&lt;G$4,1,0)+IF(H17&lt;H$4,1,0)+IF(I17&lt;I$4,1,0)+IF(J17&lt;J$4,1,0)+IF(K17&lt;K$4,1,0)+IF(L17&lt;L$4,1,0)+IF(M17&lt;M$4,1,0)+IF(N17&lt;N$4,1,0)+IF(O17&lt;O$4,1,0)+IF(P17&lt;P$4,1,0)+IF(Q17&lt;Q$4,1,0)+IF(R17&lt;R$4,1,0)+IF(S17&lt;S$4,1,0)+IF(T17&lt;T$4,1,0)+IF(U17&lt;U$4,1,0)),"")</f>
        <v>18</v>
      </c>
      <c r="W17" s="16">
        <f>IF(ISNUMBER(C17),SUM(IF(D17&gt;D$4,1,0)+IF(E17&gt;E$4,1,0)+IF(F17&gt;F$4,1,0)+IF(G17&gt;G$4,1,0)+IF(H17&gt;H$4,1,0)+IF(I17&gt;I$4,1,0)+IF(J17&gt;J$4,1,0)+IF(K17&gt;K$4,1,0)+IF(L17&gt;L$4,1,0)+IF(M17&gt;M$4,1,0)+IF(N17&gt;N$4,1,0)+IF(O17&gt;O$4,1,0)+IF(P17&gt;P$4,1,0)+IF(Q17&gt;Q$4,1,0)+IF(R17&gt;R$4,1,0)+IF(S17&gt;S$4,1,0)+IF(T17&gt;T$4,1,0)+IF(U17&gt;U$4,1,0)),"")</f>
        <v>0</v>
      </c>
      <c r="X17" s="16">
        <f>IF(ISNUMBER(C17),SUM(IF(D17=D$4,1,0)+IF(E17=E$4,1,0)+IF(F17=F$4,1,0)+IF(G17=G$4,1,0)+IF(H17=H$4,1,0)+IF(I17=I$4,1,0)+IF(J17=J$4,1,0)+IF(K17=K$4,1,0)+IF(L17=L$4,1,0)+IF(M17=M$4,1,0)+IF(N17=N$4,1,0)+IF(O17=O$4,1,0)+IF(P17=P$4,1,0)+IF(Q17=Q$4,1,0)+IF(R17=R$4,1,0)+IF(S17=S$4,1,0)+IF(T17=T$4,1,0)+IF(U17=U$4,1,0)),"")</f>
        <v>0</v>
      </c>
      <c r="Y17" s="25">
        <f>IF(ISNUMBER(C17),SUM($C$8*($C$7+1-A17)),"")</f>
        <v>100</v>
      </c>
    </row>
    <row r="18" spans="1:26" x14ac:dyDescent="0.35">
      <c r="A18" s="7">
        <f>IF(ISNUMBER(C18),_xlfn.RANK.EQ(C18,$C$11:$C$50,1),"")</f>
        <v>7</v>
      </c>
      <c r="B18" s="10" t="s">
        <v>15</v>
      </c>
      <c r="C18" s="16">
        <v>69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>
        <f>IF(ISNUMBER(C18),SUM(IF(D18&lt;D$4,1,0)+IF(E18&lt;E$4,1,0)+IF(F18&lt;F$4,1,0)+IF(G18&lt;G$4,1,0)+IF(H18&lt;H$4,1,0)+IF(I18&lt;I$4,1,0)+IF(J18&lt;J$4,1,0)+IF(K18&lt;K$4,1,0)+IF(L18&lt;L$4,1,0)+IF(M18&lt;M$4,1,0)+IF(N18&lt;N$4,1,0)+IF(O18&lt;O$4,1,0)+IF(P18&lt;P$4,1,0)+IF(Q18&lt;Q$4,1,0)+IF(R18&lt;R$4,1,0)+IF(S18&lt;S$4,1,0)+IF(T18&lt;T$4,1,0)+IF(U18&lt;U$4,1,0)),"")</f>
        <v>18</v>
      </c>
      <c r="W18" s="16">
        <f>IF(ISNUMBER(C18),SUM(IF(D18&gt;D$4,1,0)+IF(E18&gt;E$4,1,0)+IF(F18&gt;F$4,1,0)+IF(G18&gt;G$4,1,0)+IF(H18&gt;H$4,1,0)+IF(I18&gt;I$4,1,0)+IF(J18&gt;J$4,1,0)+IF(K18&gt;K$4,1,0)+IF(L18&gt;L$4,1,0)+IF(M18&gt;M$4,1,0)+IF(N18&gt;N$4,1,0)+IF(O18&gt;O$4,1,0)+IF(P18&gt;P$4,1,0)+IF(Q18&gt;Q$4,1,0)+IF(R18&gt;R$4,1,0)+IF(S18&gt;S$4,1,0)+IF(T18&gt;T$4,1,0)+IF(U18&gt;U$4,1,0)),"")</f>
        <v>0</v>
      </c>
      <c r="X18" s="16">
        <f>IF(ISNUMBER(C18),SUM(IF(D18=D$4,1,0)+IF(E18=E$4,1,0)+IF(F18=F$4,1,0)+IF(G18=G$4,1,0)+IF(H18=H$4,1,0)+IF(I18=I$4,1,0)+IF(J18=J$4,1,0)+IF(K18=K$4,1,0)+IF(L18=L$4,1,0)+IF(M18=M$4,1,0)+IF(N18=N$4,1,0)+IF(O18=O$4,1,0)+IF(P18=P$4,1,0)+IF(Q18=Q$4,1,0)+IF(R18=R$4,1,0)+IF(S18=S$4,1,0)+IF(T18=T$4,1,0)+IF(U18=U$4,1,0)),"")</f>
        <v>0</v>
      </c>
      <c r="Y18" s="25">
        <f>IF(ISNUMBER(C18),SUM($C$8*($C$7+1-A18)),"")</f>
        <v>50</v>
      </c>
    </row>
    <row r="19" spans="1:26" x14ac:dyDescent="0.35">
      <c r="A19" s="7">
        <f>IF(ISNUMBER(C19),_xlfn.RANK.EQ(C19,$C$11:$C$50,1),"")</f>
        <v>6</v>
      </c>
      <c r="B19" s="10" t="s">
        <v>16</v>
      </c>
      <c r="C19" s="16">
        <v>65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>
        <f>IF(ISNUMBER(C19),SUM(IF(D19&lt;D$4,1,0)+IF(E19&lt;E$4,1,0)+IF(F19&lt;F$4,1,0)+IF(G19&lt;G$4,1,0)+IF(H19&lt;H$4,1,0)+IF(I19&lt;I$4,1,0)+IF(J19&lt;J$4,1,0)+IF(K19&lt;K$4,1,0)+IF(L19&lt;L$4,1,0)+IF(M19&lt;M$4,1,0)+IF(N19&lt;N$4,1,0)+IF(O19&lt;O$4,1,0)+IF(P19&lt;P$4,1,0)+IF(Q19&lt;Q$4,1,0)+IF(R19&lt;R$4,1,0)+IF(S19&lt;S$4,1,0)+IF(T19&lt;T$4,1,0)+IF(U19&lt;U$4,1,0)),"")</f>
        <v>18</v>
      </c>
      <c r="W19" s="16">
        <f>IF(ISNUMBER(C19),SUM(IF(D19&gt;D$4,1,0)+IF(E19&gt;E$4,1,0)+IF(F19&gt;F$4,1,0)+IF(G19&gt;G$4,1,0)+IF(H19&gt;H$4,1,0)+IF(I19&gt;I$4,1,0)+IF(J19&gt;J$4,1,0)+IF(K19&gt;K$4,1,0)+IF(L19&gt;L$4,1,0)+IF(M19&gt;M$4,1,0)+IF(N19&gt;N$4,1,0)+IF(O19&gt;O$4,1,0)+IF(P19&gt;P$4,1,0)+IF(Q19&gt;Q$4,1,0)+IF(R19&gt;R$4,1,0)+IF(S19&gt;S$4,1,0)+IF(T19&gt;T$4,1,0)+IF(U19&gt;U$4,1,0)),"")</f>
        <v>0</v>
      </c>
      <c r="X19" s="16">
        <f>IF(ISNUMBER(C19),SUM(IF(D19=D$4,1,0)+IF(E19=E$4,1,0)+IF(F19=F$4,1,0)+IF(G19=G$4,1,0)+IF(H19=H$4,1,0)+IF(I19=I$4,1,0)+IF(J19=J$4,1,0)+IF(K19=K$4,1,0)+IF(L19=L$4,1,0)+IF(M19=M$4,1,0)+IF(N19=N$4,1,0)+IF(O19=O$4,1,0)+IF(P19=P$4,1,0)+IF(Q19=Q$4,1,0)+IF(R19=R$4,1,0)+IF(S19=S$4,1,0)+IF(T19=T$4,1,0)+IF(U19=U$4,1,0)),"")</f>
        <v>0</v>
      </c>
      <c r="Y19" s="25">
        <f>IF(ISNUMBER(C19),SUM($C$8*($C$7+1-A19)),"")</f>
        <v>58.333333333333336</v>
      </c>
    </row>
    <row r="20" spans="1:26" x14ac:dyDescent="0.35">
      <c r="A20" s="7">
        <f>IF(ISNUMBER(C20),_xlfn.RANK.EQ(C20,$C$11:$C$50,1),"")</f>
        <v>4</v>
      </c>
      <c r="B20" s="10" t="s">
        <v>17</v>
      </c>
      <c r="C20" s="16">
        <v>63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>
        <f>IF(ISNUMBER(C20),SUM(IF(D20&lt;D$4,1,0)+IF(E20&lt;E$4,1,0)+IF(F20&lt;F$4,1,0)+IF(G20&lt;G$4,1,0)+IF(H20&lt;H$4,1,0)+IF(I20&lt;I$4,1,0)+IF(J20&lt;J$4,1,0)+IF(K20&lt;K$4,1,0)+IF(L20&lt;L$4,1,0)+IF(M20&lt;M$4,1,0)+IF(N20&lt;N$4,1,0)+IF(O20&lt;O$4,1,0)+IF(P20&lt;P$4,1,0)+IF(Q20&lt;Q$4,1,0)+IF(R20&lt;R$4,1,0)+IF(S20&lt;S$4,1,0)+IF(T20&lt;T$4,1,0)+IF(U20&lt;U$4,1,0)),"")</f>
        <v>18</v>
      </c>
      <c r="W20" s="16">
        <f>IF(ISNUMBER(C20),SUM(IF(D20&gt;D$4,1,0)+IF(E20&gt;E$4,1,0)+IF(F20&gt;F$4,1,0)+IF(G20&gt;G$4,1,0)+IF(H20&gt;H$4,1,0)+IF(I20&gt;I$4,1,0)+IF(J20&gt;J$4,1,0)+IF(K20&gt;K$4,1,0)+IF(L20&gt;L$4,1,0)+IF(M20&gt;M$4,1,0)+IF(N20&gt;N$4,1,0)+IF(O20&gt;O$4,1,0)+IF(P20&gt;P$4,1,0)+IF(Q20&gt;Q$4,1,0)+IF(R20&gt;R$4,1,0)+IF(S20&gt;S$4,1,0)+IF(T20&gt;T$4,1,0)+IF(U20&gt;U$4,1,0)),"")</f>
        <v>0</v>
      </c>
      <c r="X20" s="16">
        <f>IF(ISNUMBER(C20),SUM(IF(D20=D$4,1,0)+IF(E20=E$4,1,0)+IF(F20=F$4,1,0)+IF(G20=G$4,1,0)+IF(H20=H$4,1,0)+IF(I20=I$4,1,0)+IF(J20=J$4,1,0)+IF(K20=K$4,1,0)+IF(L20=L$4,1,0)+IF(M20=M$4,1,0)+IF(N20=N$4,1,0)+IF(O20=O$4,1,0)+IF(P20=P$4,1,0)+IF(Q20=Q$4,1,0)+IF(R20=R$4,1,0)+IF(S20=S$4,1,0)+IF(T20=T$4,1,0)+IF(U20=U$4,1,0)),"")</f>
        <v>0</v>
      </c>
      <c r="Y20" s="25">
        <f>IF(ISNUMBER(C20),SUM($C$8*($C$7+1-A20)),"")</f>
        <v>75</v>
      </c>
    </row>
    <row r="21" spans="1:26" x14ac:dyDescent="0.35">
      <c r="A21" s="7">
        <f>IF(ISNUMBER(C21),_xlfn.RANK.EQ(C21,$C$11:$C$50,1),"")</f>
        <v>4</v>
      </c>
      <c r="B21" s="10" t="s">
        <v>18</v>
      </c>
      <c r="C21" s="16">
        <v>63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>
        <f>IF(ISNUMBER(C21),SUM(IF(D21&lt;D$4,1,0)+IF(E21&lt;E$4,1,0)+IF(F21&lt;F$4,1,0)+IF(G21&lt;G$4,1,0)+IF(H21&lt;H$4,1,0)+IF(I21&lt;I$4,1,0)+IF(J21&lt;J$4,1,0)+IF(K21&lt;K$4,1,0)+IF(L21&lt;L$4,1,0)+IF(M21&lt;M$4,1,0)+IF(N21&lt;N$4,1,0)+IF(O21&lt;O$4,1,0)+IF(P21&lt;P$4,1,0)+IF(Q21&lt;Q$4,1,0)+IF(R21&lt;R$4,1,0)+IF(S21&lt;S$4,1,0)+IF(T21&lt;T$4,1,0)+IF(U21&lt;U$4,1,0)),"")</f>
        <v>18</v>
      </c>
      <c r="W21" s="16">
        <f>IF(ISNUMBER(C21),SUM(IF(D21&gt;D$4,1,0)+IF(E21&gt;E$4,1,0)+IF(F21&gt;F$4,1,0)+IF(G21&gt;G$4,1,0)+IF(H21&gt;H$4,1,0)+IF(I21&gt;I$4,1,0)+IF(J21&gt;J$4,1,0)+IF(K21&gt;K$4,1,0)+IF(L21&gt;L$4,1,0)+IF(M21&gt;M$4,1,0)+IF(N21&gt;N$4,1,0)+IF(O21&gt;O$4,1,0)+IF(P21&gt;P$4,1,0)+IF(Q21&gt;Q$4,1,0)+IF(R21&gt;R$4,1,0)+IF(S21&gt;S$4,1,0)+IF(T21&gt;T$4,1,0)+IF(U21&gt;U$4,1,0)),"")</f>
        <v>0</v>
      </c>
      <c r="X21" s="16">
        <f>IF(ISNUMBER(C21),SUM(IF(D21=D$4,1,0)+IF(E21=E$4,1,0)+IF(F21=F$4,1,0)+IF(G21=G$4,1,0)+IF(H21=H$4,1,0)+IF(I21=I$4,1,0)+IF(J21=J$4,1,0)+IF(K21=K$4,1,0)+IF(L21=L$4,1,0)+IF(M21=M$4,1,0)+IF(N21=N$4,1,0)+IF(O21=O$4,1,0)+IF(P21=P$4,1,0)+IF(Q21=Q$4,1,0)+IF(R21=R$4,1,0)+IF(S21=S$4,1,0)+IF(T21=T$4,1,0)+IF(U21=U$4,1,0)),"")</f>
        <v>0</v>
      </c>
      <c r="Y21" s="25">
        <f>IF(ISNUMBER(C21),SUM($C$8*($C$7+1-A21)),"")</f>
        <v>75</v>
      </c>
    </row>
    <row r="22" spans="1:26" x14ac:dyDescent="0.35">
      <c r="A22" s="7">
        <f>IF(ISNUMBER(C22),_xlfn.RANK.EQ(C22,$C$11:$C$50,1),"")</f>
        <v>2</v>
      </c>
      <c r="B22" s="10" t="s">
        <v>19</v>
      </c>
      <c r="C22" s="16">
        <v>62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>
        <f>IF(ISNUMBER(C22),SUM(IF(D22&lt;D$4,1,0)+IF(E22&lt;E$4,1,0)+IF(F22&lt;F$4,1,0)+IF(G22&lt;G$4,1,0)+IF(H22&lt;H$4,1,0)+IF(I22&lt;I$4,1,0)+IF(J22&lt;J$4,1,0)+IF(K22&lt;K$4,1,0)+IF(L22&lt;L$4,1,0)+IF(M22&lt;M$4,1,0)+IF(N22&lt;N$4,1,0)+IF(O22&lt;O$4,1,0)+IF(P22&lt;P$4,1,0)+IF(Q22&lt;Q$4,1,0)+IF(R22&lt;R$4,1,0)+IF(S22&lt;S$4,1,0)+IF(T22&lt;T$4,1,0)+IF(U22&lt;U$4,1,0)),"")</f>
        <v>18</v>
      </c>
      <c r="W22" s="16">
        <f>IF(ISNUMBER(C22),SUM(IF(D22&gt;D$4,1,0)+IF(E22&gt;E$4,1,0)+IF(F22&gt;F$4,1,0)+IF(G22&gt;G$4,1,0)+IF(H22&gt;H$4,1,0)+IF(I22&gt;I$4,1,0)+IF(J22&gt;J$4,1,0)+IF(K22&gt;K$4,1,0)+IF(L22&gt;L$4,1,0)+IF(M22&gt;M$4,1,0)+IF(N22&gt;N$4,1,0)+IF(O22&gt;O$4,1,0)+IF(P22&gt;P$4,1,0)+IF(Q22&gt;Q$4,1,0)+IF(R22&gt;R$4,1,0)+IF(S22&gt;S$4,1,0)+IF(T22&gt;T$4,1,0)+IF(U22&gt;U$4,1,0)),"")</f>
        <v>0</v>
      </c>
      <c r="X22" s="16">
        <f>IF(ISNUMBER(C22),SUM(IF(D22=D$4,1,0)+IF(E22=E$4,1,0)+IF(F22=F$4,1,0)+IF(G22=G$4,1,0)+IF(H22=H$4,1,0)+IF(I22=I$4,1,0)+IF(J22=J$4,1,0)+IF(K22=K$4,1,0)+IF(L22=L$4,1,0)+IF(M22=M$4,1,0)+IF(N22=N$4,1,0)+IF(O22=O$4,1,0)+IF(P22=P$4,1,0)+IF(Q22=Q$4,1,0)+IF(R22=R$4,1,0)+IF(S22=S$4,1,0)+IF(T22=T$4,1,0)+IF(U22=U$4,1,0)),"")</f>
        <v>0</v>
      </c>
      <c r="Y22" s="25">
        <f>IF(ISNUMBER(C22),SUM($C$8*($C$7+1-A22)),"")</f>
        <v>91.666666666666671</v>
      </c>
      <c r="Z22" s="26"/>
    </row>
    <row r="23" spans="1:26" x14ac:dyDescent="0.35">
      <c r="A23" s="7" t="str">
        <f>IF(ISNUMBER(C23),_xlfn.RANK.EQ(C23,$C$11:$C$50,1),"")</f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ref="V23:V50" si="1">IF(ISNUMBER(C23),SUM(IF(D23&lt;D$4,1,0)+IF(E23&lt;E$4,1,0)+IF(F23&lt;F$4,1,0)+IF(G23&lt;G$4,1,0)+IF(H23&lt;H$4,1,0)+IF(I23&lt;I$4,1,0)+IF(J23&lt;J$4,1,0)+IF(K23&lt;K$4,1,0)+IF(L23&lt;L$4,1,0)+IF(M23&lt;M$4,1,0)+IF(N23&lt;N$4,1,0)+IF(O23&lt;O$4,1,0)+IF(P23&lt;P$4,1,0)+IF(Q23&lt;Q$4,1,0)+IF(R23&lt;R$4,1,0)+IF(S23&lt;S$4,1,0)+IF(T23&lt;T$4,1,0)+IF(U23&lt;U$4,1,0)),"")</f>
        <v/>
      </c>
      <c r="W23" s="16" t="str">
        <f t="shared" ref="W23:W50" si="2">IF(ISNUMBER(C23),SUM(IF(D23&gt;D$4,1,0)+IF(E23&gt;E$4,1,0)+IF(F23&gt;F$4,1,0)+IF(G23&gt;G$4,1,0)+IF(H23&gt;H$4,1,0)+IF(I23&gt;I$4,1,0)+IF(J23&gt;J$4,1,0)+IF(K23&gt;K$4,1,0)+IF(L23&gt;L$4,1,0)+IF(M23&gt;M$4,1,0)+IF(N23&gt;N$4,1,0)+IF(O23&gt;O$4,1,0)+IF(P23&gt;P$4,1,0)+IF(Q23&gt;Q$4,1,0)+IF(R23&gt;R$4,1,0)+IF(S23&gt;S$4,1,0)+IF(T23&gt;T$4,1,0)+IF(U23&gt;U$4,1,0)),"")</f>
        <v/>
      </c>
      <c r="X23" s="16" t="str">
        <f t="shared" ref="X23:X50" si="3">IF(ISNUMBER(C23),SUM(IF(D23=D$4,1,0)+IF(E23=E$4,1,0)+IF(F23=F$4,1,0)+IF(G23=G$4,1,0)+IF(H23=H$4,1,0)+IF(I23=I$4,1,0)+IF(J23=J$4,1,0)+IF(K23=K$4,1,0)+IF(L23=L$4,1,0)+IF(M23=M$4,1,0)+IF(N23=N$4,1,0)+IF(O23=O$4,1,0)+IF(P23=P$4,1,0)+IF(Q23=Q$4,1,0)+IF(R23=R$4,1,0)+IF(S23=S$4,1,0)+IF(T23=T$4,1,0)+IF(U23=U$4,1,0)),"")</f>
        <v/>
      </c>
      <c r="Y23" s="25" t="str">
        <f t="shared" ref="Y23:Y50" si="4">IF(ISNUMBER(C23),SUM($C$8*($C$7+1-A23)),"")</f>
        <v/>
      </c>
      <c r="Z23" s="26"/>
    </row>
    <row r="24" spans="1:26" x14ac:dyDescent="0.35">
      <c r="A24" s="7" t="str">
        <f>IF(ISNUMBER(C24),_xlfn.RANK.EQ(C24,$C$11:$C$50,1),"")</f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1"/>
        <v/>
      </c>
      <c r="W24" s="16" t="str">
        <f t="shared" si="2"/>
        <v/>
      </c>
      <c r="X24" s="16" t="str">
        <f t="shared" si="3"/>
        <v/>
      </c>
      <c r="Y24" s="25" t="str">
        <f t="shared" si="4"/>
        <v/>
      </c>
      <c r="Z24" s="26"/>
    </row>
    <row r="25" spans="1:26" x14ac:dyDescent="0.35">
      <c r="A25" s="7" t="str">
        <f>IF(ISNUMBER(C25),_xlfn.RANK.EQ(C25,$C$11:$C$50,1),"")</f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1"/>
        <v/>
      </c>
      <c r="W25" s="16" t="str">
        <f t="shared" si="2"/>
        <v/>
      </c>
      <c r="X25" s="16" t="str">
        <f t="shared" si="3"/>
        <v/>
      </c>
      <c r="Y25" s="25" t="str">
        <f t="shared" si="4"/>
        <v/>
      </c>
      <c r="Z25" s="26"/>
    </row>
    <row r="26" spans="1:26" x14ac:dyDescent="0.35">
      <c r="A26" s="7" t="str">
        <f>IF(ISNUMBER(C26),_xlfn.RANK.EQ(C26,$C$11:$C$50,1),"")</f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1"/>
        <v/>
      </c>
      <c r="W26" s="16" t="str">
        <f t="shared" si="2"/>
        <v/>
      </c>
      <c r="X26" s="16" t="str">
        <f t="shared" si="3"/>
        <v/>
      </c>
      <c r="Y26" s="25" t="str">
        <f t="shared" si="4"/>
        <v/>
      </c>
      <c r="Z26" s="26"/>
    </row>
    <row r="27" spans="1:26" x14ac:dyDescent="0.35">
      <c r="A27" s="7" t="str">
        <f>IF(ISNUMBER(C27),_xlfn.RANK.EQ(C27,$C$11:$C$50,1),"")</f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1"/>
        <v/>
      </c>
      <c r="W27" s="16" t="str">
        <f t="shared" si="2"/>
        <v/>
      </c>
      <c r="X27" s="16" t="str">
        <f t="shared" si="3"/>
        <v/>
      </c>
      <c r="Y27" s="25" t="str">
        <f t="shared" si="4"/>
        <v/>
      </c>
      <c r="Z27" s="26"/>
    </row>
    <row r="28" spans="1:26" x14ac:dyDescent="0.35">
      <c r="A28" s="7" t="str">
        <f>IF(ISNUMBER(C28),_xlfn.RANK.EQ(C28,$C$11:$C$50,1),"")</f>
        <v/>
      </c>
      <c r="B28" s="10"/>
      <c r="C28" s="16" t="str">
        <f t="shared" ref="C28:C50" si="5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1"/>
        <v/>
      </c>
      <c r="W28" s="16" t="str">
        <f t="shared" si="2"/>
        <v/>
      </c>
      <c r="X28" s="16" t="str">
        <f t="shared" si="3"/>
        <v/>
      </c>
      <c r="Y28" s="25" t="str">
        <f t="shared" si="4"/>
        <v/>
      </c>
      <c r="Z28" s="26"/>
    </row>
    <row r="29" spans="1:26" x14ac:dyDescent="0.35">
      <c r="A29" s="7" t="str">
        <f>IF(ISNUMBER(C29),_xlfn.RANK.EQ(C29,$C$11:$C$50,1),"")</f>
        <v/>
      </c>
      <c r="B29" s="10"/>
      <c r="C29" s="16" t="str">
        <f t="shared" si="5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1"/>
        <v/>
      </c>
      <c r="W29" s="16" t="str">
        <f t="shared" si="2"/>
        <v/>
      </c>
      <c r="X29" s="16" t="str">
        <f t="shared" si="3"/>
        <v/>
      </c>
      <c r="Y29" s="25" t="str">
        <f t="shared" si="4"/>
        <v/>
      </c>
      <c r="Z29" s="26"/>
    </row>
    <row r="30" spans="1:26" x14ac:dyDescent="0.35">
      <c r="A30" s="7" t="str">
        <f>IF(ISNUMBER(C30),_xlfn.RANK.EQ(C30,$C$11:$C$50,1),"")</f>
        <v/>
      </c>
      <c r="B30" s="10"/>
      <c r="C30" s="16" t="str">
        <f t="shared" si="5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1"/>
        <v/>
      </c>
      <c r="W30" s="16" t="str">
        <f t="shared" si="2"/>
        <v/>
      </c>
      <c r="X30" s="16" t="str">
        <f t="shared" si="3"/>
        <v/>
      </c>
      <c r="Y30" s="25" t="str">
        <f t="shared" si="4"/>
        <v/>
      </c>
      <c r="Z30" s="26"/>
    </row>
    <row r="31" spans="1:26" x14ac:dyDescent="0.35">
      <c r="A31" s="7" t="str">
        <f>IF(ISNUMBER(C31),_xlfn.RANK.EQ(C31,$C$11:$C$50,1),"")</f>
        <v/>
      </c>
      <c r="B31" s="10"/>
      <c r="C31" s="16" t="str">
        <f t="shared" si="5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1"/>
        <v/>
      </c>
      <c r="W31" s="16" t="str">
        <f t="shared" si="2"/>
        <v/>
      </c>
      <c r="X31" s="16" t="str">
        <f t="shared" si="3"/>
        <v/>
      </c>
      <c r="Y31" s="25" t="str">
        <f t="shared" si="4"/>
        <v/>
      </c>
      <c r="Z31" s="26"/>
    </row>
    <row r="32" spans="1:26" x14ac:dyDescent="0.35">
      <c r="A32" s="7" t="str">
        <f>IF(ISNUMBER(C32),_xlfn.RANK.EQ(C32,$C$11:$C$50,1),"")</f>
        <v/>
      </c>
      <c r="B32" s="10"/>
      <c r="C32" s="16" t="str">
        <f t="shared" si="5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1"/>
        <v/>
      </c>
      <c r="W32" s="16" t="str">
        <f t="shared" si="2"/>
        <v/>
      </c>
      <c r="X32" s="16" t="str">
        <f t="shared" si="3"/>
        <v/>
      </c>
      <c r="Y32" s="25" t="str">
        <f t="shared" si="4"/>
        <v/>
      </c>
      <c r="Z32" s="26"/>
    </row>
    <row r="33" spans="1:26" x14ac:dyDescent="0.35">
      <c r="A33" s="7" t="str">
        <f>IF(ISNUMBER(C33),_xlfn.RANK.EQ(C33,$C$11:$C$50,1),"")</f>
        <v/>
      </c>
      <c r="B33" s="10"/>
      <c r="C33" s="16" t="str">
        <f t="shared" si="5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1"/>
        <v/>
      </c>
      <c r="W33" s="16" t="str">
        <f t="shared" si="2"/>
        <v/>
      </c>
      <c r="X33" s="16" t="str">
        <f t="shared" si="3"/>
        <v/>
      </c>
      <c r="Y33" s="25" t="str">
        <f t="shared" si="4"/>
        <v/>
      </c>
      <c r="Z33" s="26"/>
    </row>
    <row r="34" spans="1:26" x14ac:dyDescent="0.35">
      <c r="A34" s="7" t="str">
        <f>IF(ISNUMBER(C34),_xlfn.RANK.EQ(C34,$C$11:$C$50,1),"")</f>
        <v/>
      </c>
      <c r="B34" s="10"/>
      <c r="C34" s="16" t="str">
        <f t="shared" si="5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1"/>
        <v/>
      </c>
      <c r="W34" s="16" t="str">
        <f t="shared" si="2"/>
        <v/>
      </c>
      <c r="X34" s="16" t="str">
        <f t="shared" si="3"/>
        <v/>
      </c>
      <c r="Y34" s="25" t="str">
        <f t="shared" si="4"/>
        <v/>
      </c>
      <c r="Z34" s="26"/>
    </row>
    <row r="35" spans="1:26" x14ac:dyDescent="0.35">
      <c r="A35" s="7" t="str">
        <f>IF(ISNUMBER(C35),_xlfn.RANK.EQ(C35,$C$11:$C$50,1),"")</f>
        <v/>
      </c>
      <c r="B35" s="10"/>
      <c r="C35" s="16" t="str">
        <f t="shared" si="5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1"/>
        <v/>
      </c>
      <c r="W35" s="16" t="str">
        <f t="shared" si="2"/>
        <v/>
      </c>
      <c r="X35" s="16" t="str">
        <f t="shared" si="3"/>
        <v/>
      </c>
      <c r="Y35" s="25" t="str">
        <f t="shared" si="4"/>
        <v/>
      </c>
      <c r="Z35" s="26"/>
    </row>
    <row r="36" spans="1:26" x14ac:dyDescent="0.35">
      <c r="A36" s="7" t="str">
        <f>IF(ISNUMBER(C36),_xlfn.RANK.EQ(C36,$C$11:$C$50,1),"")</f>
        <v/>
      </c>
      <c r="B36" s="10"/>
      <c r="C36" s="16" t="str">
        <f t="shared" si="5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1"/>
        <v/>
      </c>
      <c r="W36" s="16" t="str">
        <f t="shared" si="2"/>
        <v/>
      </c>
      <c r="X36" s="16" t="str">
        <f t="shared" si="3"/>
        <v/>
      </c>
      <c r="Y36" s="25" t="str">
        <f t="shared" si="4"/>
        <v/>
      </c>
      <c r="Z36" s="26"/>
    </row>
    <row r="37" spans="1:26" x14ac:dyDescent="0.35">
      <c r="A37" s="7" t="str">
        <f>IF(ISNUMBER(C37),_xlfn.RANK.EQ(C37,$C$11:$C$50,1),"")</f>
        <v/>
      </c>
      <c r="B37" s="10"/>
      <c r="C37" s="16" t="str">
        <f t="shared" si="5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1"/>
        <v/>
      </c>
      <c r="W37" s="16" t="str">
        <f t="shared" si="2"/>
        <v/>
      </c>
      <c r="X37" s="16" t="str">
        <f t="shared" si="3"/>
        <v/>
      </c>
      <c r="Y37" s="25" t="str">
        <f t="shared" si="4"/>
        <v/>
      </c>
      <c r="Z37" s="26"/>
    </row>
    <row r="38" spans="1:26" x14ac:dyDescent="0.35">
      <c r="A38" s="7" t="str">
        <f>IF(ISNUMBER(C38),_xlfn.RANK.EQ(C38,$C$11:$C$50,1),"")</f>
        <v/>
      </c>
      <c r="B38" s="10"/>
      <c r="C38" s="16" t="str">
        <f t="shared" si="5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1"/>
        <v/>
      </c>
      <c r="W38" s="16" t="str">
        <f t="shared" si="2"/>
        <v/>
      </c>
      <c r="X38" s="16" t="str">
        <f t="shared" si="3"/>
        <v/>
      </c>
      <c r="Y38" s="25" t="str">
        <f t="shared" si="4"/>
        <v/>
      </c>
      <c r="Z38" s="26"/>
    </row>
    <row r="39" spans="1:26" x14ac:dyDescent="0.35">
      <c r="A39" s="7" t="str">
        <f>IF(ISNUMBER(C39),_xlfn.RANK.EQ(C39,$C$11:$C$50,1),"")</f>
        <v/>
      </c>
      <c r="B39" s="10"/>
      <c r="C39" s="16" t="str">
        <f t="shared" si="5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1"/>
        <v/>
      </c>
      <c r="W39" s="16" t="str">
        <f t="shared" si="2"/>
        <v/>
      </c>
      <c r="X39" s="16" t="str">
        <f t="shared" si="3"/>
        <v/>
      </c>
      <c r="Y39" s="25" t="str">
        <f t="shared" si="4"/>
        <v/>
      </c>
      <c r="Z39" s="26"/>
    </row>
    <row r="40" spans="1:26" x14ac:dyDescent="0.35">
      <c r="A40" s="7" t="str">
        <f>IF(ISNUMBER(C40),_xlfn.RANK.EQ(C40,$C$11:$C$50,1),"")</f>
        <v/>
      </c>
      <c r="B40" s="10"/>
      <c r="C40" s="16" t="str">
        <f t="shared" si="5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1"/>
        <v/>
      </c>
      <c r="W40" s="16" t="str">
        <f t="shared" si="2"/>
        <v/>
      </c>
      <c r="X40" s="16" t="str">
        <f t="shared" si="3"/>
        <v/>
      </c>
      <c r="Y40" s="25" t="str">
        <f t="shared" si="4"/>
        <v/>
      </c>
      <c r="Z40" s="26"/>
    </row>
    <row r="41" spans="1:26" x14ac:dyDescent="0.35">
      <c r="A41" s="7" t="str">
        <f>IF(ISNUMBER(C41),_xlfn.RANK.EQ(C41,$C$11:$C$50,1),"")</f>
        <v/>
      </c>
      <c r="B41" s="10"/>
      <c r="C41" s="16" t="str">
        <f t="shared" si="5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1"/>
        <v/>
      </c>
      <c r="W41" s="16" t="str">
        <f t="shared" si="2"/>
        <v/>
      </c>
      <c r="X41" s="16" t="str">
        <f t="shared" si="3"/>
        <v/>
      </c>
      <c r="Y41" s="25" t="str">
        <f t="shared" si="4"/>
        <v/>
      </c>
      <c r="Z41" s="26"/>
    </row>
    <row r="42" spans="1:26" x14ac:dyDescent="0.35">
      <c r="A42" s="7" t="str">
        <f>IF(ISNUMBER(C42),_xlfn.RANK.EQ(C42,$C$11:$C$50,1),"")</f>
        <v/>
      </c>
      <c r="B42" s="10"/>
      <c r="C42" s="16" t="str">
        <f t="shared" si="5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1"/>
        <v/>
      </c>
      <c r="W42" s="16" t="str">
        <f t="shared" si="2"/>
        <v/>
      </c>
      <c r="X42" s="16" t="str">
        <f t="shared" si="3"/>
        <v/>
      </c>
      <c r="Y42" s="25" t="str">
        <f t="shared" si="4"/>
        <v/>
      </c>
      <c r="Z42" s="26"/>
    </row>
    <row r="43" spans="1:26" x14ac:dyDescent="0.35">
      <c r="A43" s="7" t="str">
        <f>IF(ISNUMBER(C43),_xlfn.RANK.EQ(C43,$C$11:$C$50,1),"")</f>
        <v/>
      </c>
      <c r="B43" s="10"/>
      <c r="C43" s="16" t="str">
        <f t="shared" si="5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1"/>
        <v/>
      </c>
      <c r="W43" s="16" t="str">
        <f t="shared" si="2"/>
        <v/>
      </c>
      <c r="X43" s="16" t="str">
        <f t="shared" si="3"/>
        <v/>
      </c>
      <c r="Y43" s="25" t="str">
        <f t="shared" si="4"/>
        <v/>
      </c>
      <c r="Z43" s="26"/>
    </row>
    <row r="44" spans="1:26" x14ac:dyDescent="0.35">
      <c r="A44" s="7" t="str">
        <f>IF(ISNUMBER(C44),_xlfn.RANK.EQ(C44,$C$11:$C$50,1),"")</f>
        <v/>
      </c>
      <c r="B44" s="10"/>
      <c r="C44" s="16" t="str">
        <f t="shared" si="5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1"/>
        <v/>
      </c>
      <c r="W44" s="16" t="str">
        <f t="shared" si="2"/>
        <v/>
      </c>
      <c r="X44" s="16" t="str">
        <f t="shared" si="3"/>
        <v/>
      </c>
      <c r="Y44" s="25" t="str">
        <f t="shared" si="4"/>
        <v/>
      </c>
    </row>
    <row r="45" spans="1:26" x14ac:dyDescent="0.35">
      <c r="A45" s="7" t="str">
        <f>IF(ISNUMBER(C45),_xlfn.RANK.EQ(C45,$C$11:$C$50,1),"")</f>
        <v/>
      </c>
      <c r="B45" s="10"/>
      <c r="C45" s="16" t="str">
        <f t="shared" si="5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1"/>
        <v/>
      </c>
      <c r="W45" s="16" t="str">
        <f t="shared" si="2"/>
        <v/>
      </c>
      <c r="X45" s="16" t="str">
        <f t="shared" si="3"/>
        <v/>
      </c>
      <c r="Y45" s="25" t="str">
        <f t="shared" si="4"/>
        <v/>
      </c>
    </row>
    <row r="46" spans="1:26" x14ac:dyDescent="0.35">
      <c r="A46" s="7" t="str">
        <f>IF(ISNUMBER(C46),_xlfn.RANK.EQ(C46,$C$11:$C$50,1),"")</f>
        <v/>
      </c>
      <c r="B46" s="10"/>
      <c r="C46" s="16" t="str">
        <f t="shared" si="5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1"/>
        <v/>
      </c>
      <c r="W46" s="16" t="str">
        <f t="shared" si="2"/>
        <v/>
      </c>
      <c r="X46" s="16" t="str">
        <f t="shared" si="3"/>
        <v/>
      </c>
      <c r="Y46" s="25" t="str">
        <f t="shared" si="4"/>
        <v/>
      </c>
    </row>
    <row r="47" spans="1:26" x14ac:dyDescent="0.35">
      <c r="A47" s="7" t="str">
        <f>IF(ISNUMBER(C47),_xlfn.RANK.EQ(C47,$C$11:$C$50,1),"")</f>
        <v/>
      </c>
      <c r="B47" s="10"/>
      <c r="C47" s="16" t="str">
        <f t="shared" si="5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1"/>
        <v/>
      </c>
      <c r="W47" s="16" t="str">
        <f t="shared" si="2"/>
        <v/>
      </c>
      <c r="X47" s="16" t="str">
        <f t="shared" si="3"/>
        <v/>
      </c>
      <c r="Y47" s="25" t="str">
        <f t="shared" si="4"/>
        <v/>
      </c>
    </row>
    <row r="48" spans="1:26" x14ac:dyDescent="0.35">
      <c r="A48" s="7" t="str">
        <f>IF(ISNUMBER(C48),_xlfn.RANK.EQ(C48,$C$11:$C$50,1),"")</f>
        <v/>
      </c>
      <c r="B48" s="10"/>
      <c r="C48" s="16" t="str">
        <f t="shared" si="5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1"/>
        <v/>
      </c>
      <c r="W48" s="16" t="str">
        <f t="shared" si="2"/>
        <v/>
      </c>
      <c r="X48" s="16" t="str">
        <f t="shared" si="3"/>
        <v/>
      </c>
      <c r="Y48" s="25" t="str">
        <f t="shared" si="4"/>
        <v/>
      </c>
    </row>
    <row r="49" spans="1:25" x14ac:dyDescent="0.35">
      <c r="A49" s="7" t="str">
        <f>IF(ISNUMBER(C49),_xlfn.RANK.EQ(C49,$C$11:$C$50,1),"")</f>
        <v/>
      </c>
      <c r="B49" s="10"/>
      <c r="C49" s="16" t="str">
        <f t="shared" si="5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1"/>
        <v/>
      </c>
      <c r="W49" s="16" t="str">
        <f t="shared" si="2"/>
        <v/>
      </c>
      <c r="X49" s="16" t="str">
        <f t="shared" si="3"/>
        <v/>
      </c>
      <c r="Y49" s="25" t="str">
        <f t="shared" si="4"/>
        <v/>
      </c>
    </row>
    <row r="50" spans="1:25" x14ac:dyDescent="0.35">
      <c r="A50" s="7" t="str">
        <f>IF(ISNUMBER(C50),_xlfn.RANK.EQ(C50,$C$11:$C$50,1),"")</f>
        <v/>
      </c>
      <c r="B50" s="10"/>
      <c r="C50" s="16" t="str">
        <f t="shared" si="5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1"/>
        <v/>
      </c>
      <c r="W50" s="16" t="str">
        <f t="shared" si="2"/>
        <v/>
      </c>
      <c r="X50" s="16" t="str">
        <f t="shared" si="3"/>
        <v/>
      </c>
      <c r="Y50" s="25" t="str">
        <f t="shared" si="4"/>
        <v/>
      </c>
    </row>
  </sheetData>
  <autoFilter ref="A10:Y43" xr:uid="{00000000-0009-0000-0000-000001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15" priority="2">
      <formula>D5=D4</formula>
    </cfRule>
    <cfRule type="expression" dxfId="14" priority="3">
      <formula>D5&gt;D4</formula>
    </cfRule>
    <cfRule type="expression" dxfId="13" priority="4">
      <formula>D5&lt;D4</formula>
    </cfRule>
  </conditionalFormatting>
  <conditionalFormatting sqref="D11:U50">
    <cfRule type="expression" dxfId="12" priority="5">
      <formula>D11=0</formula>
    </cfRule>
    <cfRule type="expression" dxfId="11" priority="6">
      <formula>D11=D$4</formula>
    </cfRule>
    <cfRule type="expression" dxfId="10" priority="7">
      <formula>D11&gt;D$4</formula>
    </cfRule>
    <cfRule type="expression" dxfId="9" priority="8">
      <formula>D11=(D$4-1)</formula>
    </cfRule>
    <cfRule type="expression" dxfId="8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topLeftCell="A4" zoomScaleNormal="100" workbookViewId="0">
      <selection activeCell="C20" sqref="C20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9.08984375" style="27" customWidth="1"/>
    <col min="4" max="24" width="5.08984375" style="14" customWidth="1"/>
    <col min="25" max="25" width="8.08984375" style="5" customWidth="1"/>
  </cols>
  <sheetData>
    <row r="1" spans="1:25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1:25" x14ac:dyDescent="0.35">
      <c r="B4" s="8" t="s">
        <v>24</v>
      </c>
      <c r="C4" s="16">
        <f>COUNTIF(C8:C47,"&gt;0")</f>
        <v>12</v>
      </c>
    </row>
    <row r="5" spans="1:25" x14ac:dyDescent="0.35">
      <c r="B5" s="8" t="s">
        <v>25</v>
      </c>
      <c r="C5" s="19">
        <f>IF(C4&gt;0,SUM(50/C4),"-")</f>
        <v>4.166666666666667</v>
      </c>
    </row>
    <row r="7" spans="1:25" x14ac:dyDescent="0.35">
      <c r="A7" s="7" t="s">
        <v>1</v>
      </c>
      <c r="B7" s="20" t="s">
        <v>2</v>
      </c>
      <c r="C7" s="28" t="s">
        <v>29</v>
      </c>
      <c r="D7" s="2">
        <v>5</v>
      </c>
      <c r="E7" s="2"/>
      <c r="F7" s="2"/>
      <c r="G7" s="1">
        <v>7</v>
      </c>
      <c r="H7" s="1"/>
      <c r="I7" s="1"/>
      <c r="J7" s="2">
        <v>10</v>
      </c>
      <c r="K7" s="2"/>
      <c r="L7" s="2"/>
      <c r="M7" s="1">
        <v>12</v>
      </c>
      <c r="N7" s="1"/>
      <c r="O7" s="1"/>
      <c r="P7" s="2">
        <v>14</v>
      </c>
      <c r="Q7" s="2"/>
      <c r="R7" s="2"/>
      <c r="S7" s="1">
        <v>16</v>
      </c>
      <c r="T7" s="1"/>
      <c r="U7" s="1"/>
      <c r="V7" s="2">
        <v>18</v>
      </c>
      <c r="W7" s="2"/>
      <c r="X7" s="2"/>
      <c r="Y7" s="6" t="s">
        <v>29</v>
      </c>
    </row>
    <row r="8" spans="1:25" x14ac:dyDescent="0.35">
      <c r="A8" s="7">
        <f>IF(ISNUMBER(C8),_xlfn.RANK.EQ(C8,$C$8:$C$47,0),"")</f>
        <v>8</v>
      </c>
      <c r="B8" s="10" t="s">
        <v>8</v>
      </c>
      <c r="C8" s="29">
        <v>113</v>
      </c>
      <c r="D8" s="30"/>
      <c r="E8" s="30"/>
      <c r="F8" s="30"/>
      <c r="G8" s="31"/>
      <c r="H8" s="31"/>
      <c r="I8" s="31"/>
      <c r="J8" s="30"/>
      <c r="K8" s="30"/>
      <c r="L8" s="30"/>
      <c r="M8" s="31"/>
      <c r="N8" s="31"/>
      <c r="O8" s="31"/>
      <c r="P8" s="30"/>
      <c r="Q8" s="30"/>
      <c r="R8" s="30"/>
      <c r="S8" s="31"/>
      <c r="T8" s="31"/>
      <c r="U8" s="31"/>
      <c r="V8" s="30"/>
      <c r="W8" s="30"/>
      <c r="X8" s="30"/>
      <c r="Y8" s="25">
        <f>IF(ISNUMBER(C8),SUM($C$5*($C$4+1-A8)),"")</f>
        <v>20.833333333333336</v>
      </c>
    </row>
    <row r="9" spans="1:25" x14ac:dyDescent="0.35">
      <c r="A9" s="7">
        <f>IF(ISNUMBER(C9),_xlfn.RANK.EQ(C9,$C$8:$C$47,0),"")</f>
        <v>9</v>
      </c>
      <c r="B9" s="10" t="s">
        <v>9</v>
      </c>
      <c r="C9" s="29">
        <v>33</v>
      </c>
      <c r="D9" s="30"/>
      <c r="E9" s="30"/>
      <c r="F9" s="30"/>
      <c r="G9" s="31"/>
      <c r="H9" s="31"/>
      <c r="I9" s="31"/>
      <c r="J9" s="30"/>
      <c r="K9" s="30"/>
      <c r="L9" s="30"/>
      <c r="M9" s="31"/>
      <c r="N9" s="31"/>
      <c r="O9" s="31"/>
      <c r="P9" s="30"/>
      <c r="Q9" s="30"/>
      <c r="R9" s="30"/>
      <c r="S9" s="31"/>
      <c r="T9" s="31"/>
      <c r="U9" s="31"/>
      <c r="V9" s="30"/>
      <c r="W9" s="30"/>
      <c r="X9" s="30"/>
      <c r="Y9" s="25">
        <f>IF(ISNUMBER(C9),SUM($C$5*($C$4+1-A9)),"")</f>
        <v>16.666666666666668</v>
      </c>
    </row>
    <row r="10" spans="1:25" x14ac:dyDescent="0.35">
      <c r="A10" s="7">
        <f>IF(ISNUMBER(C10),_xlfn.RANK.EQ(C10,$C$8:$C$47,0),"")</f>
        <v>5</v>
      </c>
      <c r="B10" s="10" t="s">
        <v>10</v>
      </c>
      <c r="C10" s="29">
        <v>332</v>
      </c>
      <c r="D10" s="30"/>
      <c r="E10" s="30"/>
      <c r="F10" s="30"/>
      <c r="G10" s="31"/>
      <c r="H10" s="31"/>
      <c r="I10" s="31"/>
      <c r="J10" s="30"/>
      <c r="K10" s="30"/>
      <c r="L10" s="30"/>
      <c r="M10" s="31"/>
      <c r="N10" s="31"/>
      <c r="O10" s="31"/>
      <c r="P10" s="30"/>
      <c r="Q10" s="30"/>
      <c r="R10" s="30"/>
      <c r="S10" s="31"/>
      <c r="T10" s="31"/>
      <c r="U10" s="31"/>
      <c r="V10" s="30"/>
      <c r="W10" s="30"/>
      <c r="X10" s="30"/>
      <c r="Y10" s="25">
        <f>IF(ISNUMBER(C10),SUM($C$5*($C$4+1-A10)),"")</f>
        <v>33.333333333333336</v>
      </c>
    </row>
    <row r="11" spans="1:25" x14ac:dyDescent="0.35">
      <c r="A11" s="7">
        <f>IF(ISNUMBER(C11),_xlfn.RANK.EQ(C11,$C$8:$C$47,0),"")</f>
        <v>3</v>
      </c>
      <c r="B11" s="10" t="s">
        <v>11</v>
      </c>
      <c r="C11" s="29">
        <v>2333</v>
      </c>
      <c r="D11" s="30"/>
      <c r="E11" s="30"/>
      <c r="F11" s="30"/>
      <c r="G11" s="31"/>
      <c r="H11" s="31"/>
      <c r="I11" s="31"/>
      <c r="J11" s="30"/>
      <c r="K11" s="30"/>
      <c r="L11" s="30"/>
      <c r="M11" s="31"/>
      <c r="N11" s="31"/>
      <c r="O11" s="31"/>
      <c r="P11" s="30"/>
      <c r="Q11" s="30"/>
      <c r="R11" s="30"/>
      <c r="S11" s="31"/>
      <c r="T11" s="31"/>
      <c r="U11" s="31"/>
      <c r="V11" s="30"/>
      <c r="W11" s="30"/>
      <c r="X11" s="30"/>
      <c r="Y11" s="25">
        <f>IF(ISNUMBER(C11),SUM($C$5*($C$4+1-A11)),"")</f>
        <v>41.666666666666671</v>
      </c>
    </row>
    <row r="12" spans="1:25" x14ac:dyDescent="0.35">
      <c r="A12" s="7">
        <f>IF(ISNUMBER(C12),_xlfn.RANK.EQ(C12,$C$8:$C$47,0),"")</f>
        <v>5</v>
      </c>
      <c r="B12" s="10" t="s">
        <v>12</v>
      </c>
      <c r="C12" s="29">
        <v>332</v>
      </c>
      <c r="D12" s="30"/>
      <c r="E12" s="30"/>
      <c r="F12" s="30"/>
      <c r="G12" s="31"/>
      <c r="H12" s="31"/>
      <c r="I12" s="31"/>
      <c r="J12" s="30"/>
      <c r="K12" s="30"/>
      <c r="L12" s="30"/>
      <c r="M12" s="31"/>
      <c r="N12" s="31"/>
      <c r="O12" s="31"/>
      <c r="P12" s="30"/>
      <c r="Q12" s="30"/>
      <c r="R12" s="30"/>
      <c r="S12" s="31"/>
      <c r="T12" s="31"/>
      <c r="U12" s="31"/>
      <c r="V12" s="30"/>
      <c r="W12" s="30"/>
      <c r="X12" s="30"/>
      <c r="Y12" s="25">
        <f>IF(ISNUMBER(C12),SUM($C$5*($C$4+1-A12)),"")</f>
        <v>33.333333333333336</v>
      </c>
    </row>
    <row r="13" spans="1:25" x14ac:dyDescent="0.35">
      <c r="A13" s="7">
        <f>IF(ISNUMBER(C13),_xlfn.RANK.EQ(C13,$C$8:$C$47,0),"")</f>
        <v>9</v>
      </c>
      <c r="B13" s="10" t="s">
        <v>13</v>
      </c>
      <c r="C13" s="29">
        <v>33</v>
      </c>
      <c r="D13" s="30"/>
      <c r="E13" s="30"/>
      <c r="F13" s="30"/>
      <c r="G13" s="31"/>
      <c r="H13" s="31"/>
      <c r="I13" s="31"/>
      <c r="J13" s="30"/>
      <c r="K13" s="30"/>
      <c r="L13" s="30"/>
      <c r="M13" s="31"/>
      <c r="N13" s="31"/>
      <c r="O13" s="31"/>
      <c r="P13" s="30"/>
      <c r="Q13" s="30"/>
      <c r="R13" s="30"/>
      <c r="S13" s="31"/>
      <c r="T13" s="31"/>
      <c r="U13" s="31"/>
      <c r="V13" s="30"/>
      <c r="W13" s="30"/>
      <c r="X13" s="30"/>
      <c r="Y13" s="25">
        <f>IF(ISNUMBER(C13),SUM($C$5*($C$4+1-A13)),"")</f>
        <v>16.666666666666668</v>
      </c>
    </row>
    <row r="14" spans="1:25" x14ac:dyDescent="0.35">
      <c r="A14" s="7">
        <f>IF(ISNUMBER(C14),_xlfn.RANK.EQ(C14,$C$8:$C$47,0),"")</f>
        <v>7</v>
      </c>
      <c r="B14" s="10" t="s">
        <v>14</v>
      </c>
      <c r="C14" s="29">
        <v>123</v>
      </c>
      <c r="D14" s="30"/>
      <c r="E14" s="30"/>
      <c r="F14" s="30"/>
      <c r="G14" s="31"/>
      <c r="H14" s="31"/>
      <c r="I14" s="31"/>
      <c r="J14" s="30"/>
      <c r="K14" s="30"/>
      <c r="L14" s="30"/>
      <c r="M14" s="31"/>
      <c r="N14" s="31"/>
      <c r="O14" s="31"/>
      <c r="P14" s="30"/>
      <c r="Q14" s="30"/>
      <c r="R14" s="30"/>
      <c r="S14" s="31"/>
      <c r="T14" s="31"/>
      <c r="U14" s="31"/>
      <c r="V14" s="30"/>
      <c r="W14" s="30"/>
      <c r="X14" s="30"/>
      <c r="Y14" s="25">
        <f>IF(ISNUMBER(C14),SUM($C$5*($C$4+1-A14)),"")</f>
        <v>25</v>
      </c>
    </row>
    <row r="15" spans="1:25" x14ac:dyDescent="0.35">
      <c r="A15" s="7">
        <f>IF(ISNUMBER(C15),_xlfn.RANK.EQ(C15,$C$8:$C$47,0),"")</f>
        <v>11</v>
      </c>
      <c r="B15" s="10" t="s">
        <v>15</v>
      </c>
      <c r="C15" s="29">
        <v>23</v>
      </c>
      <c r="D15" s="30"/>
      <c r="E15" s="30"/>
      <c r="F15" s="30"/>
      <c r="G15" s="31"/>
      <c r="H15" s="31"/>
      <c r="I15" s="31"/>
      <c r="J15" s="30"/>
      <c r="K15" s="30"/>
      <c r="L15" s="30"/>
      <c r="M15" s="31"/>
      <c r="N15" s="31"/>
      <c r="O15" s="31"/>
      <c r="P15" s="30"/>
      <c r="Q15" s="30"/>
      <c r="R15" s="30"/>
      <c r="S15" s="31"/>
      <c r="T15" s="31"/>
      <c r="U15" s="31"/>
      <c r="V15" s="30"/>
      <c r="W15" s="30"/>
      <c r="X15" s="30"/>
      <c r="Y15" s="25">
        <f>IF(ISNUMBER(C15),SUM($C$5*($C$4+1-A15)),"")</f>
        <v>8.3333333333333339</v>
      </c>
    </row>
    <row r="16" spans="1:25" x14ac:dyDescent="0.35">
      <c r="A16" s="7">
        <f>IF(ISNUMBER(C16),_xlfn.RANK.EQ(C16,$C$8:$C$47,0),"")</f>
        <v>2</v>
      </c>
      <c r="B16" s="10" t="s">
        <v>16</v>
      </c>
      <c r="C16" s="29">
        <v>3133</v>
      </c>
      <c r="D16" s="30"/>
      <c r="E16" s="30"/>
      <c r="F16" s="30"/>
      <c r="G16" s="31"/>
      <c r="H16" s="31"/>
      <c r="I16" s="31"/>
      <c r="J16" s="30"/>
      <c r="K16" s="30"/>
      <c r="L16" s="30"/>
      <c r="M16" s="31"/>
      <c r="N16" s="31"/>
      <c r="O16" s="31"/>
      <c r="P16" s="30"/>
      <c r="Q16" s="30"/>
      <c r="R16" s="30"/>
      <c r="S16" s="31"/>
      <c r="T16" s="31"/>
      <c r="U16" s="31"/>
      <c r="V16" s="30"/>
      <c r="W16" s="30"/>
      <c r="X16" s="30"/>
      <c r="Y16" s="25">
        <f>IF(ISNUMBER(C16),SUM($C$5*($C$4+1-A16)),"")</f>
        <v>45.833333333333336</v>
      </c>
    </row>
    <row r="17" spans="1:25" x14ac:dyDescent="0.35">
      <c r="A17" s="7">
        <f>IF(ISNUMBER(C17),_xlfn.RANK.EQ(C17,$C$8:$C$47,0),"")</f>
        <v>11</v>
      </c>
      <c r="B17" s="10" t="s">
        <v>17</v>
      </c>
      <c r="C17" s="29">
        <v>23</v>
      </c>
      <c r="D17" s="30"/>
      <c r="E17" s="30"/>
      <c r="F17" s="30"/>
      <c r="G17" s="31"/>
      <c r="H17" s="31"/>
      <c r="I17" s="31"/>
      <c r="J17" s="30"/>
      <c r="K17" s="30"/>
      <c r="L17" s="30"/>
      <c r="M17" s="31"/>
      <c r="N17" s="31"/>
      <c r="O17" s="31"/>
      <c r="P17" s="30"/>
      <c r="Q17" s="30"/>
      <c r="R17" s="30"/>
      <c r="S17" s="31"/>
      <c r="T17" s="31"/>
      <c r="U17" s="31"/>
      <c r="V17" s="30"/>
      <c r="W17" s="30"/>
      <c r="X17" s="30"/>
      <c r="Y17" s="25">
        <f>IF(ISNUMBER(C17),SUM($C$5*($C$4+1-A17)),"")</f>
        <v>8.3333333333333339</v>
      </c>
    </row>
    <row r="18" spans="1:25" x14ac:dyDescent="0.35">
      <c r="A18" s="7">
        <f>IF(ISNUMBER(C18),_xlfn.RANK.EQ(C18,$C$8:$C$47,0),"")</f>
        <v>4</v>
      </c>
      <c r="B18" s="10" t="s">
        <v>18</v>
      </c>
      <c r="C18" s="29">
        <v>1123</v>
      </c>
      <c r="D18" s="30"/>
      <c r="E18" s="30"/>
      <c r="F18" s="30"/>
      <c r="G18" s="31"/>
      <c r="H18" s="31"/>
      <c r="I18" s="31"/>
      <c r="J18" s="30"/>
      <c r="K18" s="30"/>
      <c r="L18" s="30"/>
      <c r="M18" s="31"/>
      <c r="N18" s="31"/>
      <c r="O18" s="31"/>
      <c r="P18" s="30"/>
      <c r="Q18" s="30"/>
      <c r="R18" s="30"/>
      <c r="S18" s="31"/>
      <c r="T18" s="31"/>
      <c r="U18" s="31"/>
      <c r="V18" s="30"/>
      <c r="W18" s="30"/>
      <c r="X18" s="30"/>
      <c r="Y18" s="25">
        <f>IF(ISNUMBER(C18),SUM($C$5*($C$4+1-A18)),"")</f>
        <v>37.5</v>
      </c>
    </row>
    <row r="19" spans="1:25" x14ac:dyDescent="0.35">
      <c r="A19" s="7">
        <f>IF(ISNUMBER(C19),_xlfn.RANK.EQ(C19,$C$8:$C$47,0),"")</f>
        <v>1</v>
      </c>
      <c r="B19" s="10" t="s">
        <v>19</v>
      </c>
      <c r="C19" s="29">
        <v>22333</v>
      </c>
      <c r="D19" s="30"/>
      <c r="E19" s="30"/>
      <c r="F19" s="30"/>
      <c r="G19" s="31"/>
      <c r="H19" s="31"/>
      <c r="I19" s="31"/>
      <c r="J19" s="30"/>
      <c r="K19" s="30"/>
      <c r="L19" s="30"/>
      <c r="M19" s="31"/>
      <c r="N19" s="31"/>
      <c r="O19" s="31"/>
      <c r="P19" s="30"/>
      <c r="Q19" s="30"/>
      <c r="R19" s="30"/>
      <c r="S19" s="31"/>
      <c r="T19" s="31"/>
      <c r="U19" s="31"/>
      <c r="V19" s="30"/>
      <c r="W19" s="30"/>
      <c r="X19" s="30"/>
      <c r="Y19" s="25">
        <f>IF(ISNUMBER(C19),SUM($C$5*($C$4+1-A19)),"")</f>
        <v>50</v>
      </c>
    </row>
    <row r="20" spans="1:25" x14ac:dyDescent="0.35">
      <c r="A20" s="7" t="str">
        <f>IF(ISNUMBER(C20),_xlfn.RANK.EQ(C20,$C$8:$C$47,0),"")</f>
        <v/>
      </c>
      <c r="B20" s="10"/>
      <c r="C20" s="29"/>
      <c r="D20" s="30"/>
      <c r="E20" s="30"/>
      <c r="F20" s="30"/>
      <c r="G20" s="31"/>
      <c r="H20" s="31"/>
      <c r="I20" s="31"/>
      <c r="J20" s="30"/>
      <c r="K20" s="30"/>
      <c r="L20" s="30"/>
      <c r="M20" s="31"/>
      <c r="N20" s="31"/>
      <c r="O20" s="31"/>
      <c r="P20" s="30"/>
      <c r="Q20" s="30"/>
      <c r="R20" s="30"/>
      <c r="S20" s="31"/>
      <c r="T20" s="31"/>
      <c r="U20" s="31"/>
      <c r="V20" s="30"/>
      <c r="W20" s="30"/>
      <c r="X20" s="30"/>
      <c r="Y20" s="25" t="str">
        <f>IF(ISNUMBER(C20),SUM($C$5*($C$4+1-A20)),"")</f>
        <v/>
      </c>
    </row>
    <row r="21" spans="1:25" x14ac:dyDescent="0.35">
      <c r="A21" s="7" t="str">
        <f>IF(ISNUMBER(C21),_xlfn.RANK.EQ(C21,$C$8:$C$47,0),"")</f>
        <v/>
      </c>
      <c r="B21" s="10"/>
      <c r="C21" s="29"/>
      <c r="D21" s="30"/>
      <c r="E21" s="30"/>
      <c r="F21" s="30"/>
      <c r="G21" s="31"/>
      <c r="H21" s="31"/>
      <c r="I21" s="31"/>
      <c r="J21" s="30"/>
      <c r="K21" s="30"/>
      <c r="L21" s="30"/>
      <c r="M21" s="31"/>
      <c r="N21" s="31"/>
      <c r="O21" s="31"/>
      <c r="P21" s="30"/>
      <c r="Q21" s="30"/>
      <c r="R21" s="30"/>
      <c r="S21" s="31"/>
      <c r="T21" s="31"/>
      <c r="U21" s="31"/>
      <c r="V21" s="30"/>
      <c r="W21" s="30"/>
      <c r="X21" s="30"/>
      <c r="Y21" s="25" t="str">
        <f>IF(ISNUMBER(C21),SUM($C$5*($C$4+1-A21)),"")</f>
        <v/>
      </c>
    </row>
    <row r="22" spans="1:25" x14ac:dyDescent="0.35">
      <c r="A22" s="7" t="str">
        <f>IF(ISNUMBER(C22),_xlfn.RANK.EQ(C22,$C$8:$C$47,0),"")</f>
        <v/>
      </c>
      <c r="B22" s="10"/>
      <c r="C22" s="29"/>
      <c r="D22" s="30"/>
      <c r="E22" s="30"/>
      <c r="F22" s="30"/>
      <c r="G22" s="31"/>
      <c r="H22" s="31"/>
      <c r="I22" s="31"/>
      <c r="J22" s="30"/>
      <c r="K22" s="30"/>
      <c r="L22" s="30"/>
      <c r="M22" s="31"/>
      <c r="N22" s="31"/>
      <c r="O22" s="31"/>
      <c r="P22" s="30"/>
      <c r="Q22" s="30"/>
      <c r="R22" s="30"/>
      <c r="S22" s="31"/>
      <c r="T22" s="31"/>
      <c r="U22" s="31"/>
      <c r="V22" s="30"/>
      <c r="W22" s="30"/>
      <c r="X22" s="30"/>
      <c r="Y22" s="25" t="str">
        <f>IF(ISNUMBER(C22),SUM($C$5*($C$4+1-A22)),"")</f>
        <v/>
      </c>
    </row>
    <row r="23" spans="1:25" x14ac:dyDescent="0.35">
      <c r="A23" s="7" t="str">
        <f>IF(ISNUMBER(C23),_xlfn.RANK.EQ(C23,$C$8:$C$47,0),"")</f>
        <v/>
      </c>
      <c r="B23" s="10"/>
      <c r="C23" s="29"/>
      <c r="D23" s="30"/>
      <c r="E23" s="30"/>
      <c r="F23" s="30"/>
      <c r="G23" s="31"/>
      <c r="H23" s="31"/>
      <c r="I23" s="31"/>
      <c r="J23" s="30"/>
      <c r="K23" s="30"/>
      <c r="L23" s="30"/>
      <c r="M23" s="31"/>
      <c r="N23" s="31"/>
      <c r="O23" s="31"/>
      <c r="P23" s="30"/>
      <c r="Q23" s="30"/>
      <c r="R23" s="30"/>
      <c r="S23" s="31"/>
      <c r="T23" s="31"/>
      <c r="U23" s="31"/>
      <c r="V23" s="30"/>
      <c r="W23" s="30"/>
      <c r="X23" s="30"/>
      <c r="Y23" s="25" t="str">
        <f>IF(ISNUMBER(C23),SUM($C$5*($C$4+1-A23)),"")</f>
        <v/>
      </c>
    </row>
    <row r="24" spans="1:25" x14ac:dyDescent="0.35">
      <c r="A24" s="7" t="str">
        <f>IF(ISNUMBER(C24),_xlfn.RANK.EQ(C24,$C$8:$C$47,0),"")</f>
        <v/>
      </c>
      <c r="B24" s="10"/>
      <c r="C24" s="29"/>
      <c r="D24" s="30"/>
      <c r="E24" s="30"/>
      <c r="F24" s="30"/>
      <c r="G24" s="31"/>
      <c r="H24" s="31"/>
      <c r="I24" s="31"/>
      <c r="J24" s="30"/>
      <c r="K24" s="30"/>
      <c r="L24" s="30"/>
      <c r="M24" s="31"/>
      <c r="N24" s="31"/>
      <c r="O24" s="31"/>
      <c r="P24" s="30"/>
      <c r="Q24" s="30"/>
      <c r="R24" s="30"/>
      <c r="S24" s="31"/>
      <c r="T24" s="31"/>
      <c r="U24" s="31"/>
      <c r="V24" s="30"/>
      <c r="W24" s="30"/>
      <c r="X24" s="30"/>
      <c r="Y24" s="25" t="str">
        <f>IF(ISNUMBER(C24),SUM($C$5*($C$4+1-A24)),"")</f>
        <v/>
      </c>
    </row>
    <row r="25" spans="1:25" x14ac:dyDescent="0.35">
      <c r="A25" s="7" t="str">
        <f>IF(ISNUMBER(C25),_xlfn.RANK.EQ(C25,$C$8:$C$47,0),"")</f>
        <v/>
      </c>
      <c r="B25" s="10"/>
      <c r="C25" s="29"/>
      <c r="D25" s="30"/>
      <c r="E25" s="30"/>
      <c r="F25" s="30"/>
      <c r="G25" s="31"/>
      <c r="H25" s="31"/>
      <c r="I25" s="31"/>
      <c r="J25" s="30"/>
      <c r="K25" s="30"/>
      <c r="L25" s="30"/>
      <c r="M25" s="31"/>
      <c r="N25" s="31"/>
      <c r="O25" s="31"/>
      <c r="P25" s="30"/>
      <c r="Q25" s="30"/>
      <c r="R25" s="30"/>
      <c r="S25" s="31"/>
      <c r="T25" s="31"/>
      <c r="U25" s="31"/>
      <c r="V25" s="30"/>
      <c r="W25" s="30"/>
      <c r="X25" s="30"/>
      <c r="Y25" s="25" t="str">
        <f>IF(ISNUMBER(C25),SUM($C$5*($C$4+1-A25)),"")</f>
        <v/>
      </c>
    </row>
    <row r="26" spans="1:25" x14ac:dyDescent="0.35">
      <c r="A26" s="7" t="str">
        <f>IF(ISNUMBER(C26),_xlfn.RANK.EQ(C26,$C$8:$C$47,0),"")</f>
        <v/>
      </c>
      <c r="B26" s="10"/>
      <c r="C26" s="29"/>
      <c r="D26" s="30"/>
      <c r="E26" s="30"/>
      <c r="F26" s="30"/>
      <c r="G26" s="31"/>
      <c r="H26" s="31"/>
      <c r="I26" s="31"/>
      <c r="J26" s="30"/>
      <c r="K26" s="30"/>
      <c r="L26" s="30"/>
      <c r="M26" s="31"/>
      <c r="N26" s="31"/>
      <c r="O26" s="31"/>
      <c r="P26" s="30"/>
      <c r="Q26" s="30"/>
      <c r="R26" s="30"/>
      <c r="S26" s="31"/>
      <c r="T26" s="31"/>
      <c r="U26" s="31"/>
      <c r="V26" s="30"/>
      <c r="W26" s="30"/>
      <c r="X26" s="30"/>
      <c r="Y26" s="25" t="str">
        <f>IF(ISNUMBER(C26),SUM($C$5*($C$4+1-A26)),"")</f>
        <v/>
      </c>
    </row>
    <row r="27" spans="1:25" x14ac:dyDescent="0.35">
      <c r="A27" s="7" t="str">
        <f>IF(ISNUMBER(C27),_xlfn.RANK.EQ(C27,$C$8:$C$47,0),"")</f>
        <v/>
      </c>
      <c r="B27" s="10"/>
      <c r="C27" s="29"/>
      <c r="D27" s="30"/>
      <c r="E27" s="30"/>
      <c r="F27" s="30"/>
      <c r="G27" s="31"/>
      <c r="H27" s="31"/>
      <c r="I27" s="31"/>
      <c r="J27" s="30"/>
      <c r="K27" s="30"/>
      <c r="L27" s="30"/>
      <c r="M27" s="31"/>
      <c r="N27" s="31"/>
      <c r="O27" s="31"/>
      <c r="P27" s="30"/>
      <c r="Q27" s="30"/>
      <c r="R27" s="30"/>
      <c r="S27" s="31"/>
      <c r="T27" s="31"/>
      <c r="U27" s="31"/>
      <c r="V27" s="30"/>
      <c r="W27" s="30"/>
      <c r="X27" s="30"/>
      <c r="Y27" s="25" t="str">
        <f>IF(ISNUMBER(C27),SUM($C$5*($C$4+1-A27)),"")</f>
        <v/>
      </c>
    </row>
    <row r="28" spans="1:25" x14ac:dyDescent="0.35">
      <c r="A28" s="7" t="str">
        <f>IF(ISNUMBER(C28),_xlfn.RANK.EQ(C28,$C$8:$C$47,0),"")</f>
        <v/>
      </c>
      <c r="B28" s="10"/>
      <c r="C28" s="29"/>
      <c r="D28" s="30"/>
      <c r="E28" s="30"/>
      <c r="F28" s="30"/>
      <c r="G28" s="31"/>
      <c r="H28" s="31"/>
      <c r="I28" s="31"/>
      <c r="J28" s="30"/>
      <c r="K28" s="30"/>
      <c r="L28" s="30"/>
      <c r="M28" s="31"/>
      <c r="N28" s="31"/>
      <c r="O28" s="31"/>
      <c r="P28" s="30"/>
      <c r="Q28" s="30"/>
      <c r="R28" s="30"/>
      <c r="S28" s="31"/>
      <c r="T28" s="31"/>
      <c r="U28" s="31"/>
      <c r="V28" s="30"/>
      <c r="W28" s="30"/>
      <c r="X28" s="30"/>
      <c r="Y28" s="25" t="str">
        <f>IF(ISNUMBER(C28),SUM($C$5*($C$4+1-A28)),"")</f>
        <v/>
      </c>
    </row>
    <row r="29" spans="1:25" x14ac:dyDescent="0.35">
      <c r="A29" s="7" t="str">
        <f>IF(ISNUMBER(C29),_xlfn.RANK.EQ(C29,$C$8:$C$47,0),"")</f>
        <v/>
      </c>
      <c r="B29" s="10"/>
      <c r="C29" s="29"/>
      <c r="D29" s="30"/>
      <c r="E29" s="30"/>
      <c r="F29" s="30"/>
      <c r="G29" s="31"/>
      <c r="H29" s="31"/>
      <c r="I29" s="31"/>
      <c r="J29" s="30"/>
      <c r="K29" s="30"/>
      <c r="L29" s="30"/>
      <c r="M29" s="31"/>
      <c r="N29" s="31"/>
      <c r="O29" s="31"/>
      <c r="P29" s="30"/>
      <c r="Q29" s="30"/>
      <c r="R29" s="30"/>
      <c r="S29" s="31"/>
      <c r="T29" s="31"/>
      <c r="U29" s="31"/>
      <c r="V29" s="30"/>
      <c r="W29" s="30"/>
      <c r="X29" s="30"/>
      <c r="Y29" s="25" t="str">
        <f>IF(ISNUMBER(C29),SUM($C$5*($C$4+1-A29)),"")</f>
        <v/>
      </c>
    </row>
    <row r="30" spans="1:25" x14ac:dyDescent="0.35">
      <c r="A30" s="7" t="str">
        <f>IF(ISNUMBER(C30),_xlfn.RANK.EQ(C30,$C$8:$C$47,0),"")</f>
        <v/>
      </c>
      <c r="B30" s="10"/>
      <c r="C30" s="29" t="str">
        <f t="shared" ref="C30:C47" si="0">IF(SUM(D30:F30)&gt;0,SUM(IF(D30=1,3) + IF(E30=1,2) + IF(F30=1,1) + IF(G30=1,30)  + IF(H30=1,20) + IF(I30=1,10) + IF(J30=1,300)  + IF(K30=1,200) + IF(L30=1,100) + IF(M30=1,3000)  + IF(N30=1,2000) + IF(O30=1,1000) + IF(P30=1,30000)  + IF(Q30=1,20000) + IF(R30=1,10000) + IF(S30=1,300000)  + IF(T30=1,200000) + IF(U30=1,100000) + IF(V30=1,3000000)  + IF(W30=1,2000000) + IF(X30=1,1000000)),"")</f>
        <v/>
      </c>
      <c r="D30" s="30"/>
      <c r="E30" s="30"/>
      <c r="F30" s="30"/>
      <c r="G30" s="31"/>
      <c r="H30" s="31"/>
      <c r="I30" s="31"/>
      <c r="J30" s="30"/>
      <c r="K30" s="30"/>
      <c r="L30" s="30"/>
      <c r="M30" s="31"/>
      <c r="N30" s="31"/>
      <c r="O30" s="31"/>
      <c r="P30" s="30"/>
      <c r="Q30" s="30"/>
      <c r="R30" s="30"/>
      <c r="S30" s="31"/>
      <c r="T30" s="31"/>
      <c r="U30" s="31"/>
      <c r="V30" s="30"/>
      <c r="W30" s="30"/>
      <c r="X30" s="30"/>
      <c r="Y30" s="25" t="str">
        <f>IF(ISNUMBER(C30),SUM($C$5*($C$4+1-A30)),"")</f>
        <v/>
      </c>
    </row>
    <row r="31" spans="1:25" x14ac:dyDescent="0.35">
      <c r="A31" s="7" t="str">
        <f>IF(ISNUMBER(C31),_xlfn.RANK.EQ(C31,$C$8:$C$47,0),"")</f>
        <v/>
      </c>
      <c r="B31" s="10"/>
      <c r="C31" s="29" t="str">
        <f t="shared" si="0"/>
        <v/>
      </c>
      <c r="D31" s="30"/>
      <c r="E31" s="30"/>
      <c r="F31" s="30"/>
      <c r="G31" s="31"/>
      <c r="H31" s="31"/>
      <c r="I31" s="31"/>
      <c r="J31" s="30"/>
      <c r="K31" s="30"/>
      <c r="L31" s="30"/>
      <c r="M31" s="31"/>
      <c r="N31" s="31"/>
      <c r="O31" s="31"/>
      <c r="P31" s="30"/>
      <c r="Q31" s="30"/>
      <c r="R31" s="30"/>
      <c r="S31" s="31"/>
      <c r="T31" s="31"/>
      <c r="U31" s="31"/>
      <c r="V31" s="30"/>
      <c r="W31" s="30"/>
      <c r="X31" s="30"/>
      <c r="Y31" s="25" t="str">
        <f>IF(ISNUMBER(C31),SUM($C$5*($C$4+1-A31)),"")</f>
        <v/>
      </c>
    </row>
    <row r="32" spans="1:25" x14ac:dyDescent="0.35">
      <c r="A32" s="7" t="str">
        <f>IF(ISNUMBER(C32),_xlfn.RANK.EQ(C32,$C$8:$C$47,0),"")</f>
        <v/>
      </c>
      <c r="B32" s="10"/>
      <c r="C32" s="29" t="str">
        <f t="shared" si="0"/>
        <v/>
      </c>
      <c r="D32" s="30"/>
      <c r="E32" s="30"/>
      <c r="F32" s="30"/>
      <c r="G32" s="31"/>
      <c r="H32" s="31"/>
      <c r="I32" s="31"/>
      <c r="J32" s="30"/>
      <c r="K32" s="30"/>
      <c r="L32" s="30"/>
      <c r="M32" s="31"/>
      <c r="N32" s="31"/>
      <c r="O32" s="31"/>
      <c r="P32" s="30"/>
      <c r="Q32" s="30"/>
      <c r="R32" s="30"/>
      <c r="S32" s="31"/>
      <c r="T32" s="31"/>
      <c r="U32" s="31"/>
      <c r="V32" s="30"/>
      <c r="W32" s="30"/>
      <c r="X32" s="30"/>
      <c r="Y32" s="25" t="str">
        <f>IF(ISNUMBER(C32),SUM($C$5*($C$4+1-A32)),"")</f>
        <v/>
      </c>
    </row>
    <row r="33" spans="1:25" x14ac:dyDescent="0.35">
      <c r="A33" s="7" t="str">
        <f>IF(ISNUMBER(C33),_xlfn.RANK.EQ(C33,$C$8:$C$47,0),"")</f>
        <v/>
      </c>
      <c r="B33" s="10"/>
      <c r="C33" s="29" t="str">
        <f t="shared" si="0"/>
        <v/>
      </c>
      <c r="D33" s="30"/>
      <c r="E33" s="30"/>
      <c r="F33" s="30"/>
      <c r="G33" s="31"/>
      <c r="H33" s="31"/>
      <c r="I33" s="31"/>
      <c r="J33" s="30"/>
      <c r="K33" s="30"/>
      <c r="L33" s="30"/>
      <c r="M33" s="31"/>
      <c r="N33" s="31"/>
      <c r="O33" s="31"/>
      <c r="P33" s="30"/>
      <c r="Q33" s="30"/>
      <c r="R33" s="30"/>
      <c r="S33" s="31"/>
      <c r="T33" s="31"/>
      <c r="U33" s="31"/>
      <c r="V33" s="30"/>
      <c r="W33" s="30"/>
      <c r="X33" s="30"/>
      <c r="Y33" s="25" t="str">
        <f>IF(ISNUMBER(C33),SUM($C$5*($C$4+1-A33)),"")</f>
        <v/>
      </c>
    </row>
    <row r="34" spans="1:25" x14ac:dyDescent="0.35">
      <c r="A34" s="7" t="str">
        <f>IF(ISNUMBER(C34),_xlfn.RANK.EQ(C34,$C$8:$C$47,0),"")</f>
        <v/>
      </c>
      <c r="B34" s="10"/>
      <c r="C34" s="29" t="str">
        <f t="shared" si="0"/>
        <v/>
      </c>
      <c r="D34" s="30"/>
      <c r="E34" s="30"/>
      <c r="F34" s="30"/>
      <c r="G34" s="31"/>
      <c r="H34" s="31"/>
      <c r="I34" s="31"/>
      <c r="J34" s="30"/>
      <c r="K34" s="30"/>
      <c r="L34" s="30"/>
      <c r="M34" s="31"/>
      <c r="N34" s="31"/>
      <c r="O34" s="31"/>
      <c r="P34" s="30"/>
      <c r="Q34" s="30"/>
      <c r="R34" s="30"/>
      <c r="S34" s="31"/>
      <c r="T34" s="31"/>
      <c r="U34" s="31"/>
      <c r="V34" s="30"/>
      <c r="W34" s="30"/>
      <c r="X34" s="30"/>
      <c r="Y34" s="25" t="str">
        <f>IF(ISNUMBER(C34),SUM($C$5*($C$4+1-A34)),"")</f>
        <v/>
      </c>
    </row>
    <row r="35" spans="1:25" x14ac:dyDescent="0.35">
      <c r="A35" s="7" t="str">
        <f>IF(ISNUMBER(C35),_xlfn.RANK.EQ(C35,$C$8:$C$47,0),"")</f>
        <v/>
      </c>
      <c r="B35" s="10"/>
      <c r="C35" s="29" t="str">
        <f t="shared" si="0"/>
        <v/>
      </c>
      <c r="D35" s="30"/>
      <c r="E35" s="30"/>
      <c r="F35" s="30"/>
      <c r="G35" s="31"/>
      <c r="H35" s="31"/>
      <c r="I35" s="31"/>
      <c r="J35" s="30"/>
      <c r="K35" s="30"/>
      <c r="L35" s="30"/>
      <c r="M35" s="31"/>
      <c r="N35" s="31"/>
      <c r="O35" s="31"/>
      <c r="P35" s="30"/>
      <c r="Q35" s="30"/>
      <c r="R35" s="30"/>
      <c r="S35" s="31"/>
      <c r="T35" s="31"/>
      <c r="U35" s="31"/>
      <c r="V35" s="30"/>
      <c r="W35" s="30"/>
      <c r="X35" s="30"/>
      <c r="Y35" s="25" t="str">
        <f>IF(ISNUMBER(C35),SUM($C$5*($C$4+1-A35)),"")</f>
        <v/>
      </c>
    </row>
    <row r="36" spans="1:25" x14ac:dyDescent="0.35">
      <c r="A36" s="7" t="str">
        <f>IF(ISNUMBER(C36),_xlfn.RANK.EQ(C36,$C$8:$C$47,0),"")</f>
        <v/>
      </c>
      <c r="B36" s="10"/>
      <c r="C36" s="29" t="str">
        <f t="shared" si="0"/>
        <v/>
      </c>
      <c r="D36" s="30"/>
      <c r="E36" s="30"/>
      <c r="F36" s="30"/>
      <c r="G36" s="31"/>
      <c r="H36" s="31"/>
      <c r="I36" s="31"/>
      <c r="J36" s="30"/>
      <c r="K36" s="30"/>
      <c r="L36" s="30"/>
      <c r="M36" s="31"/>
      <c r="N36" s="31"/>
      <c r="O36" s="31"/>
      <c r="P36" s="30"/>
      <c r="Q36" s="30"/>
      <c r="R36" s="30"/>
      <c r="S36" s="31"/>
      <c r="T36" s="31"/>
      <c r="U36" s="31"/>
      <c r="V36" s="30"/>
      <c r="W36" s="30"/>
      <c r="X36" s="30"/>
      <c r="Y36" s="25" t="str">
        <f>IF(ISNUMBER(C36),SUM($C$5*($C$4+1-A36)),"")</f>
        <v/>
      </c>
    </row>
    <row r="37" spans="1:25" x14ac:dyDescent="0.35">
      <c r="A37" s="7" t="str">
        <f>IF(ISNUMBER(C37),_xlfn.RANK.EQ(C37,$C$8:$C$47,0),"")</f>
        <v/>
      </c>
      <c r="B37" s="10"/>
      <c r="C37" s="29" t="str">
        <f t="shared" si="0"/>
        <v/>
      </c>
      <c r="D37" s="30"/>
      <c r="E37" s="30"/>
      <c r="F37" s="30"/>
      <c r="G37" s="31"/>
      <c r="H37" s="31"/>
      <c r="I37" s="31"/>
      <c r="J37" s="30"/>
      <c r="K37" s="30"/>
      <c r="L37" s="30"/>
      <c r="M37" s="31"/>
      <c r="N37" s="31"/>
      <c r="O37" s="31"/>
      <c r="P37" s="30"/>
      <c r="Q37" s="30"/>
      <c r="R37" s="30"/>
      <c r="S37" s="31"/>
      <c r="T37" s="31"/>
      <c r="U37" s="31"/>
      <c r="V37" s="30"/>
      <c r="W37" s="30"/>
      <c r="X37" s="30"/>
      <c r="Y37" s="25" t="str">
        <f>IF(ISNUMBER(C37),SUM($C$5*($C$4+1-A37)),"")</f>
        <v/>
      </c>
    </row>
    <row r="38" spans="1:25" x14ac:dyDescent="0.35">
      <c r="A38" s="7" t="str">
        <f>IF(ISNUMBER(C38),_xlfn.RANK.EQ(C38,$C$8:$C$47,0),"")</f>
        <v/>
      </c>
      <c r="B38" s="10"/>
      <c r="C38" s="29" t="str">
        <f t="shared" si="0"/>
        <v/>
      </c>
      <c r="D38" s="30"/>
      <c r="E38" s="30"/>
      <c r="F38" s="30"/>
      <c r="G38" s="31"/>
      <c r="H38" s="31"/>
      <c r="I38" s="31"/>
      <c r="J38" s="30"/>
      <c r="K38" s="30"/>
      <c r="L38" s="30"/>
      <c r="M38" s="31"/>
      <c r="N38" s="31"/>
      <c r="O38" s="31"/>
      <c r="P38" s="30"/>
      <c r="Q38" s="30"/>
      <c r="R38" s="30"/>
      <c r="S38" s="31"/>
      <c r="T38" s="31"/>
      <c r="U38" s="31"/>
      <c r="V38" s="30"/>
      <c r="W38" s="30"/>
      <c r="X38" s="30"/>
      <c r="Y38" s="25" t="str">
        <f>IF(ISNUMBER(C38),SUM($C$5*($C$4+1-A38)),"")</f>
        <v/>
      </c>
    </row>
    <row r="39" spans="1:25" x14ac:dyDescent="0.35">
      <c r="A39" s="7" t="str">
        <f>IF(ISNUMBER(C39),_xlfn.RANK.EQ(C39,$C$8:$C$47,0),"")</f>
        <v/>
      </c>
      <c r="B39" s="10"/>
      <c r="C39" s="29" t="str">
        <f t="shared" si="0"/>
        <v/>
      </c>
      <c r="D39" s="30"/>
      <c r="E39" s="30"/>
      <c r="F39" s="30"/>
      <c r="G39" s="31"/>
      <c r="H39" s="31"/>
      <c r="I39" s="31"/>
      <c r="J39" s="30"/>
      <c r="K39" s="30"/>
      <c r="L39" s="30"/>
      <c r="M39" s="31"/>
      <c r="N39" s="31"/>
      <c r="O39" s="31"/>
      <c r="P39" s="30"/>
      <c r="Q39" s="30"/>
      <c r="R39" s="30"/>
      <c r="S39" s="31"/>
      <c r="T39" s="31"/>
      <c r="U39" s="31"/>
      <c r="V39" s="30"/>
      <c r="W39" s="30"/>
      <c r="X39" s="30"/>
      <c r="Y39" s="25" t="str">
        <f>IF(ISNUMBER(C39),SUM($C$5*($C$4+1-A39)),"")</f>
        <v/>
      </c>
    </row>
    <row r="40" spans="1:25" x14ac:dyDescent="0.35">
      <c r="A40" s="7" t="str">
        <f>IF(ISNUMBER(C40),_xlfn.RANK.EQ(C40,$C$8:$C$47,0),"")</f>
        <v/>
      </c>
      <c r="B40" s="10"/>
      <c r="C40" s="29" t="str">
        <f t="shared" si="0"/>
        <v/>
      </c>
      <c r="D40" s="30"/>
      <c r="E40" s="30"/>
      <c r="F40" s="30"/>
      <c r="G40" s="31"/>
      <c r="H40" s="31"/>
      <c r="I40" s="31"/>
      <c r="J40" s="30"/>
      <c r="K40" s="30"/>
      <c r="L40" s="30"/>
      <c r="M40" s="31"/>
      <c r="N40" s="31"/>
      <c r="O40" s="31"/>
      <c r="P40" s="30"/>
      <c r="Q40" s="30"/>
      <c r="R40" s="30"/>
      <c r="S40" s="31"/>
      <c r="T40" s="31"/>
      <c r="U40" s="31"/>
      <c r="V40" s="30"/>
      <c r="W40" s="30"/>
      <c r="X40" s="30"/>
      <c r="Y40" s="25" t="str">
        <f>IF(ISNUMBER(C40),SUM($C$5*($C$4+1-A40)),"")</f>
        <v/>
      </c>
    </row>
    <row r="41" spans="1:25" x14ac:dyDescent="0.35">
      <c r="A41" s="7" t="str">
        <f>IF(ISNUMBER(C41),_xlfn.RANK.EQ(C41,$C$8:$C$47,0),"")</f>
        <v/>
      </c>
      <c r="B41" s="10"/>
      <c r="C41" s="29" t="str">
        <f t="shared" si="0"/>
        <v/>
      </c>
      <c r="D41" s="30"/>
      <c r="E41" s="30"/>
      <c r="F41" s="30"/>
      <c r="G41" s="31"/>
      <c r="H41" s="31"/>
      <c r="I41" s="31"/>
      <c r="J41" s="30"/>
      <c r="K41" s="30"/>
      <c r="L41" s="30"/>
      <c r="M41" s="31"/>
      <c r="N41" s="31"/>
      <c r="O41" s="31"/>
      <c r="P41" s="30"/>
      <c r="Q41" s="30"/>
      <c r="R41" s="30"/>
      <c r="S41" s="31"/>
      <c r="T41" s="31"/>
      <c r="U41" s="31"/>
      <c r="V41" s="30"/>
      <c r="W41" s="30"/>
      <c r="X41" s="30"/>
      <c r="Y41" s="25" t="str">
        <f>IF(ISNUMBER(C41),SUM($C$5*($C$4+1-A41)),"")</f>
        <v/>
      </c>
    </row>
    <row r="42" spans="1:25" x14ac:dyDescent="0.35">
      <c r="A42" s="7" t="str">
        <f>IF(ISNUMBER(C42),_xlfn.RANK.EQ(C42,$C$8:$C$47,0),"")</f>
        <v/>
      </c>
      <c r="B42" s="10"/>
      <c r="C42" s="29" t="str">
        <f t="shared" si="0"/>
        <v/>
      </c>
      <c r="D42" s="30"/>
      <c r="E42" s="30"/>
      <c r="F42" s="30"/>
      <c r="G42" s="31"/>
      <c r="H42" s="31"/>
      <c r="I42" s="31"/>
      <c r="J42" s="30"/>
      <c r="K42" s="30"/>
      <c r="L42" s="30"/>
      <c r="M42" s="31"/>
      <c r="N42" s="31"/>
      <c r="O42" s="31"/>
      <c r="P42" s="30"/>
      <c r="Q42" s="30"/>
      <c r="R42" s="30"/>
      <c r="S42" s="31"/>
      <c r="T42" s="31"/>
      <c r="U42" s="31"/>
      <c r="V42" s="30"/>
      <c r="W42" s="30"/>
      <c r="X42" s="30"/>
      <c r="Y42" s="25" t="str">
        <f>IF(ISNUMBER(C42),SUM($C$5*($C$4+1-A42)),"")</f>
        <v/>
      </c>
    </row>
    <row r="43" spans="1:25" x14ac:dyDescent="0.35">
      <c r="A43" s="7" t="str">
        <f>IF(ISNUMBER(C43),_xlfn.RANK.EQ(C43,$C$8:$C$47,0),"")</f>
        <v/>
      </c>
      <c r="B43" s="10"/>
      <c r="C43" s="29" t="str">
        <f t="shared" si="0"/>
        <v/>
      </c>
      <c r="D43" s="30"/>
      <c r="E43" s="30"/>
      <c r="F43" s="30"/>
      <c r="G43" s="31"/>
      <c r="H43" s="31"/>
      <c r="I43" s="31"/>
      <c r="J43" s="30"/>
      <c r="K43" s="30"/>
      <c r="L43" s="30"/>
      <c r="M43" s="31"/>
      <c r="N43" s="31"/>
      <c r="O43" s="31"/>
      <c r="P43" s="30"/>
      <c r="Q43" s="30"/>
      <c r="R43" s="30"/>
      <c r="S43" s="31"/>
      <c r="T43" s="31"/>
      <c r="U43" s="31"/>
      <c r="V43" s="30"/>
      <c r="W43" s="30"/>
      <c r="X43" s="30"/>
      <c r="Y43" s="25" t="str">
        <f>IF(ISNUMBER(C43),SUM($C$5*($C$4+1-A43)),"")</f>
        <v/>
      </c>
    </row>
    <row r="44" spans="1:25" x14ac:dyDescent="0.35">
      <c r="A44" s="7" t="str">
        <f>IF(ISNUMBER(C44),_xlfn.RANK.EQ(C44,$C$8:$C$47,0),"")</f>
        <v/>
      </c>
      <c r="B44" s="10"/>
      <c r="C44" s="29" t="str">
        <f t="shared" si="0"/>
        <v/>
      </c>
      <c r="D44" s="30"/>
      <c r="E44" s="30"/>
      <c r="F44" s="30"/>
      <c r="G44" s="31"/>
      <c r="H44" s="31"/>
      <c r="I44" s="31"/>
      <c r="J44" s="30"/>
      <c r="K44" s="30"/>
      <c r="L44" s="30"/>
      <c r="M44" s="31"/>
      <c r="N44" s="31"/>
      <c r="O44" s="31"/>
      <c r="P44" s="30"/>
      <c r="Q44" s="30"/>
      <c r="R44" s="30"/>
      <c r="S44" s="31"/>
      <c r="T44" s="31"/>
      <c r="U44" s="31"/>
      <c r="V44" s="30"/>
      <c r="W44" s="30"/>
      <c r="X44" s="30"/>
      <c r="Y44" s="25" t="str">
        <f>IF(ISNUMBER(C44),SUM($C$5*($C$4+1-A44)),"")</f>
        <v/>
      </c>
    </row>
    <row r="45" spans="1:25" x14ac:dyDescent="0.35">
      <c r="A45" s="7" t="str">
        <f>IF(ISNUMBER(C45),_xlfn.RANK.EQ(C45,$C$8:$C$47,0),"")</f>
        <v/>
      </c>
      <c r="B45" s="10"/>
      <c r="C45" s="29" t="str">
        <f t="shared" si="0"/>
        <v/>
      </c>
      <c r="D45" s="30"/>
      <c r="E45" s="30"/>
      <c r="F45" s="30"/>
      <c r="G45" s="31"/>
      <c r="H45" s="31"/>
      <c r="I45" s="31"/>
      <c r="J45" s="30"/>
      <c r="K45" s="30"/>
      <c r="L45" s="30"/>
      <c r="M45" s="31"/>
      <c r="N45" s="31"/>
      <c r="O45" s="31"/>
      <c r="P45" s="30"/>
      <c r="Q45" s="30"/>
      <c r="R45" s="30"/>
      <c r="S45" s="31"/>
      <c r="T45" s="31"/>
      <c r="U45" s="31"/>
      <c r="V45" s="30"/>
      <c r="W45" s="30"/>
      <c r="X45" s="30"/>
      <c r="Y45" s="25" t="str">
        <f>IF(ISNUMBER(C45),SUM($C$5*($C$4+1-A45)),"")</f>
        <v/>
      </c>
    </row>
    <row r="46" spans="1:25" x14ac:dyDescent="0.35">
      <c r="A46" s="7" t="str">
        <f>IF(ISNUMBER(C46),_xlfn.RANK.EQ(C46,$C$8:$C$47,0),"")</f>
        <v/>
      </c>
      <c r="B46" s="10"/>
      <c r="C46" s="29" t="str">
        <f t="shared" si="0"/>
        <v/>
      </c>
      <c r="D46" s="30"/>
      <c r="E46" s="30"/>
      <c r="F46" s="30"/>
      <c r="G46" s="31"/>
      <c r="H46" s="31"/>
      <c r="I46" s="31"/>
      <c r="J46" s="30"/>
      <c r="K46" s="30"/>
      <c r="L46" s="30"/>
      <c r="M46" s="31"/>
      <c r="N46" s="31"/>
      <c r="O46" s="31"/>
      <c r="P46" s="30"/>
      <c r="Q46" s="30"/>
      <c r="R46" s="30"/>
      <c r="S46" s="31"/>
      <c r="T46" s="31"/>
      <c r="U46" s="31"/>
      <c r="V46" s="30"/>
      <c r="W46" s="30"/>
      <c r="X46" s="30"/>
      <c r="Y46" s="25" t="str">
        <f>IF(ISNUMBER(C46),SUM($C$5*($C$4+1-A46)),"")</f>
        <v/>
      </c>
    </row>
    <row r="47" spans="1:25" x14ac:dyDescent="0.35">
      <c r="A47" s="7" t="str">
        <f>IF(ISNUMBER(C47),_xlfn.RANK.EQ(C47,$C$8:$C$47,0),"")</f>
        <v/>
      </c>
      <c r="B47" s="10"/>
      <c r="C47" s="29" t="str">
        <f t="shared" si="0"/>
        <v/>
      </c>
      <c r="D47" s="30"/>
      <c r="E47" s="30"/>
      <c r="F47" s="30"/>
      <c r="G47" s="31"/>
      <c r="H47" s="31"/>
      <c r="I47" s="31"/>
      <c r="J47" s="30"/>
      <c r="K47" s="30"/>
      <c r="L47" s="30"/>
      <c r="M47" s="31"/>
      <c r="N47" s="31"/>
      <c r="O47" s="31"/>
      <c r="P47" s="30"/>
      <c r="Q47" s="30"/>
      <c r="R47" s="30"/>
      <c r="S47" s="31"/>
      <c r="T47" s="31"/>
      <c r="U47" s="31"/>
      <c r="V47" s="30"/>
      <c r="W47" s="30"/>
      <c r="X47" s="30"/>
      <c r="Y47" s="25" t="str">
        <f>IF(ISNUMBER(C47),SUM($C$5*($C$4+1-A47)),"")</f>
        <v/>
      </c>
    </row>
  </sheetData>
  <autoFilter ref="A7:X40" xr:uid="{00000000-0009-0000-0000-000002000000}">
    <sortState xmlns:xlrd2="http://schemas.microsoft.com/office/spreadsheetml/2017/richdata2" ref="A8:X40">
      <sortCondition ref="A8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ageMargins left="0.7" right="0.7" top="0.75" bottom="0.75" header="0.511811023622047" footer="0.511811023622047"/>
  <pageSetup paperSize="9" scale="8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topLeftCell="A4" zoomScaleNormal="100" workbookViewId="0">
      <selection activeCell="C10" sqref="C10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3" width="13" style="27" customWidth="1"/>
    <col min="4" max="4" width="11.90625" customWidth="1"/>
  </cols>
  <sheetData>
    <row r="1" spans="1:4" x14ac:dyDescent="0.35">
      <c r="A1" s="4" t="s">
        <v>30</v>
      </c>
      <c r="B1" s="4"/>
      <c r="C1" s="4"/>
      <c r="D1" s="4"/>
    </row>
    <row r="2" spans="1:4" x14ac:dyDescent="0.35">
      <c r="A2" s="4"/>
      <c r="B2" s="4"/>
      <c r="C2" s="4"/>
      <c r="D2" s="4"/>
    </row>
    <row r="4" spans="1:4" x14ac:dyDescent="0.35">
      <c r="B4" s="8" t="s">
        <v>24</v>
      </c>
      <c r="C4" s="16">
        <f>COUNTIF(C9:C48,"&gt;0")</f>
        <v>12</v>
      </c>
    </row>
    <row r="5" spans="1:4" x14ac:dyDescent="0.35">
      <c r="B5" s="8" t="s">
        <v>25</v>
      </c>
      <c r="C5" s="19">
        <f>IF(C4&gt;0,SUM(50/C4),"-")</f>
        <v>4.166666666666667</v>
      </c>
    </row>
    <row r="6" spans="1:4" x14ac:dyDescent="0.35">
      <c r="B6" s="32" t="s">
        <v>31</v>
      </c>
      <c r="C6" s="33">
        <f>IF(C4&gt;0,SUM(C9:C48)/C4,"-")</f>
        <v>105.41666666666667</v>
      </c>
    </row>
    <row r="8" spans="1:4" x14ac:dyDescent="0.35">
      <c r="A8" s="7" t="s">
        <v>1</v>
      </c>
      <c r="B8" s="20" t="s">
        <v>2</v>
      </c>
      <c r="C8" s="34" t="s">
        <v>5</v>
      </c>
      <c r="D8" s="7" t="s">
        <v>29</v>
      </c>
    </row>
    <row r="9" spans="1:4" x14ac:dyDescent="0.35">
      <c r="A9" s="7">
        <f t="shared" ref="A9:A48" si="0">IF(ISNUMBER(C9),_xlfn.RANK.EQ(C9,$C$9:$C$48,0),"")</f>
        <v>9</v>
      </c>
      <c r="B9" s="10" t="s">
        <v>8</v>
      </c>
      <c r="C9" s="24">
        <v>95</v>
      </c>
      <c r="D9" s="35">
        <f t="shared" ref="D9:D48" si="1">IF(ISNUMBER(C9),SUM($C$5*($C$4+1-A9)),"")</f>
        <v>16.666666666666668</v>
      </c>
    </row>
    <row r="10" spans="1:4" x14ac:dyDescent="0.35">
      <c r="A10" s="7">
        <f t="shared" si="0"/>
        <v>8</v>
      </c>
      <c r="B10" s="10" t="s">
        <v>9</v>
      </c>
      <c r="C10" s="24">
        <v>104</v>
      </c>
      <c r="D10" s="35">
        <f t="shared" si="1"/>
        <v>20.833333333333336</v>
      </c>
    </row>
    <row r="11" spans="1:4" x14ac:dyDescent="0.35">
      <c r="A11" s="7">
        <f t="shared" si="0"/>
        <v>10</v>
      </c>
      <c r="B11" s="10" t="s">
        <v>10</v>
      </c>
      <c r="C11" s="24">
        <v>93</v>
      </c>
      <c r="D11" s="35">
        <f t="shared" si="1"/>
        <v>12.5</v>
      </c>
    </row>
    <row r="12" spans="1:4" x14ac:dyDescent="0.35">
      <c r="A12" s="7">
        <f t="shared" si="0"/>
        <v>11</v>
      </c>
      <c r="B12" s="10" t="s">
        <v>11</v>
      </c>
      <c r="C12" s="24">
        <v>90</v>
      </c>
      <c r="D12" s="35">
        <f t="shared" si="1"/>
        <v>8.3333333333333339</v>
      </c>
    </row>
    <row r="13" spans="1:4" x14ac:dyDescent="0.35">
      <c r="A13" s="7">
        <f t="shared" si="0"/>
        <v>5</v>
      </c>
      <c r="B13" s="10" t="s">
        <v>12</v>
      </c>
      <c r="C13" s="24">
        <v>109</v>
      </c>
      <c r="D13" s="35">
        <f t="shared" si="1"/>
        <v>33.333333333333336</v>
      </c>
    </row>
    <row r="14" spans="1:4" x14ac:dyDescent="0.35">
      <c r="A14" s="7">
        <f t="shared" si="0"/>
        <v>4</v>
      </c>
      <c r="B14" s="10" t="s">
        <v>13</v>
      </c>
      <c r="C14" s="24">
        <v>110</v>
      </c>
      <c r="D14" s="35">
        <f t="shared" si="1"/>
        <v>37.5</v>
      </c>
    </row>
    <row r="15" spans="1:4" x14ac:dyDescent="0.35">
      <c r="A15" s="7">
        <f t="shared" si="0"/>
        <v>6</v>
      </c>
      <c r="B15" s="10" t="s">
        <v>14</v>
      </c>
      <c r="C15" s="24">
        <v>107</v>
      </c>
      <c r="D15" s="35">
        <f t="shared" si="1"/>
        <v>29.166666666666668</v>
      </c>
    </row>
    <row r="16" spans="1:4" x14ac:dyDescent="0.35">
      <c r="A16" s="7">
        <f t="shared" si="0"/>
        <v>7</v>
      </c>
      <c r="B16" s="10" t="s">
        <v>15</v>
      </c>
      <c r="C16" s="24">
        <v>106</v>
      </c>
      <c r="D16" s="35">
        <f t="shared" si="1"/>
        <v>25</v>
      </c>
    </row>
    <row r="17" spans="1:4" x14ac:dyDescent="0.35">
      <c r="A17" s="7">
        <f t="shared" si="0"/>
        <v>2</v>
      </c>
      <c r="B17" s="10" t="s">
        <v>16</v>
      </c>
      <c r="C17" s="24">
        <v>123</v>
      </c>
      <c r="D17" s="35">
        <f t="shared" si="1"/>
        <v>45.833333333333336</v>
      </c>
    </row>
    <row r="18" spans="1:4" x14ac:dyDescent="0.35">
      <c r="A18" s="7">
        <f t="shared" si="0"/>
        <v>11</v>
      </c>
      <c r="B18" s="10" t="s">
        <v>17</v>
      </c>
      <c r="C18" s="24">
        <v>90</v>
      </c>
      <c r="D18" s="35">
        <f t="shared" si="1"/>
        <v>8.3333333333333339</v>
      </c>
    </row>
    <row r="19" spans="1:4" x14ac:dyDescent="0.35">
      <c r="A19" s="7">
        <f t="shared" si="0"/>
        <v>3</v>
      </c>
      <c r="B19" s="10" t="s">
        <v>18</v>
      </c>
      <c r="C19" s="24">
        <v>111</v>
      </c>
      <c r="D19" s="35">
        <f t="shared" si="1"/>
        <v>41.666666666666671</v>
      </c>
    </row>
    <row r="20" spans="1:4" x14ac:dyDescent="0.35">
      <c r="A20" s="7">
        <f t="shared" si="0"/>
        <v>1</v>
      </c>
      <c r="B20" s="10" t="s">
        <v>19</v>
      </c>
      <c r="C20" s="24">
        <v>127</v>
      </c>
      <c r="D20" s="35">
        <f t="shared" si="1"/>
        <v>50</v>
      </c>
    </row>
    <row r="21" spans="1:4" x14ac:dyDescent="0.35">
      <c r="A21" s="7" t="str">
        <f t="shared" si="0"/>
        <v/>
      </c>
      <c r="B21" s="10"/>
      <c r="C21" s="24"/>
      <c r="D21" s="35" t="str">
        <f t="shared" si="1"/>
        <v/>
      </c>
    </row>
    <row r="22" spans="1:4" x14ac:dyDescent="0.35">
      <c r="A22" s="7" t="str">
        <f t="shared" si="0"/>
        <v/>
      </c>
      <c r="B22" s="10"/>
      <c r="C22" s="24"/>
      <c r="D22" s="35" t="str">
        <f t="shared" si="1"/>
        <v/>
      </c>
    </row>
    <row r="23" spans="1:4" x14ac:dyDescent="0.35">
      <c r="A23" s="7" t="str">
        <f t="shared" si="0"/>
        <v/>
      </c>
      <c r="B23" s="10"/>
      <c r="C23" s="24"/>
      <c r="D23" s="35" t="str">
        <f t="shared" si="1"/>
        <v/>
      </c>
    </row>
    <row r="24" spans="1:4" x14ac:dyDescent="0.35">
      <c r="A24" s="7" t="str">
        <f t="shared" si="0"/>
        <v/>
      </c>
      <c r="B24" s="10"/>
      <c r="C24" s="24"/>
      <c r="D24" s="35" t="str">
        <f t="shared" si="1"/>
        <v/>
      </c>
    </row>
    <row r="25" spans="1:4" x14ac:dyDescent="0.35">
      <c r="A25" s="7" t="str">
        <f t="shared" si="0"/>
        <v/>
      </c>
      <c r="B25" s="10"/>
      <c r="C25" s="24"/>
      <c r="D25" s="35" t="str">
        <f t="shared" si="1"/>
        <v/>
      </c>
    </row>
    <row r="26" spans="1:4" x14ac:dyDescent="0.35">
      <c r="A26" s="7" t="str">
        <f t="shared" si="0"/>
        <v/>
      </c>
      <c r="B26" s="10"/>
      <c r="C26" s="24"/>
      <c r="D26" s="35" t="str">
        <f t="shared" si="1"/>
        <v/>
      </c>
    </row>
    <row r="27" spans="1:4" x14ac:dyDescent="0.35">
      <c r="A27" s="7" t="str">
        <f t="shared" si="0"/>
        <v/>
      </c>
      <c r="B27" s="10"/>
      <c r="C27" s="24"/>
      <c r="D27" s="35" t="str">
        <f t="shared" si="1"/>
        <v/>
      </c>
    </row>
    <row r="28" spans="1:4" x14ac:dyDescent="0.35">
      <c r="A28" s="7" t="str">
        <f t="shared" si="0"/>
        <v/>
      </c>
      <c r="B28" s="10"/>
      <c r="C28" s="24"/>
      <c r="D28" s="35" t="str">
        <f t="shared" si="1"/>
        <v/>
      </c>
    </row>
    <row r="29" spans="1:4" x14ac:dyDescent="0.35">
      <c r="A29" s="7" t="str">
        <f t="shared" si="0"/>
        <v/>
      </c>
      <c r="B29" s="10"/>
      <c r="C29" s="24"/>
      <c r="D29" s="35" t="str">
        <f t="shared" si="1"/>
        <v/>
      </c>
    </row>
    <row r="30" spans="1:4" x14ac:dyDescent="0.35">
      <c r="A30" s="7" t="str">
        <f t="shared" si="0"/>
        <v/>
      </c>
      <c r="B30" s="10"/>
      <c r="C30" s="24"/>
      <c r="D30" s="35" t="str">
        <f t="shared" si="1"/>
        <v/>
      </c>
    </row>
    <row r="31" spans="1:4" x14ac:dyDescent="0.35">
      <c r="A31" s="7" t="str">
        <f t="shared" si="0"/>
        <v/>
      </c>
      <c r="B31" s="10"/>
      <c r="C31" s="24"/>
      <c r="D31" s="35" t="str">
        <f t="shared" si="1"/>
        <v/>
      </c>
    </row>
    <row r="32" spans="1:4" x14ac:dyDescent="0.35">
      <c r="A32" s="7" t="str">
        <f t="shared" si="0"/>
        <v/>
      </c>
      <c r="B32" s="10"/>
      <c r="C32" s="24"/>
      <c r="D32" s="35" t="str">
        <f t="shared" si="1"/>
        <v/>
      </c>
    </row>
    <row r="33" spans="1:4" x14ac:dyDescent="0.35">
      <c r="A33" s="7" t="str">
        <f t="shared" si="0"/>
        <v/>
      </c>
      <c r="B33" s="10"/>
      <c r="C33" s="24"/>
      <c r="D33" s="35" t="str">
        <f t="shared" si="1"/>
        <v/>
      </c>
    </row>
    <row r="34" spans="1:4" x14ac:dyDescent="0.35">
      <c r="A34" s="7" t="str">
        <f t="shared" si="0"/>
        <v/>
      </c>
      <c r="B34" s="10"/>
      <c r="C34" s="24"/>
      <c r="D34" s="35" t="str">
        <f t="shared" si="1"/>
        <v/>
      </c>
    </row>
    <row r="35" spans="1:4" x14ac:dyDescent="0.35">
      <c r="A35" s="7" t="str">
        <f t="shared" si="0"/>
        <v/>
      </c>
      <c r="B35" s="10"/>
      <c r="C35" s="24"/>
      <c r="D35" s="35" t="str">
        <f t="shared" si="1"/>
        <v/>
      </c>
    </row>
    <row r="36" spans="1:4" x14ac:dyDescent="0.35">
      <c r="A36" s="7" t="str">
        <f t="shared" si="0"/>
        <v/>
      </c>
      <c r="B36" s="10"/>
      <c r="C36" s="24"/>
      <c r="D36" s="35" t="str">
        <f t="shared" si="1"/>
        <v/>
      </c>
    </row>
    <row r="37" spans="1:4" x14ac:dyDescent="0.35">
      <c r="A37" s="7" t="str">
        <f t="shared" si="0"/>
        <v/>
      </c>
      <c r="B37" s="10"/>
      <c r="C37" s="24"/>
      <c r="D37" s="35" t="str">
        <f t="shared" si="1"/>
        <v/>
      </c>
    </row>
    <row r="38" spans="1:4" x14ac:dyDescent="0.35">
      <c r="A38" s="7" t="str">
        <f t="shared" si="0"/>
        <v/>
      </c>
      <c r="B38" s="10"/>
      <c r="C38" s="24"/>
      <c r="D38" s="35" t="str">
        <f t="shared" si="1"/>
        <v/>
      </c>
    </row>
    <row r="39" spans="1:4" x14ac:dyDescent="0.35">
      <c r="A39" s="7" t="str">
        <f t="shared" si="0"/>
        <v/>
      </c>
      <c r="B39" s="10"/>
      <c r="C39" s="24"/>
      <c r="D39" s="35" t="str">
        <f t="shared" si="1"/>
        <v/>
      </c>
    </row>
    <row r="40" spans="1:4" x14ac:dyDescent="0.35">
      <c r="A40" s="7" t="str">
        <f t="shared" si="0"/>
        <v/>
      </c>
      <c r="B40" s="10"/>
      <c r="C40" s="24"/>
      <c r="D40" s="35" t="str">
        <f t="shared" si="1"/>
        <v/>
      </c>
    </row>
    <row r="41" spans="1:4" x14ac:dyDescent="0.35">
      <c r="A41" s="7" t="str">
        <f t="shared" si="0"/>
        <v/>
      </c>
      <c r="B41" s="10"/>
      <c r="C41" s="24"/>
      <c r="D41" s="35" t="str">
        <f t="shared" si="1"/>
        <v/>
      </c>
    </row>
    <row r="42" spans="1:4" x14ac:dyDescent="0.35">
      <c r="A42" s="7" t="str">
        <f t="shared" si="0"/>
        <v/>
      </c>
      <c r="B42" s="10"/>
      <c r="C42" s="24"/>
      <c r="D42" s="35" t="str">
        <f t="shared" si="1"/>
        <v/>
      </c>
    </row>
    <row r="43" spans="1:4" x14ac:dyDescent="0.35">
      <c r="A43" s="7" t="str">
        <f t="shared" si="0"/>
        <v/>
      </c>
      <c r="B43" s="10"/>
      <c r="C43" s="24"/>
      <c r="D43" s="35" t="str">
        <f t="shared" si="1"/>
        <v/>
      </c>
    </row>
    <row r="44" spans="1:4" x14ac:dyDescent="0.35">
      <c r="A44" s="7" t="str">
        <f t="shared" si="0"/>
        <v/>
      </c>
      <c r="B44" s="10"/>
      <c r="C44" s="24"/>
      <c r="D44" s="35" t="str">
        <f t="shared" si="1"/>
        <v/>
      </c>
    </row>
    <row r="45" spans="1:4" x14ac:dyDescent="0.35">
      <c r="A45" s="7" t="str">
        <f t="shared" si="0"/>
        <v/>
      </c>
      <c r="B45" s="10"/>
      <c r="C45" s="24"/>
      <c r="D45" s="35" t="str">
        <f t="shared" si="1"/>
        <v/>
      </c>
    </row>
    <row r="46" spans="1:4" x14ac:dyDescent="0.35">
      <c r="A46" s="7" t="str">
        <f t="shared" si="0"/>
        <v/>
      </c>
      <c r="B46" s="10"/>
      <c r="C46" s="24"/>
      <c r="D46" s="35" t="str">
        <f t="shared" si="1"/>
        <v/>
      </c>
    </row>
    <row r="47" spans="1:4" x14ac:dyDescent="0.35">
      <c r="A47" s="7" t="str">
        <f t="shared" si="0"/>
        <v/>
      </c>
      <c r="B47" s="10"/>
      <c r="C47" s="24"/>
      <c r="D47" s="35" t="str">
        <f t="shared" si="1"/>
        <v/>
      </c>
    </row>
    <row r="48" spans="1:4" x14ac:dyDescent="0.35">
      <c r="A48" s="7" t="str">
        <f t="shared" si="0"/>
        <v/>
      </c>
      <c r="B48" s="10"/>
      <c r="C48" s="24"/>
      <c r="D48" s="35" t="str">
        <f t="shared" si="1"/>
        <v/>
      </c>
    </row>
  </sheetData>
  <autoFilter ref="A8:D8" xr:uid="{00000000-0009-0000-0000-000003000000}">
    <sortState xmlns:xlrd2="http://schemas.microsoft.com/office/spreadsheetml/2017/richdata2" ref="A8:D9">
      <sortCondition ref="A8:A9"/>
    </sortState>
  </autoFilter>
  <mergeCells count="1">
    <mergeCell ref="A1: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topLeftCell="A5" zoomScaleNormal="100" workbookViewId="0">
      <selection activeCell="C23" sqref="C23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21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22</v>
      </c>
      <c r="D4" s="16">
        <v>3</v>
      </c>
      <c r="E4" s="16">
        <v>3</v>
      </c>
      <c r="F4" s="16">
        <v>4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6">
        <v>4</v>
      </c>
      <c r="T4" s="16">
        <v>4</v>
      </c>
      <c r="U4" s="16">
        <v>3</v>
      </c>
      <c r="V4" s="16">
        <f>SUM(D4:U4)</f>
        <v>57</v>
      </c>
    </row>
    <row r="5" spans="1:25" x14ac:dyDescent="0.35">
      <c r="C5" s="17" t="s">
        <v>23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24</v>
      </c>
      <c r="C7" s="16">
        <f>COUNTIF(C11:C50,"&gt;0")</f>
        <v>12</v>
      </c>
    </row>
    <row r="8" spans="1:25" x14ac:dyDescent="0.35">
      <c r="B8" s="8" t="s">
        <v>25</v>
      </c>
      <c r="C8" s="19">
        <f>IF(C7&gt;0,SUM(100/C7),"-")</f>
        <v>8.3333333333333339</v>
      </c>
    </row>
    <row r="10" spans="1:25" x14ac:dyDescent="0.35">
      <c r="A10" s="7" t="s">
        <v>1</v>
      </c>
      <c r="B10" s="20" t="s">
        <v>2</v>
      </c>
      <c r="C10" s="16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27</v>
      </c>
      <c r="W10" s="22" t="s">
        <v>28</v>
      </c>
      <c r="X10" s="23" t="s">
        <v>22</v>
      </c>
      <c r="Y10" s="7" t="s">
        <v>29</v>
      </c>
    </row>
    <row r="11" spans="1:25" x14ac:dyDescent="0.35">
      <c r="A11" s="7">
        <f t="shared" ref="A11:A50" si="1">IF(ISNUMBER(C11),_xlfn.RANK.EQ(C11,$C$11:$C$50,1),"")</f>
        <v>5</v>
      </c>
      <c r="B11" s="10" t="s">
        <v>8</v>
      </c>
      <c r="C11" s="16">
        <v>59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66.666666666666671</v>
      </c>
    </row>
    <row r="12" spans="1:25" x14ac:dyDescent="0.35">
      <c r="A12" s="7">
        <f t="shared" si="1"/>
        <v>5</v>
      </c>
      <c r="B12" s="10" t="s">
        <v>9</v>
      </c>
      <c r="C12" s="16">
        <v>59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66.666666666666671</v>
      </c>
    </row>
    <row r="13" spans="1:25" x14ac:dyDescent="0.35">
      <c r="A13" s="7">
        <f t="shared" si="1"/>
        <v>10</v>
      </c>
      <c r="B13" s="10" t="s">
        <v>10</v>
      </c>
      <c r="C13" s="16">
        <v>60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 t="shared" si="2"/>
        <v>18</v>
      </c>
      <c r="W13" s="16">
        <f t="shared" si="3"/>
        <v>0</v>
      </c>
      <c r="X13" s="16">
        <f t="shared" si="4"/>
        <v>0</v>
      </c>
      <c r="Y13" s="25">
        <f t="shared" si="5"/>
        <v>25</v>
      </c>
    </row>
    <row r="14" spans="1:25" x14ac:dyDescent="0.35">
      <c r="A14" s="7">
        <f t="shared" si="1"/>
        <v>5</v>
      </c>
      <c r="B14" s="10" t="s">
        <v>11</v>
      </c>
      <c r="C14" s="16">
        <v>59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 t="shared" si="2"/>
        <v>18</v>
      </c>
      <c r="W14" s="16">
        <f t="shared" si="3"/>
        <v>0</v>
      </c>
      <c r="X14" s="16">
        <f t="shared" si="4"/>
        <v>0</v>
      </c>
      <c r="Y14" s="25">
        <f t="shared" si="5"/>
        <v>66.666666666666671</v>
      </c>
    </row>
    <row r="15" spans="1:25" x14ac:dyDescent="0.35">
      <c r="A15" s="7">
        <f t="shared" si="1"/>
        <v>1</v>
      </c>
      <c r="B15" s="10" t="s">
        <v>12</v>
      </c>
      <c r="C15" s="16">
        <v>50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>
        <f t="shared" si="2"/>
        <v>18</v>
      </c>
      <c r="W15" s="16">
        <f t="shared" si="3"/>
        <v>0</v>
      </c>
      <c r="X15" s="16">
        <f t="shared" si="4"/>
        <v>0</v>
      </c>
      <c r="Y15" s="25">
        <f t="shared" si="5"/>
        <v>100</v>
      </c>
    </row>
    <row r="16" spans="1:25" x14ac:dyDescent="0.35">
      <c r="A16" s="7">
        <f t="shared" si="1"/>
        <v>11</v>
      </c>
      <c r="B16" s="10" t="s">
        <v>13</v>
      </c>
      <c r="C16" s="16">
        <v>62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>
        <f t="shared" si="2"/>
        <v>18</v>
      </c>
      <c r="W16" s="16">
        <f t="shared" si="3"/>
        <v>0</v>
      </c>
      <c r="X16" s="16">
        <f t="shared" si="4"/>
        <v>0</v>
      </c>
      <c r="Y16" s="25">
        <f t="shared" si="5"/>
        <v>16.666666666666668</v>
      </c>
    </row>
    <row r="17" spans="1:26" x14ac:dyDescent="0.35">
      <c r="A17" s="7">
        <f t="shared" si="1"/>
        <v>3</v>
      </c>
      <c r="B17" s="10" t="s">
        <v>14</v>
      </c>
      <c r="C17" s="16">
        <v>55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>
        <f t="shared" si="2"/>
        <v>18</v>
      </c>
      <c r="W17" s="16">
        <f t="shared" si="3"/>
        <v>0</v>
      </c>
      <c r="X17" s="16">
        <f t="shared" si="4"/>
        <v>0</v>
      </c>
      <c r="Y17" s="25">
        <f t="shared" si="5"/>
        <v>83.333333333333343</v>
      </c>
    </row>
    <row r="18" spans="1:26" x14ac:dyDescent="0.35">
      <c r="A18" s="7">
        <f t="shared" si="1"/>
        <v>12</v>
      </c>
      <c r="B18" s="10" t="s">
        <v>15</v>
      </c>
      <c r="C18" s="16">
        <v>63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>
        <f t="shared" si="2"/>
        <v>18</v>
      </c>
      <c r="W18" s="16">
        <f t="shared" si="3"/>
        <v>0</v>
      </c>
      <c r="X18" s="16">
        <f t="shared" si="4"/>
        <v>0</v>
      </c>
      <c r="Y18" s="25">
        <f t="shared" si="5"/>
        <v>8.3333333333333339</v>
      </c>
    </row>
    <row r="19" spans="1:26" x14ac:dyDescent="0.35">
      <c r="A19" s="7">
        <f t="shared" si="1"/>
        <v>2</v>
      </c>
      <c r="B19" s="10" t="s">
        <v>16</v>
      </c>
      <c r="C19" s="16">
        <v>53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>
        <f t="shared" si="2"/>
        <v>18</v>
      </c>
      <c r="W19" s="16">
        <f t="shared" si="3"/>
        <v>0</v>
      </c>
      <c r="X19" s="16">
        <f t="shared" si="4"/>
        <v>0</v>
      </c>
      <c r="Y19" s="25">
        <f t="shared" si="5"/>
        <v>91.666666666666671</v>
      </c>
    </row>
    <row r="20" spans="1:26" x14ac:dyDescent="0.35">
      <c r="A20" s="7">
        <f t="shared" si="1"/>
        <v>5</v>
      </c>
      <c r="B20" s="10" t="s">
        <v>17</v>
      </c>
      <c r="C20" s="16">
        <v>59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>
        <f t="shared" si="2"/>
        <v>18</v>
      </c>
      <c r="W20" s="16">
        <f t="shared" si="3"/>
        <v>0</v>
      </c>
      <c r="X20" s="16">
        <f t="shared" si="4"/>
        <v>0</v>
      </c>
      <c r="Y20" s="25">
        <f t="shared" si="5"/>
        <v>66.666666666666671</v>
      </c>
    </row>
    <row r="21" spans="1:26" x14ac:dyDescent="0.35">
      <c r="A21" s="7">
        <f t="shared" si="1"/>
        <v>5</v>
      </c>
      <c r="B21" s="10" t="s">
        <v>18</v>
      </c>
      <c r="C21" s="16">
        <v>59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>
        <f t="shared" si="2"/>
        <v>18</v>
      </c>
      <c r="W21" s="16">
        <f t="shared" si="3"/>
        <v>0</v>
      </c>
      <c r="X21" s="16">
        <f t="shared" si="4"/>
        <v>0</v>
      </c>
      <c r="Y21" s="25">
        <f t="shared" si="5"/>
        <v>66.666666666666671</v>
      </c>
    </row>
    <row r="22" spans="1:26" x14ac:dyDescent="0.35">
      <c r="A22" s="7">
        <f t="shared" si="1"/>
        <v>4</v>
      </c>
      <c r="B22" s="10" t="s">
        <v>19</v>
      </c>
      <c r="C22" s="16">
        <v>58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>
        <f t="shared" si="2"/>
        <v>18</v>
      </c>
      <c r="W22" s="16">
        <f t="shared" si="3"/>
        <v>0</v>
      </c>
      <c r="X22" s="16">
        <f t="shared" si="4"/>
        <v>0</v>
      </c>
      <c r="Y22" s="25">
        <f t="shared" si="5"/>
        <v>75</v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4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7" priority="2">
      <formula>D5=D4</formula>
    </cfRule>
    <cfRule type="expression" dxfId="6" priority="3">
      <formula>D5&gt;D4</formula>
    </cfRule>
    <cfRule type="expression" dxfId="5" priority="4">
      <formula>D5&lt;D4</formula>
    </cfRule>
  </conditionalFormatting>
  <conditionalFormatting sqref="D11:U50">
    <cfRule type="expression" dxfId="4" priority="5">
      <formula>D11=0</formula>
    </cfRule>
    <cfRule type="expression" dxfId="3" priority="6">
      <formula>D11=D$4</formula>
    </cfRule>
    <cfRule type="expression" dxfId="2" priority="7">
      <formula>D11&gt;D$4</formula>
    </cfRule>
    <cfRule type="expression" dxfId="1" priority="8">
      <formula>D11=(D$4-1)</formula>
    </cfRule>
    <cfRule type="expression" dxfId="0" priority="9">
      <formula>D11=(D$4-2)</formula>
    </cfRule>
  </conditionalFormatting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RESULTAT_Open</vt:lpstr>
      <vt:lpstr>BB_Open</vt:lpstr>
      <vt:lpstr>Putt_Open</vt:lpstr>
      <vt:lpstr>Langd_Open</vt:lpstr>
      <vt:lpstr>HH_Open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Jonas Pärtma</cp:lastModifiedBy>
  <cp:revision>3</cp:revision>
  <cp:lastPrinted>2024-10-12T01:41:02Z</cp:lastPrinted>
  <dcterms:created xsi:type="dcterms:W3CDTF">2015-06-05T18:19:34Z</dcterms:created>
  <dcterms:modified xsi:type="dcterms:W3CDTF">2024-10-12T15:26:59Z</dcterms:modified>
  <dc:language>sv-SE</dc:language>
</cp:coreProperties>
</file>