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ers\Documents\Lenas mapp\AKFUM 2014\BUDGET\"/>
    </mc:Choice>
  </mc:AlternateContent>
  <bookViews>
    <workbookView xWindow="0" yWindow="0" windowWidth="19200" windowHeight="11295"/>
  </bookViews>
  <sheets>
    <sheet name="UTFALL PER 220812" sheetId="2" r:id="rId1"/>
    <sheet name="UTFALL PER 22033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1" i="2" l="1"/>
  <c r="C84" i="2"/>
  <c r="D78" i="2" l="1"/>
  <c r="C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D41" i="2"/>
  <c r="C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D79" i="2" l="1"/>
  <c r="E78" i="2"/>
  <c r="E41" i="2"/>
  <c r="C79" i="2"/>
  <c r="C87" i="1"/>
  <c r="C84" i="1"/>
  <c r="E79" i="2" l="1"/>
  <c r="D79" i="1"/>
  <c r="F78" i="1"/>
  <c r="F79" i="1" s="1"/>
  <c r="D78" i="1"/>
  <c r="C78" i="1"/>
  <c r="G77" i="1"/>
  <c r="E77" i="1"/>
  <c r="G76" i="1"/>
  <c r="E76" i="1"/>
  <c r="G75" i="1"/>
  <c r="E75" i="1"/>
  <c r="G74" i="1"/>
  <c r="E74" i="1"/>
  <c r="G73" i="1"/>
  <c r="E73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4" i="1"/>
  <c r="E64" i="1"/>
  <c r="G63" i="1"/>
  <c r="E63" i="1"/>
  <c r="E78" i="1" s="1"/>
  <c r="G62" i="1"/>
  <c r="G78" i="1" s="1"/>
  <c r="G79" i="1" s="1"/>
  <c r="E62" i="1"/>
  <c r="F41" i="1"/>
  <c r="D41" i="1"/>
  <c r="C41" i="1"/>
  <c r="C79" i="1" s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G5" i="1"/>
  <c r="G41" i="1" s="1"/>
  <c r="E5" i="1"/>
  <c r="E41" i="1" s="1"/>
  <c r="E79" i="1" l="1"/>
</calcChain>
</file>

<file path=xl/sharedStrings.xml><?xml version="1.0" encoding="utf-8"?>
<sst xmlns="http://schemas.openxmlformats.org/spreadsheetml/2006/main" count="305" uniqueCount="167">
  <si>
    <t>BUDGET  SÄSONGEN 2021-2022</t>
  </si>
  <si>
    <t>BUDGET 2021-2022</t>
  </si>
  <si>
    <t>UTFALL 2021-12-20</t>
  </si>
  <si>
    <t>DIFFERENS</t>
  </si>
  <si>
    <t>UTFALL 2022-03-31</t>
  </si>
  <si>
    <t>NOTERINGAR</t>
  </si>
  <si>
    <t>KOSTNADER</t>
  </si>
  <si>
    <t>4018</t>
  </si>
  <si>
    <t>PLAN/HALLHYROR</t>
  </si>
  <si>
    <t>DIV 2 HERR OMFÖRD TOM FEB</t>
  </si>
  <si>
    <t>4020</t>
  </si>
  <si>
    <t>MATERIELKOSTNADER</t>
  </si>
  <si>
    <t>4023</t>
  </si>
  <si>
    <t>LICENSAVGIFTER</t>
  </si>
  <si>
    <t>U19 1400 EJ OMF VBDF 7' NBDF 5.600</t>
  </si>
  <si>
    <t>4032</t>
  </si>
  <si>
    <t>BUSSTRANSPORTER</t>
  </si>
  <si>
    <t>4067</t>
  </si>
  <si>
    <t>ANMÄLNINGSAVGIFTER (CUP)</t>
  </si>
  <si>
    <t>4068</t>
  </si>
  <si>
    <t>TILLSTÅND/FÖRBUNDSAVGIFTER (SERIEAVGIFTER)</t>
  </si>
  <si>
    <r>
      <t xml:space="preserve">U19 3000 EJ OMF VBDF 5'  NBDF 10.500 KFUM 7.760 </t>
    </r>
    <r>
      <rPr>
        <sz val="10"/>
        <color rgb="FFFF0000"/>
        <rFont val="Calibri"/>
        <family val="2"/>
        <scheme val="minor"/>
      </rPr>
      <t>SBBF 1'</t>
    </r>
  </si>
  <si>
    <t>4080</t>
  </si>
  <si>
    <t>SPEC ARR EBC</t>
  </si>
  <si>
    <t>4081</t>
  </si>
  <si>
    <t>UNGDOMSATSNING</t>
  </si>
  <si>
    <t>U-TRÄNARE SKELLEFTEKORT 13 ST X150</t>
  </si>
  <si>
    <t>4082</t>
  </si>
  <si>
    <t>VERKSAMHETSUTVECKLING</t>
  </si>
  <si>
    <t>4083</t>
  </si>
  <si>
    <t>SPEC KOSTNADER EBC UTBET VINST</t>
  </si>
  <si>
    <t>4110</t>
  </si>
  <si>
    <t>IDROTTSARRANGEMANG 3X3</t>
  </si>
  <si>
    <t>TILLHÖR FG ÅR</t>
  </si>
  <si>
    <t>4120</t>
  </si>
  <si>
    <t>HERR DIV 2 KOSTNADER</t>
  </si>
  <si>
    <t>TRANSFER 2.418:26, HALLHYROR 20.975</t>
  </si>
  <si>
    <t>4130</t>
  </si>
  <si>
    <t>SPECIFIKA KOSTNADER LIU</t>
  </si>
  <si>
    <t>MATTOR</t>
  </si>
  <si>
    <t>4099</t>
  </si>
  <si>
    <t>ÖVRIGA KOSTNADER UTBETALNINGAR TILL LAG</t>
  </si>
  <si>
    <t>4510</t>
  </si>
  <si>
    <t>INKÖP KIOSKVAROR MM</t>
  </si>
  <si>
    <t>5010</t>
  </si>
  <si>
    <t>LOKALHYRA KANSLI</t>
  </si>
  <si>
    <t>HYRESHÖJNING 2,8%=268 KR BET TOM KV 2</t>
  </si>
  <si>
    <t>5910</t>
  </si>
  <si>
    <t>ANNONSERING</t>
  </si>
  <si>
    <t>6070</t>
  </si>
  <si>
    <t>REPRESENTATION/UPPVAKTNING</t>
  </si>
  <si>
    <t>6110</t>
  </si>
  <si>
    <t>KONTORSMATERIAL, KOPIERING</t>
  </si>
  <si>
    <t>SKRIVARE 1.795 TONER 588 FÄRGPENNA 69,8 TONER 599 KOPIE 393</t>
  </si>
  <si>
    <t>6230</t>
  </si>
  <si>
    <t>DATAKOMMUNIKATION (LAGET.SE, DOMÄN)</t>
  </si>
  <si>
    <t>LAGET.SE 2.294 DOMÄN 360</t>
  </si>
  <si>
    <t>6250</t>
  </si>
  <si>
    <t>PORTO</t>
  </si>
  <si>
    <t>6310</t>
  </si>
  <si>
    <t>FÖRSÄKRINGAR</t>
  </si>
  <si>
    <t xml:space="preserve">6541 </t>
  </si>
  <si>
    <t>REDOVISNINGSPROGRAM</t>
  </si>
  <si>
    <t>SPEEDLEDGER 2521</t>
  </si>
  <si>
    <t>6570</t>
  </si>
  <si>
    <t>BANKKOSTNADER MOMSFRIA</t>
  </si>
  <si>
    <t>KREDAVG 1' KTO UTDRAG INTERNETBET 1.465 BG BET 393</t>
  </si>
  <si>
    <t>7020</t>
  </si>
  <si>
    <t>TRÄNAR/LEDARARVODE/FUNKTIONÄR</t>
  </si>
  <si>
    <t>7030</t>
  </si>
  <si>
    <t>DOMARARVODE</t>
  </si>
  <si>
    <t>7035</t>
  </si>
  <si>
    <t>RESEERSÄTTNING</t>
  </si>
  <si>
    <t>7040</t>
  </si>
  <si>
    <t>BOKFÖRINGSARVODE</t>
  </si>
  <si>
    <t>7050</t>
  </si>
  <si>
    <t>LIU LÖNER</t>
  </si>
  <si>
    <t>SEP-FEB</t>
  </si>
  <si>
    <t>7321</t>
  </si>
  <si>
    <t>SKATTEFRIA TRAKTAMENTEN</t>
  </si>
  <si>
    <t>7510</t>
  </si>
  <si>
    <t>LAGSTADGADE SOCIALA AVGIFTER 31,42%,  LH 10,21%</t>
  </si>
  <si>
    <t>LAGSTADGADE SOCIALA AVGIFTER 31,42% LIU</t>
  </si>
  <si>
    <t>7570</t>
  </si>
  <si>
    <t>PREMIER FÖR ARBETSMARKNADSFÖRS FORA</t>
  </si>
  <si>
    <t>7610</t>
  </si>
  <si>
    <t>UTBILDNING DOMARUTBILDNING</t>
  </si>
  <si>
    <r>
      <t xml:space="preserve">D-UTBILDNING 9' LEDARUTB 4.800 LOKALHYRA 1'  </t>
    </r>
    <r>
      <rPr>
        <sz val="11"/>
        <color rgb="FFFF0000"/>
        <rFont val="Calibri"/>
        <family val="2"/>
        <scheme val="minor"/>
      </rPr>
      <t>OMF 1'</t>
    </r>
  </si>
  <si>
    <t>7621</t>
  </si>
  <si>
    <t>SJUKVÅRD 5.000 kr till herr div 2</t>
  </si>
  <si>
    <t>RICKARD</t>
  </si>
  <si>
    <t>8310</t>
  </si>
  <si>
    <t>RÄNTEINTÄKTER SKATTEKONTO</t>
  </si>
  <si>
    <t>TOTALT KOSTNADER</t>
  </si>
  <si>
    <t>INTÄKTER</t>
  </si>
  <si>
    <t>3010</t>
  </si>
  <si>
    <t>TÄVLING/TRÄNING INKL MEDLEMSAVGIFT</t>
  </si>
  <si>
    <t>3020</t>
  </si>
  <si>
    <t>INTERSPORT BONUS</t>
  </si>
  <si>
    <t>3099</t>
  </si>
  <si>
    <t>ÖVRIGA INTÄKTER (KORGAR KEPSAR)</t>
  </si>
  <si>
    <t>SKE-KRAFT  15' HYRESBUTIKEN  ?</t>
  </si>
  <si>
    <t>3110</t>
  </si>
  <si>
    <t>3120</t>
  </si>
  <si>
    <t>HERR DIV 2 INTÄKTER</t>
  </si>
  <si>
    <t>SPONSRING LERNER 2' HYRESBBUTIKEN 4' M-AVG 8.100</t>
  </si>
  <si>
    <t>3210</t>
  </si>
  <si>
    <t>SPONSORINTÄKTER</t>
  </si>
  <si>
    <t>3380</t>
  </si>
  <si>
    <t>ANDRA AKTVITETER (MEDLEMSARBETEN)</t>
  </si>
  <si>
    <t>3810</t>
  </si>
  <si>
    <r>
      <t>KOMMUNALA BIDRAG (</t>
    </r>
    <r>
      <rPr>
        <b/>
        <sz val="11"/>
        <rFont val="Arial"/>
        <family val="2"/>
      </rPr>
      <t>AKTIVITETSSTÖD</t>
    </r>
    <r>
      <rPr>
        <sz val="11"/>
        <rFont val="Arial"/>
        <family val="2"/>
      </rPr>
      <t>)</t>
    </r>
  </si>
  <si>
    <t>3811</t>
  </si>
  <si>
    <t>KOMMUNALA BIDRAG SPECIALANLÄGGNING BASKETPLAN</t>
  </si>
  <si>
    <t>BASKETPLAN</t>
  </si>
  <si>
    <t>3812</t>
  </si>
  <si>
    <t>KOMMUNALA BIDRAG LIU</t>
  </si>
  <si>
    <t>HÖSTTERMINEN EJ FAKT VÅRTERMINEN 33.250</t>
  </si>
  <si>
    <t>3815</t>
  </si>
  <si>
    <t>KOMMUNALA BIDRAG LOKAL&amp;ANLÄGGNINGSSTÖD</t>
  </si>
  <si>
    <t>3816</t>
  </si>
  <si>
    <t>ÖVRIGA BIDRAG (GRÄSROTEN, SUPPORTERAPPEN)</t>
  </si>
  <si>
    <t>GRÄSROTEN</t>
  </si>
  <si>
    <t>3820</t>
  </si>
  <si>
    <r>
      <t>STATLIGA BIDRAG (</t>
    </r>
    <r>
      <rPr>
        <b/>
        <sz val="11"/>
        <rFont val="Arial"/>
        <family val="2"/>
      </rPr>
      <t>AKTIVITETSSTÖD RIF</t>
    </r>
    <r>
      <rPr>
        <sz val="11"/>
        <rFont val="Arial"/>
        <family val="2"/>
      </rPr>
      <t>)</t>
    </r>
  </si>
  <si>
    <t>HT AKT STÖD 38.668   AKT 5073,16</t>
  </si>
  <si>
    <t>3850</t>
  </si>
  <si>
    <t>BIDRAG FÖR ARBETSKRAFT (INTEGRATIONSBIDRAG)</t>
  </si>
  <si>
    <t>3860</t>
  </si>
  <si>
    <t>GÅVOR</t>
  </si>
  <si>
    <t>GÅVA SKEBO</t>
  </si>
  <si>
    <t>3880</t>
  </si>
  <si>
    <t>ÖVRIGA BIDRAG (IDROTTSLYFTET, VBDF, SISU, CORONA)</t>
  </si>
  <si>
    <t>CORONA RIF 18' RIF 3.689 SBBF RM 21=562,5 SISU 2'</t>
  </si>
  <si>
    <t>TOTALT INTÄKTER</t>
  </si>
  <si>
    <t xml:space="preserve">Faktura sponsring Ske-kraft </t>
  </si>
  <si>
    <t>Faktura LIU Kommun</t>
  </si>
  <si>
    <t>Faktura sponsring Hyresbutiken</t>
  </si>
  <si>
    <t>Debiterade men ej betalda/förfallna</t>
  </si>
  <si>
    <t>Inkommen medlemsavgift ingår ej på kontot</t>
  </si>
  <si>
    <t>Utfall 220331</t>
  </si>
  <si>
    <t>Sen har vi en bonus hos I-sport på 4.997 kr att utnyttja</t>
  </si>
  <si>
    <t>HÖSTTERMINEN VÅRTERMINEN 2X33.250</t>
  </si>
  <si>
    <t>EBC 20.204 MINUS INBET LAG</t>
  </si>
  <si>
    <t>MINERVA EB 1.600  F05/06/07 GBG 5'</t>
  </si>
  <si>
    <t>GODIS EBC 300</t>
  </si>
  <si>
    <t>U-TRÄNARE SKELLEFTEKORT 13 ST X150=1.950 LEDARKLÄDER 3.354 BUSS LIGAMATCH 8.745</t>
  </si>
  <si>
    <r>
      <t xml:space="preserve">D-UTBILDNING 9' LEDARUTB 4.800 LOKALHYRA 1'  </t>
    </r>
    <r>
      <rPr>
        <sz val="11"/>
        <color rgb="FFFF0000"/>
        <rFont val="Calibri"/>
        <family val="2"/>
        <scheme val="minor"/>
      </rPr>
      <t>INTRO UTV.TRÄNARE ALICE ERIKSSON 800</t>
    </r>
  </si>
  <si>
    <t>HYRESHÖJNING 2,8%=268 KR BET TOM KV3</t>
  </si>
  <si>
    <t>UTFALL 220812</t>
  </si>
  <si>
    <t>UTFALL 2022-08-12</t>
  </si>
  <si>
    <t>tom JULI</t>
  </si>
  <si>
    <t>5' F-05 BOLIDEN,  25' F-05/07 STÄD, 1' DITO STADSF, 4.9' DITO SUMMERTIME , F-08 1,1'</t>
  </si>
  <si>
    <t xml:space="preserve">4.233kr TILLHÖR FG ÅR, 1.865 kr bollar </t>
  </si>
  <si>
    <t>TRANSFER 2.418:26, HALLHYROR</t>
  </si>
  <si>
    <t>SKRIVARE 1.795 TONER 588 FÄRGPENNA 69,8 TONER 599 KOPIE 393 REGISTER 465 TONER 1,4'</t>
  </si>
  <si>
    <t>LAGET.SE 2.294 DOMÄN 360+269</t>
  </si>
  <si>
    <t>SEP-JUNI</t>
  </si>
  <si>
    <t xml:space="preserve">LIU 10.790 LH 1.021 STADSF 942 SUMMERTIME </t>
  </si>
  <si>
    <t>TILLKOMMER LOKALHYRA AUG</t>
  </si>
  <si>
    <t>ERS SUMMERTIME</t>
  </si>
  <si>
    <t>SOC AVG SUMMETIME</t>
  </si>
  <si>
    <t>3X3????????</t>
  </si>
  <si>
    <t>OMF KONTO 3120 FR 3380  BELOPP 12200 KR</t>
  </si>
  <si>
    <t>BERÄKNAT RESULTAT 220831</t>
  </si>
  <si>
    <t>SKE-KRAFT  15' HYRESBUTIKEN  8' WSP 3.200 BOLIDEN 5'  (5' UTBET KONTO 4099)</t>
  </si>
  <si>
    <t>VBDF 5'  NBDF 10.500 KFUM 7.760 SBBF ÅRSAVG 1' VBDF ÅRSAVG 1' DM  1.650 VBDF VBU 5'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</si>
</sst>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r&quot;"/>
  </numFmts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4" tint="-0.249977111117893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8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8" tint="-0.24997711111789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ont="1" applyFill="1"/>
    <xf numFmtId="0" fontId="7" fillId="0" borderId="0" xfId="0" applyFont="1" applyFill="1" applyAlignment="1"/>
    <xf numFmtId="0" fontId="8" fillId="0" borderId="0" xfId="0" applyFont="1" applyFill="1" applyAlignment="1"/>
    <xf numFmtId="0" fontId="9" fillId="0" borderId="0" xfId="0" applyFont="1" applyFill="1" applyAlignment="1"/>
    <xf numFmtId="0" fontId="10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11" fillId="0" borderId="2" xfId="0" applyFont="1" applyFill="1" applyBorder="1" applyAlignment="1"/>
    <xf numFmtId="0" fontId="8" fillId="0" borderId="2" xfId="0" applyFont="1" applyFill="1" applyBorder="1" applyAlignment="1"/>
    <xf numFmtId="0" fontId="8" fillId="0" borderId="3" xfId="0" applyFont="1" applyFill="1" applyBorder="1" applyAlignment="1"/>
    <xf numFmtId="0" fontId="12" fillId="2" borderId="2" xfId="0" applyFont="1" applyFill="1" applyBorder="1" applyAlignment="1"/>
    <xf numFmtId="0" fontId="8" fillId="2" borderId="3" xfId="0" applyFont="1" applyFill="1" applyBorder="1" applyAlignment="1"/>
    <xf numFmtId="3" fontId="13" fillId="0" borderId="4" xfId="0" applyNumberFormat="1" applyFont="1" applyFill="1" applyBorder="1" applyAlignment="1">
      <alignment horizontal="left"/>
    </xf>
    <xf numFmtId="0" fontId="14" fillId="0" borderId="4" xfId="0" applyFont="1" applyFill="1" applyBorder="1"/>
    <xf numFmtId="0" fontId="7" fillId="0" borderId="2" xfId="0" applyFont="1" applyFill="1" applyBorder="1" applyAlignment="1"/>
    <xf numFmtId="0" fontId="9" fillId="2" borderId="2" xfId="0" applyFont="1" applyFill="1" applyBorder="1" applyAlignment="1"/>
    <xf numFmtId="0" fontId="9" fillId="2" borderId="3" xfId="0" applyFont="1" applyFill="1" applyBorder="1" applyAlignment="1"/>
    <xf numFmtId="0" fontId="0" fillId="0" borderId="2" xfId="0" applyFill="1" applyBorder="1"/>
    <xf numFmtId="49" fontId="13" fillId="0" borderId="5" xfId="0" applyNumberFormat="1" applyFont="1" applyFill="1" applyBorder="1" applyAlignment="1">
      <alignment horizontal="left"/>
    </xf>
    <xf numFmtId="164" fontId="15" fillId="0" borderId="3" xfId="0" applyNumberFormat="1" applyFont="1" applyFill="1" applyBorder="1"/>
    <xf numFmtId="164" fontId="4" fillId="3" borderId="2" xfId="0" applyNumberFormat="1" applyFont="1" applyFill="1" applyBorder="1" applyAlignment="1"/>
    <xf numFmtId="164" fontId="5" fillId="3" borderId="2" xfId="0" applyNumberFormat="1" applyFont="1" applyFill="1" applyBorder="1" applyAlignment="1"/>
    <xf numFmtId="164" fontId="5" fillId="3" borderId="3" xfId="0" applyNumberFormat="1" applyFont="1" applyFill="1" applyBorder="1" applyAlignment="1"/>
    <xf numFmtId="164" fontId="6" fillId="2" borderId="2" xfId="0" applyNumberFormat="1" applyFont="1" applyFill="1" applyBorder="1" applyAlignment="1"/>
    <xf numFmtId="164" fontId="6" fillId="2" borderId="3" xfId="0" applyNumberFormat="1" applyFont="1" applyFill="1" applyBorder="1" applyAlignment="1"/>
    <xf numFmtId="164" fontId="6" fillId="0" borderId="3" xfId="0" applyNumberFormat="1" applyFont="1" applyFill="1" applyBorder="1"/>
    <xf numFmtId="0" fontId="16" fillId="0" borderId="2" xfId="0" applyFont="1" applyFill="1" applyBorder="1"/>
    <xf numFmtId="0" fontId="18" fillId="0" borderId="2" xfId="0" applyFont="1" applyFill="1" applyBorder="1"/>
    <xf numFmtId="49" fontId="13" fillId="0" borderId="6" xfId="0" applyNumberFormat="1" applyFont="1" applyFill="1" applyBorder="1" applyAlignment="1">
      <alignment horizontal="left"/>
    </xf>
    <xf numFmtId="164" fontId="15" fillId="0" borderId="7" xfId="0" applyNumberFormat="1" applyFont="1" applyFill="1" applyBorder="1"/>
    <xf numFmtId="0" fontId="19" fillId="0" borderId="8" xfId="0" applyFont="1" applyFill="1" applyBorder="1" applyAlignment="1">
      <alignment horizontal="left"/>
    </xf>
    <xf numFmtId="0" fontId="6" fillId="0" borderId="9" xfId="0" applyFont="1" applyFill="1" applyBorder="1"/>
    <xf numFmtId="0" fontId="19" fillId="0" borderId="10" xfId="0" applyFont="1" applyFill="1" applyBorder="1" applyAlignment="1">
      <alignment horizontal="left"/>
    </xf>
    <xf numFmtId="0" fontId="6" fillId="0" borderId="11" xfId="0" applyFont="1" applyFill="1" applyBorder="1"/>
    <xf numFmtId="164" fontId="4" fillId="3" borderId="11" xfId="0" applyNumberFormat="1" applyFont="1" applyFill="1" applyBorder="1" applyAlignment="1"/>
    <xf numFmtId="164" fontId="5" fillId="3" borderId="11" xfId="0" applyNumberFormat="1" applyFont="1" applyFill="1" applyBorder="1" applyAlignment="1"/>
    <xf numFmtId="164" fontId="6" fillId="3" borderId="11" xfId="0" applyNumberFormat="1" applyFont="1" applyFill="1" applyBorder="1" applyAlignment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6" fillId="0" borderId="12" xfId="0" applyFont="1" applyFill="1" applyBorder="1"/>
    <xf numFmtId="0" fontId="11" fillId="0" borderId="13" xfId="0" applyFont="1" applyFill="1" applyBorder="1" applyAlignment="1"/>
    <xf numFmtId="0" fontId="8" fillId="0" borderId="13" xfId="0" applyFont="1" applyFill="1" applyBorder="1" applyAlignment="1"/>
    <xf numFmtId="0" fontId="8" fillId="2" borderId="13" xfId="0" applyFont="1" applyFill="1" applyBorder="1" applyAlignment="1"/>
    <xf numFmtId="49" fontId="13" fillId="0" borderId="2" xfId="0" applyNumberFormat="1" applyFont="1" applyFill="1" applyBorder="1" applyAlignment="1">
      <alignment horizontal="left"/>
    </xf>
    <xf numFmtId="0" fontId="14" fillId="0" borderId="2" xfId="0" applyFont="1" applyFill="1" applyBorder="1"/>
    <xf numFmtId="0" fontId="7" fillId="3" borderId="2" xfId="0" applyFont="1" applyFill="1" applyBorder="1" applyAlignment="1"/>
    <xf numFmtId="0" fontId="8" fillId="3" borderId="2" xfId="0" applyFont="1" applyFill="1" applyBorder="1" applyAlignment="1"/>
    <xf numFmtId="0" fontId="8" fillId="3" borderId="3" xfId="0" applyFont="1" applyFill="1" applyBorder="1" applyAlignment="1"/>
    <xf numFmtId="49" fontId="20" fillId="0" borderId="5" xfId="0" applyNumberFormat="1" applyFont="1" applyFill="1" applyBorder="1" applyAlignment="1">
      <alignment horizontal="left"/>
    </xf>
    <xf numFmtId="164" fontId="15" fillId="0" borderId="2" xfId="0" applyNumberFormat="1" applyFont="1" applyFill="1" applyBorder="1"/>
    <xf numFmtId="164" fontId="4" fillId="3" borderId="2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164" fontId="5" fillId="3" borderId="3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49" fontId="20" fillId="0" borderId="14" xfId="0" applyNumberFormat="1" applyFont="1" applyFill="1" applyBorder="1" applyAlignment="1">
      <alignment horizontal="left"/>
    </xf>
    <xf numFmtId="164" fontId="15" fillId="0" borderId="15" xfId="0" applyNumberFormat="1" applyFont="1" applyFill="1" applyBorder="1"/>
    <xf numFmtId="49" fontId="20" fillId="0" borderId="6" xfId="0" applyNumberFormat="1" applyFont="1" applyFill="1" applyBorder="1" applyAlignment="1">
      <alignment horizontal="left"/>
    </xf>
    <xf numFmtId="164" fontId="15" fillId="0" borderId="16" xfId="0" applyNumberFormat="1" applyFont="1" applyFill="1" applyBorder="1"/>
    <xf numFmtId="0" fontId="21" fillId="0" borderId="4" xfId="0" applyFont="1" applyFill="1" applyBorder="1" applyAlignment="1">
      <alignment horizontal="left"/>
    </xf>
    <xf numFmtId="0" fontId="3" fillId="0" borderId="0" xfId="0" applyFont="1" applyFill="1" applyBorder="1"/>
    <xf numFmtId="164" fontId="4" fillId="3" borderId="0" xfId="0" applyNumberFormat="1" applyFont="1" applyFill="1" applyBorder="1" applyAlignment="1"/>
    <xf numFmtId="164" fontId="5" fillId="3" borderId="0" xfId="0" applyNumberFormat="1" applyFont="1" applyFill="1" applyBorder="1" applyAlignment="1"/>
    <xf numFmtId="164" fontId="6" fillId="2" borderId="0" xfId="0" applyNumberFormat="1" applyFont="1" applyFill="1" applyBorder="1" applyAlignment="1"/>
    <xf numFmtId="0" fontId="0" fillId="0" borderId="1" xfId="0" applyFill="1" applyBorder="1" applyAlignment="1">
      <alignment horizontal="left"/>
    </xf>
    <xf numFmtId="164" fontId="6" fillId="0" borderId="17" xfId="0" applyNumberFormat="1" applyFont="1" applyFill="1" applyBorder="1"/>
    <xf numFmtId="164" fontId="4" fillId="0" borderId="17" xfId="0" applyNumberFormat="1" applyFont="1" applyFill="1" applyBorder="1" applyAlignment="1"/>
    <xf numFmtId="164" fontId="5" fillId="0" borderId="17" xfId="0" applyNumberFormat="1" applyFont="1" applyFill="1" applyBorder="1" applyAlignment="1"/>
    <xf numFmtId="164" fontId="6" fillId="2" borderId="17" xfId="0" applyNumberFormat="1" applyFont="1" applyFill="1" applyBorder="1" applyAlignment="1"/>
    <xf numFmtId="0" fontId="1" fillId="0" borderId="0" xfId="0" applyFont="1" applyFill="1"/>
    <xf numFmtId="0" fontId="7" fillId="0" borderId="18" xfId="0" applyFont="1" applyFill="1" applyBorder="1"/>
    <xf numFmtId="0" fontId="7" fillId="0" borderId="0" xfId="0" applyFont="1" applyFill="1" applyBorder="1"/>
    <xf numFmtId="0" fontId="22" fillId="0" borderId="0" xfId="0" applyFont="1" applyFill="1"/>
    <xf numFmtId="0" fontId="0" fillId="0" borderId="0" xfId="0" applyFill="1" applyBorder="1"/>
    <xf numFmtId="164" fontId="7" fillId="0" borderId="0" xfId="0" applyNumberFormat="1" applyFont="1" applyFill="1"/>
    <xf numFmtId="164" fontId="23" fillId="0" borderId="18" xfId="0" applyNumberFormat="1" applyFont="1" applyFill="1" applyBorder="1"/>
    <xf numFmtId="0" fontId="22" fillId="0" borderId="2" xfId="0" applyFont="1" applyFill="1" applyBorder="1"/>
    <xf numFmtId="0" fontId="7" fillId="4" borderId="0" xfId="0" applyFont="1" applyFill="1"/>
    <xf numFmtId="0" fontId="0" fillId="4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tabSelected="1" workbookViewId="0">
      <selection activeCell="D89" sqref="D89"/>
    </sheetView>
  </sheetViews>
  <sheetFormatPr defaultRowHeight="15" x14ac:dyDescent="0.25"/>
  <cols>
    <col min="1" max="1" width="9.140625" style="6"/>
    <col min="2" max="2" width="61" style="6" bestFit="1" customWidth="1"/>
    <col min="3" max="3" width="16.5703125" style="44" customWidth="1"/>
    <col min="4" max="5" width="16.5703125" style="46" customWidth="1"/>
    <col min="6" max="6" width="87.7109375" style="6" bestFit="1" customWidth="1"/>
  </cols>
  <sheetData>
    <row r="1" spans="1:6" ht="23.25" x14ac:dyDescent="0.35">
      <c r="A1" s="1" t="s">
        <v>0</v>
      </c>
      <c r="B1" s="2"/>
      <c r="C1" s="3"/>
      <c r="D1" s="5"/>
      <c r="E1" s="5"/>
      <c r="F1" s="6">
        <v>220618</v>
      </c>
    </row>
    <row r="2" spans="1:6" ht="15.75" thickBot="1" x14ac:dyDescent="0.3">
      <c r="A2" s="7"/>
      <c r="B2" s="8"/>
      <c r="C2" s="9"/>
      <c r="D2" s="11"/>
      <c r="E2" s="11"/>
    </row>
    <row r="3" spans="1:6" ht="18.75" thickBot="1" x14ac:dyDescent="0.3">
      <c r="A3" s="12"/>
      <c r="B3" s="13"/>
      <c r="C3" s="14" t="s">
        <v>1</v>
      </c>
      <c r="D3" s="17" t="s">
        <v>149</v>
      </c>
      <c r="E3" s="18" t="s">
        <v>3</v>
      </c>
      <c r="F3" s="15" t="s">
        <v>5</v>
      </c>
    </row>
    <row r="4" spans="1:6" ht="18" x14ac:dyDescent="0.25">
      <c r="A4" s="19"/>
      <c r="B4" s="20" t="s">
        <v>6</v>
      </c>
      <c r="C4" s="21"/>
      <c r="D4" s="22"/>
      <c r="E4" s="23"/>
      <c r="F4" s="24"/>
    </row>
    <row r="5" spans="1:6" ht="15.75" x14ac:dyDescent="0.25">
      <c r="A5" s="25" t="s">
        <v>7</v>
      </c>
      <c r="B5" s="26" t="s">
        <v>8</v>
      </c>
      <c r="C5" s="27">
        <v>108000</v>
      </c>
      <c r="D5" s="30">
        <v>89358</v>
      </c>
      <c r="E5" s="31">
        <f t="shared" ref="E5:E40" si="0">C5-D5</f>
        <v>18642</v>
      </c>
      <c r="F5" s="24" t="s">
        <v>151</v>
      </c>
    </row>
    <row r="6" spans="1:6" ht="15.75" x14ac:dyDescent="0.25">
      <c r="A6" s="25" t="s">
        <v>10</v>
      </c>
      <c r="B6" s="26" t="s">
        <v>11</v>
      </c>
      <c r="C6" s="27">
        <v>71000</v>
      </c>
      <c r="D6" s="30">
        <v>26868.25</v>
      </c>
      <c r="E6" s="31">
        <f t="shared" si="0"/>
        <v>44131.75</v>
      </c>
      <c r="F6" s="24"/>
    </row>
    <row r="7" spans="1:6" ht="15.75" x14ac:dyDescent="0.25">
      <c r="A7" s="25" t="s">
        <v>12</v>
      </c>
      <c r="B7" s="26" t="s">
        <v>13</v>
      </c>
      <c r="C7" s="27">
        <v>13000</v>
      </c>
      <c r="D7" s="30">
        <v>12600</v>
      </c>
      <c r="E7" s="31">
        <f t="shared" si="0"/>
        <v>400</v>
      </c>
      <c r="F7" s="24" t="s">
        <v>14</v>
      </c>
    </row>
    <row r="8" spans="1:6" ht="15.75" x14ac:dyDescent="0.25">
      <c r="A8" s="25" t="s">
        <v>15</v>
      </c>
      <c r="B8" s="26" t="s">
        <v>16</v>
      </c>
      <c r="C8" s="27">
        <v>20000</v>
      </c>
      <c r="D8" s="30">
        <v>16654</v>
      </c>
      <c r="E8" s="31">
        <f t="shared" si="0"/>
        <v>3346</v>
      </c>
      <c r="F8" s="24" t="s">
        <v>143</v>
      </c>
    </row>
    <row r="9" spans="1:6" ht="15.75" x14ac:dyDescent="0.25">
      <c r="A9" s="25" t="s">
        <v>17</v>
      </c>
      <c r="B9" s="26" t="s">
        <v>18</v>
      </c>
      <c r="C9" s="27">
        <v>5000</v>
      </c>
      <c r="D9" s="30">
        <v>6600</v>
      </c>
      <c r="E9" s="31">
        <f t="shared" si="0"/>
        <v>-1600</v>
      </c>
      <c r="F9" s="24" t="s">
        <v>144</v>
      </c>
    </row>
    <row r="10" spans="1:6" ht="15.75" x14ac:dyDescent="0.25">
      <c r="A10" s="25" t="s">
        <v>19</v>
      </c>
      <c r="B10" s="32" t="s">
        <v>20</v>
      </c>
      <c r="C10" s="27">
        <v>25000</v>
      </c>
      <c r="D10" s="30">
        <v>31910</v>
      </c>
      <c r="E10" s="31">
        <f t="shared" si="0"/>
        <v>-6910</v>
      </c>
      <c r="F10" s="33" t="s">
        <v>166</v>
      </c>
    </row>
    <row r="11" spans="1:6" ht="15.75" x14ac:dyDescent="0.25">
      <c r="A11" s="25" t="s">
        <v>22</v>
      </c>
      <c r="B11" s="26" t="s">
        <v>23</v>
      </c>
      <c r="C11" s="27">
        <v>11000</v>
      </c>
      <c r="D11" s="30">
        <v>300</v>
      </c>
      <c r="E11" s="31">
        <f t="shared" si="0"/>
        <v>10700</v>
      </c>
      <c r="F11" s="24" t="s">
        <v>145</v>
      </c>
    </row>
    <row r="12" spans="1:6" ht="15.75" x14ac:dyDescent="0.25">
      <c r="A12" s="25" t="s">
        <v>24</v>
      </c>
      <c r="B12" s="26" t="s">
        <v>25</v>
      </c>
      <c r="C12" s="27">
        <v>20000</v>
      </c>
      <c r="D12" s="30">
        <v>14049</v>
      </c>
      <c r="E12" s="31">
        <f t="shared" si="0"/>
        <v>5951</v>
      </c>
      <c r="F12" s="24" t="s">
        <v>146</v>
      </c>
    </row>
    <row r="13" spans="1:6" ht="15.75" x14ac:dyDescent="0.25">
      <c r="A13" s="25" t="s">
        <v>27</v>
      </c>
      <c r="B13" s="26" t="s">
        <v>28</v>
      </c>
      <c r="C13" s="27">
        <v>5000</v>
      </c>
      <c r="D13" s="30"/>
      <c r="E13" s="31">
        <f t="shared" si="0"/>
        <v>5000</v>
      </c>
      <c r="F13" s="24"/>
    </row>
    <row r="14" spans="1:6" ht="15.75" x14ac:dyDescent="0.25">
      <c r="A14" s="25" t="s">
        <v>29</v>
      </c>
      <c r="B14" s="26" t="s">
        <v>30</v>
      </c>
      <c r="C14" s="27">
        <v>10000</v>
      </c>
      <c r="D14" s="30"/>
      <c r="E14" s="31">
        <f t="shared" si="0"/>
        <v>10000</v>
      </c>
      <c r="F14" s="24"/>
    </row>
    <row r="15" spans="1:6" ht="15.75" x14ac:dyDescent="0.25">
      <c r="A15" s="25" t="s">
        <v>31</v>
      </c>
      <c r="B15" s="26" t="s">
        <v>32</v>
      </c>
      <c r="C15" s="27">
        <v>17300</v>
      </c>
      <c r="D15" s="30">
        <v>6098</v>
      </c>
      <c r="E15" s="31">
        <f t="shared" si="0"/>
        <v>11202</v>
      </c>
      <c r="F15" s="24" t="s">
        <v>153</v>
      </c>
    </row>
    <row r="16" spans="1:6" ht="15.75" x14ac:dyDescent="0.25">
      <c r="A16" s="25" t="s">
        <v>34</v>
      </c>
      <c r="B16" s="26" t="s">
        <v>35</v>
      </c>
      <c r="C16" s="27">
        <v>70000</v>
      </c>
      <c r="D16" s="30">
        <v>30723.26</v>
      </c>
      <c r="E16" s="31">
        <f t="shared" si="0"/>
        <v>39276.740000000005</v>
      </c>
      <c r="F16" s="24" t="s">
        <v>154</v>
      </c>
    </row>
    <row r="17" spans="1:6" ht="15.75" x14ac:dyDescent="0.25">
      <c r="A17" s="25" t="s">
        <v>37</v>
      </c>
      <c r="B17" s="26" t="s">
        <v>38</v>
      </c>
      <c r="C17" s="27">
        <v>5000</v>
      </c>
      <c r="D17" s="30">
        <v>2097</v>
      </c>
      <c r="E17" s="31">
        <f t="shared" si="0"/>
        <v>2903</v>
      </c>
      <c r="F17" s="24" t="s">
        <v>39</v>
      </c>
    </row>
    <row r="18" spans="1:6" ht="15.75" x14ac:dyDescent="0.25">
      <c r="A18" s="25" t="s">
        <v>40</v>
      </c>
      <c r="B18" s="26" t="s">
        <v>41</v>
      </c>
      <c r="C18" s="27">
        <v>10000</v>
      </c>
      <c r="D18" s="30">
        <v>37000</v>
      </c>
      <c r="E18" s="31">
        <f t="shared" si="0"/>
        <v>-27000</v>
      </c>
      <c r="F18" s="84" t="s">
        <v>152</v>
      </c>
    </row>
    <row r="19" spans="1:6" ht="15.75" x14ac:dyDescent="0.25">
      <c r="A19" s="25" t="s">
        <v>42</v>
      </c>
      <c r="B19" s="26" t="s">
        <v>43</v>
      </c>
      <c r="C19" s="27">
        <v>0</v>
      </c>
      <c r="D19" s="30"/>
      <c r="E19" s="31">
        <f t="shared" si="0"/>
        <v>0</v>
      </c>
      <c r="F19" s="24"/>
    </row>
    <row r="20" spans="1:6" ht="15.75" x14ac:dyDescent="0.25">
      <c r="A20" s="25" t="s">
        <v>44</v>
      </c>
      <c r="B20" s="26" t="s">
        <v>45</v>
      </c>
      <c r="C20" s="27">
        <v>38232</v>
      </c>
      <c r="D20" s="30">
        <v>39036</v>
      </c>
      <c r="E20" s="31">
        <f t="shared" si="0"/>
        <v>-804</v>
      </c>
      <c r="F20" s="24" t="s">
        <v>148</v>
      </c>
    </row>
    <row r="21" spans="1:6" ht="15.75" x14ac:dyDescent="0.25">
      <c r="A21" s="25" t="s">
        <v>47</v>
      </c>
      <c r="B21" s="26" t="s">
        <v>48</v>
      </c>
      <c r="C21" s="27">
        <v>0</v>
      </c>
      <c r="D21" s="30"/>
      <c r="E21" s="31">
        <f t="shared" si="0"/>
        <v>0</v>
      </c>
      <c r="F21" s="24"/>
    </row>
    <row r="22" spans="1:6" ht="15.75" x14ac:dyDescent="0.25">
      <c r="A22" s="25" t="s">
        <v>49</v>
      </c>
      <c r="B22" s="26" t="s">
        <v>50</v>
      </c>
      <c r="C22" s="27">
        <v>1500</v>
      </c>
      <c r="D22" s="30"/>
      <c r="E22" s="31">
        <f t="shared" si="0"/>
        <v>1500</v>
      </c>
      <c r="F22" s="24"/>
    </row>
    <row r="23" spans="1:6" ht="15.75" x14ac:dyDescent="0.25">
      <c r="A23" s="25" t="s">
        <v>51</v>
      </c>
      <c r="B23" s="26" t="s">
        <v>52</v>
      </c>
      <c r="C23" s="27">
        <v>2500</v>
      </c>
      <c r="D23" s="30">
        <v>5309.8</v>
      </c>
      <c r="E23" s="31">
        <f t="shared" si="0"/>
        <v>-2809.8</v>
      </c>
      <c r="F23" s="34" t="s">
        <v>155</v>
      </c>
    </row>
    <row r="24" spans="1:6" ht="15.75" x14ac:dyDescent="0.25">
      <c r="A24" s="25" t="s">
        <v>54</v>
      </c>
      <c r="B24" s="26" t="s">
        <v>55</v>
      </c>
      <c r="C24" s="27">
        <v>4000</v>
      </c>
      <c r="D24" s="30">
        <v>2923</v>
      </c>
      <c r="E24" s="31">
        <f t="shared" si="0"/>
        <v>1077</v>
      </c>
      <c r="F24" s="24" t="s">
        <v>156</v>
      </c>
    </row>
    <row r="25" spans="1:6" ht="15.75" x14ac:dyDescent="0.25">
      <c r="A25" s="25" t="s">
        <v>57</v>
      </c>
      <c r="B25" s="26" t="s">
        <v>58</v>
      </c>
      <c r="C25" s="27">
        <v>500</v>
      </c>
      <c r="D25" s="30"/>
      <c r="E25" s="31">
        <f t="shared" si="0"/>
        <v>500</v>
      </c>
      <c r="F25" s="24"/>
    </row>
    <row r="26" spans="1:6" ht="15.75" x14ac:dyDescent="0.25">
      <c r="A26" s="25" t="s">
        <v>59</v>
      </c>
      <c r="B26" s="26" t="s">
        <v>60</v>
      </c>
      <c r="C26" s="27">
        <v>2200</v>
      </c>
      <c r="D26" s="30">
        <v>2153</v>
      </c>
      <c r="E26" s="31">
        <f t="shared" si="0"/>
        <v>47</v>
      </c>
      <c r="F26" s="24"/>
    </row>
    <row r="27" spans="1:6" ht="15.75" x14ac:dyDescent="0.25">
      <c r="A27" s="25" t="s">
        <v>61</v>
      </c>
      <c r="B27" s="26" t="s">
        <v>62</v>
      </c>
      <c r="C27" s="27">
        <v>5000</v>
      </c>
      <c r="D27" s="30">
        <v>2521</v>
      </c>
      <c r="E27" s="31">
        <f t="shared" si="0"/>
        <v>2479</v>
      </c>
      <c r="F27" s="24" t="s">
        <v>63</v>
      </c>
    </row>
    <row r="28" spans="1:6" ht="15.75" x14ac:dyDescent="0.25">
      <c r="A28" s="25" t="s">
        <v>64</v>
      </c>
      <c r="B28" s="26" t="s">
        <v>65</v>
      </c>
      <c r="C28" s="27">
        <v>2500</v>
      </c>
      <c r="D28" s="30">
        <v>2713</v>
      </c>
      <c r="E28" s="31">
        <f t="shared" si="0"/>
        <v>-213</v>
      </c>
      <c r="F28" s="24" t="s">
        <v>66</v>
      </c>
    </row>
    <row r="29" spans="1:6" ht="15.75" x14ac:dyDescent="0.25">
      <c r="A29" s="25" t="s">
        <v>67</v>
      </c>
      <c r="B29" s="26" t="s">
        <v>68</v>
      </c>
      <c r="C29" s="27">
        <v>0</v>
      </c>
      <c r="D29" s="30"/>
      <c r="E29" s="31">
        <f t="shared" si="0"/>
        <v>0</v>
      </c>
      <c r="F29" s="24"/>
    </row>
    <row r="30" spans="1:6" ht="15.75" x14ac:dyDescent="0.25">
      <c r="A30" s="25" t="s">
        <v>69</v>
      </c>
      <c r="B30" s="26" t="s">
        <v>70</v>
      </c>
      <c r="C30" s="27">
        <v>25000</v>
      </c>
      <c r="D30" s="30">
        <v>16700</v>
      </c>
      <c r="E30" s="31">
        <f t="shared" si="0"/>
        <v>8300</v>
      </c>
      <c r="F30" s="24"/>
    </row>
    <row r="31" spans="1:6" ht="15.75" x14ac:dyDescent="0.25">
      <c r="A31" s="25" t="s">
        <v>71</v>
      </c>
      <c r="B31" s="26" t="s">
        <v>72</v>
      </c>
      <c r="C31" s="27">
        <v>5600</v>
      </c>
      <c r="D31" s="30">
        <v>564</v>
      </c>
      <c r="E31" s="31">
        <f t="shared" si="0"/>
        <v>5036</v>
      </c>
      <c r="F31" s="24"/>
    </row>
    <row r="32" spans="1:6" ht="15.75" x14ac:dyDescent="0.25">
      <c r="A32" s="25" t="s">
        <v>73</v>
      </c>
      <c r="B32" s="26" t="s">
        <v>74</v>
      </c>
      <c r="C32" s="27">
        <v>10000</v>
      </c>
      <c r="D32" s="30">
        <v>10000</v>
      </c>
      <c r="E32" s="31">
        <f t="shared" si="0"/>
        <v>0</v>
      </c>
      <c r="F32" s="24"/>
    </row>
    <row r="33" spans="1:6" ht="15.75" x14ac:dyDescent="0.25">
      <c r="A33" s="25" t="s">
        <v>75</v>
      </c>
      <c r="B33" s="26" t="s">
        <v>76</v>
      </c>
      <c r="C33" s="27">
        <v>45000</v>
      </c>
      <c r="D33" s="30">
        <v>34348</v>
      </c>
      <c r="E33" s="31">
        <f t="shared" si="0"/>
        <v>10652</v>
      </c>
      <c r="F33" s="24" t="s">
        <v>157</v>
      </c>
    </row>
    <row r="34" spans="1:6" ht="15.75" x14ac:dyDescent="0.25">
      <c r="A34" s="25" t="s">
        <v>78</v>
      </c>
      <c r="B34" s="26" t="s">
        <v>79</v>
      </c>
      <c r="C34" s="27">
        <v>5500</v>
      </c>
      <c r="D34" s="30"/>
      <c r="E34" s="31">
        <f t="shared" si="0"/>
        <v>5500</v>
      </c>
      <c r="F34" s="24"/>
    </row>
    <row r="35" spans="1:6" ht="15.75" x14ac:dyDescent="0.25">
      <c r="A35" s="25" t="s">
        <v>80</v>
      </c>
      <c r="B35" s="26" t="s">
        <v>81</v>
      </c>
      <c r="C35" s="27">
        <v>4000</v>
      </c>
      <c r="D35" s="30">
        <v>1963</v>
      </c>
      <c r="E35" s="31">
        <f t="shared" si="0"/>
        <v>2037</v>
      </c>
      <c r="F35" s="24" t="s">
        <v>158</v>
      </c>
    </row>
    <row r="36" spans="1:6" ht="15.75" x14ac:dyDescent="0.25">
      <c r="A36" s="25" t="s">
        <v>80</v>
      </c>
      <c r="B36" s="26" t="s">
        <v>82</v>
      </c>
      <c r="C36" s="27">
        <v>14000</v>
      </c>
      <c r="D36" s="30">
        <v>10790</v>
      </c>
      <c r="E36" s="31">
        <f t="shared" si="0"/>
        <v>3210</v>
      </c>
      <c r="F36" s="24"/>
    </row>
    <row r="37" spans="1:6" ht="15.75" x14ac:dyDescent="0.25">
      <c r="A37" s="25" t="s">
        <v>83</v>
      </c>
      <c r="B37" s="26" t="s">
        <v>84</v>
      </c>
      <c r="C37" s="27">
        <v>500</v>
      </c>
      <c r="D37" s="30">
        <v>200</v>
      </c>
      <c r="E37" s="31">
        <f t="shared" si="0"/>
        <v>300</v>
      </c>
      <c r="F37" s="24"/>
    </row>
    <row r="38" spans="1:6" ht="15.75" x14ac:dyDescent="0.25">
      <c r="A38" s="25" t="s">
        <v>85</v>
      </c>
      <c r="B38" s="26" t="s">
        <v>86</v>
      </c>
      <c r="C38" s="27">
        <v>26000</v>
      </c>
      <c r="D38" s="30">
        <v>15600</v>
      </c>
      <c r="E38" s="31">
        <f t="shared" si="0"/>
        <v>10400</v>
      </c>
      <c r="F38" s="24" t="s">
        <v>147</v>
      </c>
    </row>
    <row r="39" spans="1:6" ht="15.75" x14ac:dyDescent="0.25">
      <c r="A39" s="25" t="s">
        <v>88</v>
      </c>
      <c r="B39" s="26" t="s">
        <v>89</v>
      </c>
      <c r="C39" s="27">
        <v>6000</v>
      </c>
      <c r="D39" s="30">
        <v>1945</v>
      </c>
      <c r="E39" s="31">
        <f t="shared" si="0"/>
        <v>4055</v>
      </c>
      <c r="F39" s="24" t="s">
        <v>90</v>
      </c>
    </row>
    <row r="40" spans="1:6" ht="16.5" thickBot="1" x14ac:dyDescent="0.3">
      <c r="A40" s="35" t="s">
        <v>91</v>
      </c>
      <c r="B40" s="36" t="s">
        <v>92</v>
      </c>
      <c r="C40" s="27"/>
      <c r="D40" s="30"/>
      <c r="E40" s="31">
        <f t="shared" si="0"/>
        <v>0</v>
      </c>
      <c r="F40" s="24"/>
    </row>
    <row r="41" spans="1:6" ht="16.5" thickBot="1" x14ac:dyDescent="0.3">
      <c r="A41" s="37"/>
      <c r="B41" s="38" t="s">
        <v>93</v>
      </c>
      <c r="C41" s="27">
        <f>SUM(C5:C40)</f>
        <v>588332</v>
      </c>
      <c r="D41" s="30">
        <f t="shared" ref="D41:E41" si="1">SUM(D5:D40)</f>
        <v>421023.31</v>
      </c>
      <c r="E41" s="30">
        <f t="shared" si="1"/>
        <v>167308.69</v>
      </c>
    </row>
    <row r="42" spans="1:6" ht="12" customHeight="1" thickBot="1" x14ac:dyDescent="0.3">
      <c r="A42" s="39"/>
      <c r="B42" s="40"/>
      <c r="C42" s="41"/>
      <c r="D42" s="43"/>
      <c r="E42" s="43"/>
    </row>
    <row r="59" spans="1:6" ht="15.75" thickBot="1" x14ac:dyDescent="0.3"/>
    <row r="60" spans="1:6" ht="18.75" thickBot="1" x14ac:dyDescent="0.3">
      <c r="A60" s="12"/>
      <c r="B60" s="47"/>
      <c r="C60" s="48" t="s">
        <v>1</v>
      </c>
      <c r="D60" s="17" t="s">
        <v>150</v>
      </c>
      <c r="E60" s="50" t="s">
        <v>3</v>
      </c>
      <c r="F60" s="15" t="s">
        <v>5</v>
      </c>
    </row>
    <row r="61" spans="1:6" ht="18" x14ac:dyDescent="0.25">
      <c r="A61" s="51"/>
      <c r="B61" s="52" t="s">
        <v>94</v>
      </c>
      <c r="C61" s="53"/>
      <c r="D61" s="22"/>
      <c r="E61" s="23"/>
      <c r="F61" s="24"/>
    </row>
    <row r="62" spans="1:6" ht="15.75" x14ac:dyDescent="0.25">
      <c r="A62" s="56" t="s">
        <v>95</v>
      </c>
      <c r="B62" s="57" t="s">
        <v>96</v>
      </c>
      <c r="C62" s="58">
        <v>96000</v>
      </c>
      <c r="D62" s="61">
        <v>108350</v>
      </c>
      <c r="E62" s="62">
        <f t="shared" ref="E62:E77" si="2">C62-D62</f>
        <v>-12350</v>
      </c>
      <c r="F62" s="24"/>
    </row>
    <row r="63" spans="1:6" ht="15.75" x14ac:dyDescent="0.25">
      <c r="A63" s="56" t="s">
        <v>97</v>
      </c>
      <c r="B63" s="57" t="s">
        <v>98</v>
      </c>
      <c r="C63" s="58">
        <v>7899</v>
      </c>
      <c r="D63" s="61">
        <v>11106</v>
      </c>
      <c r="E63" s="62">
        <f t="shared" si="2"/>
        <v>-3207</v>
      </c>
      <c r="F63" s="24"/>
    </row>
    <row r="64" spans="1:6" ht="15.75" x14ac:dyDescent="0.25">
      <c r="A64" s="56" t="s">
        <v>99</v>
      </c>
      <c r="B64" s="57" t="s">
        <v>100</v>
      </c>
      <c r="C64" s="58">
        <v>17600</v>
      </c>
      <c r="D64" s="61"/>
      <c r="E64" s="62">
        <f t="shared" si="2"/>
        <v>17600</v>
      </c>
      <c r="F64" s="24"/>
    </row>
    <row r="65" spans="1:6" ht="15.75" x14ac:dyDescent="0.25">
      <c r="A65" s="56" t="s">
        <v>102</v>
      </c>
      <c r="B65" s="57" t="s">
        <v>32</v>
      </c>
      <c r="C65" s="58">
        <v>22300</v>
      </c>
      <c r="D65" s="61"/>
      <c r="E65" s="62">
        <f t="shared" si="2"/>
        <v>22300</v>
      </c>
      <c r="F65" s="24"/>
    </row>
    <row r="66" spans="1:6" ht="15.75" x14ac:dyDescent="0.25">
      <c r="A66" s="56" t="s">
        <v>103</v>
      </c>
      <c r="B66" s="57" t="s">
        <v>104</v>
      </c>
      <c r="C66" s="58">
        <v>70000</v>
      </c>
      <c r="D66" s="61">
        <v>14100</v>
      </c>
      <c r="E66" s="62">
        <f t="shared" si="2"/>
        <v>55900</v>
      </c>
      <c r="F66" s="24" t="s">
        <v>105</v>
      </c>
    </row>
    <row r="67" spans="1:6" ht="15.75" x14ac:dyDescent="0.25">
      <c r="A67" s="56" t="s">
        <v>106</v>
      </c>
      <c r="B67" s="57" t="s">
        <v>107</v>
      </c>
      <c r="C67" s="58">
        <v>28000</v>
      </c>
      <c r="D67" s="61">
        <v>31200</v>
      </c>
      <c r="E67" s="62">
        <f t="shared" si="2"/>
        <v>-3200</v>
      </c>
      <c r="F67" s="24" t="s">
        <v>165</v>
      </c>
    </row>
    <row r="68" spans="1:6" ht="15.75" x14ac:dyDescent="0.25">
      <c r="A68" s="56" t="s">
        <v>108</v>
      </c>
      <c r="B68" s="57" t="s">
        <v>109</v>
      </c>
      <c r="C68" s="58">
        <v>45000</v>
      </c>
      <c r="D68" s="61">
        <v>52775</v>
      </c>
      <c r="E68" s="62">
        <f t="shared" si="2"/>
        <v>-7775</v>
      </c>
      <c r="F68" s="24"/>
    </row>
    <row r="69" spans="1:6" ht="15.75" x14ac:dyDescent="0.25">
      <c r="A69" s="56" t="s">
        <v>110</v>
      </c>
      <c r="B69" s="57" t="s">
        <v>111</v>
      </c>
      <c r="C69" s="58">
        <v>85000</v>
      </c>
      <c r="D69" s="61">
        <v>52000</v>
      </c>
      <c r="E69" s="62">
        <f t="shared" si="2"/>
        <v>33000</v>
      </c>
      <c r="F69" s="24"/>
    </row>
    <row r="70" spans="1:6" ht="15.75" x14ac:dyDescent="0.25">
      <c r="A70" s="56" t="s">
        <v>112</v>
      </c>
      <c r="B70" s="57" t="s">
        <v>113</v>
      </c>
      <c r="C70" s="58">
        <v>3000</v>
      </c>
      <c r="D70" s="61">
        <v>3000</v>
      </c>
      <c r="E70" s="62">
        <f t="shared" si="2"/>
        <v>0</v>
      </c>
      <c r="F70" s="24" t="s">
        <v>114</v>
      </c>
    </row>
    <row r="71" spans="1:6" ht="15.75" x14ac:dyDescent="0.25">
      <c r="A71" s="56" t="s">
        <v>115</v>
      </c>
      <c r="B71" s="57" t="s">
        <v>116</v>
      </c>
      <c r="C71" s="58">
        <v>66500</v>
      </c>
      <c r="D71" s="61">
        <v>66500</v>
      </c>
      <c r="E71" s="62">
        <f t="shared" si="2"/>
        <v>0</v>
      </c>
      <c r="F71" s="24" t="s">
        <v>142</v>
      </c>
    </row>
    <row r="72" spans="1:6" ht="15.75" x14ac:dyDescent="0.25">
      <c r="A72" s="56" t="s">
        <v>118</v>
      </c>
      <c r="B72" s="57" t="s">
        <v>119</v>
      </c>
      <c r="C72" s="58">
        <v>28674</v>
      </c>
      <c r="D72" s="61">
        <v>28674</v>
      </c>
      <c r="E72" s="62">
        <f t="shared" si="2"/>
        <v>0</v>
      </c>
      <c r="F72" s="24"/>
    </row>
    <row r="73" spans="1:6" ht="15.75" x14ac:dyDescent="0.25">
      <c r="A73" s="56" t="s">
        <v>120</v>
      </c>
      <c r="B73" s="57" t="s">
        <v>121</v>
      </c>
      <c r="C73" s="58">
        <v>1800</v>
      </c>
      <c r="D73" s="61">
        <v>1729</v>
      </c>
      <c r="E73" s="62">
        <f t="shared" si="2"/>
        <v>71</v>
      </c>
      <c r="F73" s="24" t="s">
        <v>122</v>
      </c>
    </row>
    <row r="74" spans="1:6" ht="15.75" x14ac:dyDescent="0.25">
      <c r="A74" s="56" t="s">
        <v>123</v>
      </c>
      <c r="B74" s="57" t="s">
        <v>124</v>
      </c>
      <c r="C74" s="58">
        <v>80000</v>
      </c>
      <c r="D74" s="61">
        <v>43741.16</v>
      </c>
      <c r="E74" s="62">
        <f t="shared" si="2"/>
        <v>36258.839999999997</v>
      </c>
      <c r="F74" s="24" t="s">
        <v>125</v>
      </c>
    </row>
    <row r="75" spans="1:6" ht="15.75" x14ac:dyDescent="0.25">
      <c r="A75" s="56" t="s">
        <v>126</v>
      </c>
      <c r="B75" s="57" t="s">
        <v>127</v>
      </c>
      <c r="C75" s="58">
        <v>0</v>
      </c>
      <c r="D75" s="61"/>
      <c r="E75" s="62">
        <f t="shared" si="2"/>
        <v>0</v>
      </c>
      <c r="F75" s="24"/>
    </row>
    <row r="76" spans="1:6" ht="15.75" x14ac:dyDescent="0.25">
      <c r="A76" s="63" t="s">
        <v>128</v>
      </c>
      <c r="B76" s="64" t="s">
        <v>129</v>
      </c>
      <c r="C76" s="58">
        <v>5000</v>
      </c>
      <c r="D76" s="61"/>
      <c r="E76" s="62">
        <f t="shared" si="2"/>
        <v>5000</v>
      </c>
      <c r="F76" s="24" t="s">
        <v>130</v>
      </c>
    </row>
    <row r="77" spans="1:6" ht="16.5" thickBot="1" x14ac:dyDescent="0.3">
      <c r="A77" s="65" t="s">
        <v>131</v>
      </c>
      <c r="B77" s="66" t="s">
        <v>132</v>
      </c>
      <c r="C77" s="58">
        <v>40000</v>
      </c>
      <c r="D77" s="61">
        <v>24251.5</v>
      </c>
      <c r="E77" s="62">
        <f t="shared" si="2"/>
        <v>15748.5</v>
      </c>
      <c r="F77" s="24" t="s">
        <v>133</v>
      </c>
    </row>
    <row r="78" spans="1:6" ht="16.5" thickBot="1" x14ac:dyDescent="0.3">
      <c r="A78" s="67"/>
      <c r="B78" s="68" t="s">
        <v>134</v>
      </c>
      <c r="C78" s="69">
        <f>SUM(C62:C77)</f>
        <v>596773</v>
      </c>
      <c r="D78" s="71">
        <f t="shared" ref="D78:E78" si="3">SUM(D62:D77)</f>
        <v>437426.66000000003</v>
      </c>
      <c r="E78" s="71">
        <f t="shared" si="3"/>
        <v>159346.34</v>
      </c>
    </row>
    <row r="79" spans="1:6" ht="15.75" thickBot="1" x14ac:dyDescent="0.3">
      <c r="A79" s="72"/>
      <c r="B79" s="73" t="s">
        <v>3</v>
      </c>
      <c r="C79" s="74">
        <f>C78-C41</f>
        <v>8441</v>
      </c>
      <c r="D79" s="76">
        <f t="shared" ref="D79:E79" si="4">D78-D41</f>
        <v>16403.350000000035</v>
      </c>
      <c r="E79" s="76">
        <f t="shared" si="4"/>
        <v>-7962.3500000000058</v>
      </c>
    </row>
    <row r="80" spans="1:6" x14ac:dyDescent="0.25">
      <c r="B80" s="77"/>
    </row>
    <row r="84" spans="2:3" x14ac:dyDescent="0.25">
      <c r="C84" s="82">
        <f>D79</f>
        <v>16403.350000000035</v>
      </c>
    </row>
    <row r="85" spans="2:3" x14ac:dyDescent="0.25">
      <c r="B85" s="6" t="s">
        <v>159</v>
      </c>
      <c r="C85" s="85"/>
    </row>
    <row r="86" spans="2:3" x14ac:dyDescent="0.25">
      <c r="B86" s="6" t="s">
        <v>160</v>
      </c>
      <c r="C86" s="44">
        <v>50400</v>
      </c>
    </row>
    <row r="87" spans="2:3" x14ac:dyDescent="0.25">
      <c r="B87" s="81" t="s">
        <v>161</v>
      </c>
      <c r="C87" s="44">
        <v>-2294</v>
      </c>
    </row>
    <row r="88" spans="2:3" x14ac:dyDescent="0.25">
      <c r="B88" s="81" t="s">
        <v>162</v>
      </c>
      <c r="C88" s="85"/>
    </row>
    <row r="89" spans="2:3" x14ac:dyDescent="0.25">
      <c r="B89" s="86" t="s">
        <v>163</v>
      </c>
      <c r="C89" s="85"/>
    </row>
    <row r="91" spans="2:3" ht="21.75" thickBot="1" x14ac:dyDescent="0.4">
      <c r="B91" s="6" t="s">
        <v>164</v>
      </c>
      <c r="C91" s="83">
        <f>SUM(C84:C90)</f>
        <v>64509.350000000035</v>
      </c>
    </row>
    <row r="92" spans="2:3" ht="15.75" thickTop="1" x14ac:dyDescent="0.25"/>
  </sheetData>
  <pageMargins left="0.70866141732283472" right="0.70866141732283472" top="0.74803149606299213" bottom="0.74803149606299213" header="0.31496062992125984" footer="0.31496062992125984"/>
  <pageSetup paperSize="9" scale="63" fitToHeight="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topLeftCell="A61" workbookViewId="0">
      <selection activeCell="B81" sqref="B81"/>
    </sheetView>
  </sheetViews>
  <sheetFormatPr defaultRowHeight="15" x14ac:dyDescent="0.25"/>
  <cols>
    <col min="1" max="1" width="9.140625" style="6"/>
    <col min="2" max="2" width="61" style="6" bestFit="1" customWidth="1"/>
    <col min="3" max="3" width="16.5703125" style="44" customWidth="1"/>
    <col min="4" max="5" width="16.5703125" style="45" customWidth="1"/>
    <col min="6" max="7" width="16.5703125" style="46" customWidth="1"/>
    <col min="8" max="8" width="50.5703125" style="6" customWidth="1"/>
  </cols>
  <sheetData>
    <row r="1" spans="1:8" ht="23.25" x14ac:dyDescent="0.35">
      <c r="A1" s="1" t="s">
        <v>0</v>
      </c>
      <c r="B1" s="2"/>
      <c r="C1" s="3"/>
      <c r="D1" s="4"/>
      <c r="E1" s="4"/>
      <c r="F1" s="5"/>
      <c r="G1" s="5"/>
    </row>
    <row r="2" spans="1:8" ht="15.75" thickBot="1" x14ac:dyDescent="0.3">
      <c r="A2" s="7"/>
      <c r="B2" s="8"/>
      <c r="C2" s="9"/>
      <c r="D2" s="10"/>
      <c r="E2" s="10"/>
      <c r="F2" s="11"/>
      <c r="G2" s="11"/>
    </row>
    <row r="3" spans="1:8" ht="18.75" thickBot="1" x14ac:dyDescent="0.3">
      <c r="A3" s="12"/>
      <c r="B3" s="13"/>
      <c r="C3" s="14" t="s">
        <v>1</v>
      </c>
      <c r="D3" s="15" t="s">
        <v>2</v>
      </c>
      <c r="E3" s="16" t="s">
        <v>3</v>
      </c>
      <c r="F3" s="17" t="s">
        <v>4</v>
      </c>
      <c r="G3" s="18" t="s">
        <v>3</v>
      </c>
      <c r="H3" s="15" t="s">
        <v>5</v>
      </c>
    </row>
    <row r="4" spans="1:8" ht="18" x14ac:dyDescent="0.25">
      <c r="A4" s="19"/>
      <c r="B4" s="20" t="s">
        <v>6</v>
      </c>
      <c r="C4" s="21"/>
      <c r="D4" s="15"/>
      <c r="E4" s="16"/>
      <c r="F4" s="22"/>
      <c r="G4" s="23"/>
      <c r="H4" s="24"/>
    </row>
    <row r="5" spans="1:8" ht="15.75" x14ac:dyDescent="0.25">
      <c r="A5" s="25" t="s">
        <v>7</v>
      </c>
      <c r="B5" s="26" t="s">
        <v>8</v>
      </c>
      <c r="C5" s="27">
        <v>108000</v>
      </c>
      <c r="D5" s="28">
        <v>39150</v>
      </c>
      <c r="E5" s="29">
        <f t="shared" ref="E5:E40" si="0">C5-D5</f>
        <v>68850</v>
      </c>
      <c r="F5" s="30">
        <v>57355</v>
      </c>
      <c r="G5" s="31">
        <f>C5-F5</f>
        <v>50645</v>
      </c>
      <c r="H5" s="24" t="s">
        <v>9</v>
      </c>
    </row>
    <row r="6" spans="1:8" ht="15.75" x14ac:dyDescent="0.25">
      <c r="A6" s="25" t="s">
        <v>10</v>
      </c>
      <c r="B6" s="26" t="s">
        <v>11</v>
      </c>
      <c r="C6" s="27">
        <v>71000</v>
      </c>
      <c r="D6" s="28">
        <v>17961</v>
      </c>
      <c r="E6" s="29">
        <f t="shared" si="0"/>
        <v>53039</v>
      </c>
      <c r="F6" s="30">
        <v>18169.25</v>
      </c>
      <c r="G6" s="31">
        <f t="shared" ref="G6:G40" si="1">C6-F6</f>
        <v>52830.75</v>
      </c>
      <c r="H6" s="24"/>
    </row>
    <row r="7" spans="1:8" ht="15.75" x14ac:dyDescent="0.25">
      <c r="A7" s="25" t="s">
        <v>12</v>
      </c>
      <c r="B7" s="26" t="s">
        <v>13</v>
      </c>
      <c r="C7" s="27">
        <v>13000</v>
      </c>
      <c r="D7" s="28">
        <v>12600</v>
      </c>
      <c r="E7" s="29">
        <f t="shared" si="0"/>
        <v>400</v>
      </c>
      <c r="F7" s="30">
        <v>12600</v>
      </c>
      <c r="G7" s="31">
        <f t="shared" si="1"/>
        <v>400</v>
      </c>
      <c r="H7" s="24" t="s">
        <v>14</v>
      </c>
    </row>
    <row r="8" spans="1:8" ht="15.75" x14ac:dyDescent="0.25">
      <c r="A8" s="25" t="s">
        <v>15</v>
      </c>
      <c r="B8" s="26" t="s">
        <v>16</v>
      </c>
      <c r="C8" s="27">
        <v>20000</v>
      </c>
      <c r="D8" s="28"/>
      <c r="E8" s="29">
        <f t="shared" si="0"/>
        <v>20000</v>
      </c>
      <c r="F8" s="30"/>
      <c r="G8" s="31">
        <f t="shared" si="1"/>
        <v>20000</v>
      </c>
      <c r="H8" s="24"/>
    </row>
    <row r="9" spans="1:8" ht="15.75" x14ac:dyDescent="0.25">
      <c r="A9" s="25" t="s">
        <v>17</v>
      </c>
      <c r="B9" s="26" t="s">
        <v>18</v>
      </c>
      <c r="C9" s="27">
        <v>5000</v>
      </c>
      <c r="D9" s="28"/>
      <c r="E9" s="29">
        <f t="shared" si="0"/>
        <v>5000</v>
      </c>
      <c r="F9" s="30"/>
      <c r="G9" s="31">
        <f t="shared" si="1"/>
        <v>5000</v>
      </c>
      <c r="H9" s="24"/>
    </row>
    <row r="10" spans="1:8" ht="15.75" x14ac:dyDescent="0.25">
      <c r="A10" s="25" t="s">
        <v>19</v>
      </c>
      <c r="B10" s="32" t="s">
        <v>20</v>
      </c>
      <c r="C10" s="27">
        <v>25000</v>
      </c>
      <c r="D10" s="28">
        <v>23260</v>
      </c>
      <c r="E10" s="29">
        <f t="shared" si="0"/>
        <v>1740</v>
      </c>
      <c r="F10" s="30">
        <v>24260</v>
      </c>
      <c r="G10" s="31">
        <f t="shared" si="1"/>
        <v>740</v>
      </c>
      <c r="H10" s="33" t="s">
        <v>21</v>
      </c>
    </row>
    <row r="11" spans="1:8" ht="15.75" x14ac:dyDescent="0.25">
      <c r="A11" s="25" t="s">
        <v>22</v>
      </c>
      <c r="B11" s="26" t="s">
        <v>23</v>
      </c>
      <c r="C11" s="27">
        <v>11000</v>
      </c>
      <c r="D11" s="28"/>
      <c r="E11" s="29">
        <f t="shared" si="0"/>
        <v>11000</v>
      </c>
      <c r="F11" s="30"/>
      <c r="G11" s="31">
        <f t="shared" si="1"/>
        <v>11000</v>
      </c>
      <c r="H11" s="24"/>
    </row>
    <row r="12" spans="1:8" ht="15.75" x14ac:dyDescent="0.25">
      <c r="A12" s="25" t="s">
        <v>24</v>
      </c>
      <c r="B12" s="26" t="s">
        <v>25</v>
      </c>
      <c r="C12" s="27">
        <v>20000</v>
      </c>
      <c r="D12" s="28"/>
      <c r="E12" s="29">
        <f t="shared" si="0"/>
        <v>20000</v>
      </c>
      <c r="F12" s="30">
        <v>1950</v>
      </c>
      <c r="G12" s="31">
        <f t="shared" si="1"/>
        <v>18050</v>
      </c>
      <c r="H12" s="24" t="s">
        <v>26</v>
      </c>
    </row>
    <row r="13" spans="1:8" ht="15.75" x14ac:dyDescent="0.25">
      <c r="A13" s="25" t="s">
        <v>27</v>
      </c>
      <c r="B13" s="26" t="s">
        <v>28</v>
      </c>
      <c r="C13" s="27">
        <v>5000</v>
      </c>
      <c r="D13" s="28"/>
      <c r="E13" s="29">
        <f t="shared" si="0"/>
        <v>5000</v>
      </c>
      <c r="F13" s="30"/>
      <c r="G13" s="31">
        <f t="shared" si="1"/>
        <v>5000</v>
      </c>
      <c r="H13" s="24"/>
    </row>
    <row r="14" spans="1:8" ht="15.75" x14ac:dyDescent="0.25">
      <c r="A14" s="25" t="s">
        <v>29</v>
      </c>
      <c r="B14" s="26" t="s">
        <v>30</v>
      </c>
      <c r="C14" s="27">
        <v>10000</v>
      </c>
      <c r="D14" s="28"/>
      <c r="E14" s="29">
        <f t="shared" si="0"/>
        <v>10000</v>
      </c>
      <c r="F14" s="30"/>
      <c r="G14" s="31">
        <f t="shared" si="1"/>
        <v>10000</v>
      </c>
      <c r="H14" s="24"/>
    </row>
    <row r="15" spans="1:8" ht="15.75" x14ac:dyDescent="0.25">
      <c r="A15" s="25" t="s">
        <v>31</v>
      </c>
      <c r="B15" s="26" t="s">
        <v>32</v>
      </c>
      <c r="C15" s="27">
        <v>17300</v>
      </c>
      <c r="D15" s="28">
        <v>4233</v>
      </c>
      <c r="E15" s="29">
        <f t="shared" si="0"/>
        <v>13067</v>
      </c>
      <c r="F15" s="30">
        <v>4233</v>
      </c>
      <c r="G15" s="31">
        <f t="shared" si="1"/>
        <v>13067</v>
      </c>
      <c r="H15" s="24" t="s">
        <v>33</v>
      </c>
    </row>
    <row r="16" spans="1:8" ht="15.75" x14ac:dyDescent="0.25">
      <c r="A16" s="25" t="s">
        <v>34</v>
      </c>
      <c r="B16" s="26" t="s">
        <v>35</v>
      </c>
      <c r="C16" s="27">
        <v>70000</v>
      </c>
      <c r="D16" s="28">
        <v>2418.2600000000002</v>
      </c>
      <c r="E16" s="29">
        <f t="shared" si="0"/>
        <v>67581.740000000005</v>
      </c>
      <c r="F16" s="30">
        <v>23393.26</v>
      </c>
      <c r="G16" s="31">
        <f t="shared" si="1"/>
        <v>46606.740000000005</v>
      </c>
      <c r="H16" s="24" t="s">
        <v>36</v>
      </c>
    </row>
    <row r="17" spans="1:8" ht="15.75" x14ac:dyDescent="0.25">
      <c r="A17" s="25" t="s">
        <v>37</v>
      </c>
      <c r="B17" s="26" t="s">
        <v>38</v>
      </c>
      <c r="C17" s="27">
        <v>5000</v>
      </c>
      <c r="D17" s="28"/>
      <c r="E17" s="29">
        <f t="shared" si="0"/>
        <v>5000</v>
      </c>
      <c r="F17" s="30">
        <v>2097</v>
      </c>
      <c r="G17" s="31">
        <f t="shared" si="1"/>
        <v>2903</v>
      </c>
      <c r="H17" s="24" t="s">
        <v>39</v>
      </c>
    </row>
    <row r="18" spans="1:8" ht="15.75" x14ac:dyDescent="0.25">
      <c r="A18" s="25" t="s">
        <v>40</v>
      </c>
      <c r="B18" s="26" t="s">
        <v>41</v>
      </c>
      <c r="C18" s="27">
        <v>10000</v>
      </c>
      <c r="D18" s="28"/>
      <c r="E18" s="29">
        <f t="shared" si="0"/>
        <v>10000</v>
      </c>
      <c r="F18" s="30"/>
      <c r="G18" s="31">
        <f t="shared" si="1"/>
        <v>10000</v>
      </c>
      <c r="H18" s="24"/>
    </row>
    <row r="19" spans="1:8" ht="15.75" x14ac:dyDescent="0.25">
      <c r="A19" s="25" t="s">
        <v>42</v>
      </c>
      <c r="B19" s="26" t="s">
        <v>43</v>
      </c>
      <c r="C19" s="27">
        <v>0</v>
      </c>
      <c r="D19" s="28"/>
      <c r="E19" s="29">
        <f t="shared" si="0"/>
        <v>0</v>
      </c>
      <c r="F19" s="30"/>
      <c r="G19" s="31">
        <f t="shared" si="1"/>
        <v>0</v>
      </c>
      <c r="H19" s="24"/>
    </row>
    <row r="20" spans="1:8" ht="15.75" x14ac:dyDescent="0.25">
      <c r="A20" s="25" t="s">
        <v>44</v>
      </c>
      <c r="B20" s="26" t="s">
        <v>45</v>
      </c>
      <c r="C20" s="27">
        <v>38232</v>
      </c>
      <c r="D20" s="28">
        <v>19116</v>
      </c>
      <c r="E20" s="29">
        <f t="shared" si="0"/>
        <v>19116</v>
      </c>
      <c r="F20" s="30">
        <v>29210</v>
      </c>
      <c r="G20" s="31">
        <f t="shared" si="1"/>
        <v>9022</v>
      </c>
      <c r="H20" s="24" t="s">
        <v>46</v>
      </c>
    </row>
    <row r="21" spans="1:8" ht="15.75" x14ac:dyDescent="0.25">
      <c r="A21" s="25" t="s">
        <v>47</v>
      </c>
      <c r="B21" s="26" t="s">
        <v>48</v>
      </c>
      <c r="C21" s="27">
        <v>0</v>
      </c>
      <c r="D21" s="28"/>
      <c r="E21" s="29">
        <f t="shared" si="0"/>
        <v>0</v>
      </c>
      <c r="F21" s="30"/>
      <c r="G21" s="31">
        <f t="shared" si="1"/>
        <v>0</v>
      </c>
      <c r="H21" s="24"/>
    </row>
    <row r="22" spans="1:8" ht="15.75" x14ac:dyDescent="0.25">
      <c r="A22" s="25" t="s">
        <v>49</v>
      </c>
      <c r="B22" s="26" t="s">
        <v>50</v>
      </c>
      <c r="C22" s="27">
        <v>1500</v>
      </c>
      <c r="D22" s="28"/>
      <c r="E22" s="29">
        <f t="shared" si="0"/>
        <v>1500</v>
      </c>
      <c r="F22" s="30"/>
      <c r="G22" s="31">
        <f t="shared" si="1"/>
        <v>1500</v>
      </c>
      <c r="H22" s="24"/>
    </row>
    <row r="23" spans="1:8" ht="15.75" x14ac:dyDescent="0.25">
      <c r="A23" s="25" t="s">
        <v>51</v>
      </c>
      <c r="B23" s="26" t="s">
        <v>52</v>
      </c>
      <c r="C23" s="27">
        <v>2500</v>
      </c>
      <c r="D23" s="28">
        <v>2383</v>
      </c>
      <c r="E23" s="29">
        <f t="shared" si="0"/>
        <v>117</v>
      </c>
      <c r="F23" s="30">
        <v>3444.8</v>
      </c>
      <c r="G23" s="31">
        <f t="shared" si="1"/>
        <v>-944.80000000000018</v>
      </c>
      <c r="H23" s="34" t="s">
        <v>53</v>
      </c>
    </row>
    <row r="24" spans="1:8" ht="15.75" x14ac:dyDescent="0.25">
      <c r="A24" s="25" t="s">
        <v>54</v>
      </c>
      <c r="B24" s="26" t="s">
        <v>55</v>
      </c>
      <c r="C24" s="27">
        <v>4000</v>
      </c>
      <c r="D24" s="28">
        <v>2654</v>
      </c>
      <c r="E24" s="29">
        <f t="shared" si="0"/>
        <v>1346</v>
      </c>
      <c r="F24" s="30">
        <v>2654</v>
      </c>
      <c r="G24" s="31">
        <f t="shared" si="1"/>
        <v>1346</v>
      </c>
      <c r="H24" s="24" t="s">
        <v>56</v>
      </c>
    </row>
    <row r="25" spans="1:8" ht="15.75" x14ac:dyDescent="0.25">
      <c r="A25" s="25" t="s">
        <v>57</v>
      </c>
      <c r="B25" s="26" t="s">
        <v>58</v>
      </c>
      <c r="C25" s="27">
        <v>500</v>
      </c>
      <c r="D25" s="28"/>
      <c r="E25" s="29">
        <f t="shared" si="0"/>
        <v>500</v>
      </c>
      <c r="F25" s="30"/>
      <c r="G25" s="31">
        <f t="shared" si="1"/>
        <v>500</v>
      </c>
      <c r="H25" s="24"/>
    </row>
    <row r="26" spans="1:8" ht="15.75" x14ac:dyDescent="0.25">
      <c r="A26" s="25" t="s">
        <v>59</v>
      </c>
      <c r="B26" s="26" t="s">
        <v>60</v>
      </c>
      <c r="C26" s="27">
        <v>2200</v>
      </c>
      <c r="D26" s="28">
        <v>2153</v>
      </c>
      <c r="E26" s="29">
        <f t="shared" si="0"/>
        <v>47</v>
      </c>
      <c r="F26" s="30">
        <v>2153</v>
      </c>
      <c r="G26" s="31">
        <f t="shared" si="1"/>
        <v>47</v>
      </c>
      <c r="H26" s="24"/>
    </row>
    <row r="27" spans="1:8" ht="15.75" x14ac:dyDescent="0.25">
      <c r="A27" s="25" t="s">
        <v>61</v>
      </c>
      <c r="B27" s="26" t="s">
        <v>62</v>
      </c>
      <c r="C27" s="27">
        <v>5000</v>
      </c>
      <c r="D27" s="28"/>
      <c r="E27" s="29">
        <f t="shared" si="0"/>
        <v>5000</v>
      </c>
      <c r="F27" s="30">
        <v>2521</v>
      </c>
      <c r="G27" s="31">
        <f t="shared" si="1"/>
        <v>2479</v>
      </c>
      <c r="H27" s="24" t="s">
        <v>63</v>
      </c>
    </row>
    <row r="28" spans="1:8" ht="15.75" x14ac:dyDescent="0.25">
      <c r="A28" s="25" t="s">
        <v>64</v>
      </c>
      <c r="B28" s="26" t="s">
        <v>65</v>
      </c>
      <c r="C28" s="27">
        <v>2500</v>
      </c>
      <c r="D28" s="28"/>
      <c r="E28" s="29">
        <f t="shared" si="0"/>
        <v>2500</v>
      </c>
      <c r="F28" s="30">
        <v>2713</v>
      </c>
      <c r="G28" s="31">
        <f t="shared" si="1"/>
        <v>-213</v>
      </c>
      <c r="H28" s="24" t="s">
        <v>66</v>
      </c>
    </row>
    <row r="29" spans="1:8" ht="15.75" x14ac:dyDescent="0.25">
      <c r="A29" s="25" t="s">
        <v>67</v>
      </c>
      <c r="B29" s="26" t="s">
        <v>68</v>
      </c>
      <c r="C29" s="27">
        <v>0</v>
      </c>
      <c r="D29" s="28"/>
      <c r="E29" s="29">
        <f t="shared" si="0"/>
        <v>0</v>
      </c>
      <c r="F29" s="30"/>
      <c r="G29" s="31">
        <f t="shared" si="1"/>
        <v>0</v>
      </c>
      <c r="H29" s="24"/>
    </row>
    <row r="30" spans="1:8" ht="15.75" x14ac:dyDescent="0.25">
      <c r="A30" s="25" t="s">
        <v>69</v>
      </c>
      <c r="B30" s="26" t="s">
        <v>70</v>
      </c>
      <c r="C30" s="27">
        <v>25000</v>
      </c>
      <c r="D30" s="28"/>
      <c r="E30" s="29">
        <f t="shared" si="0"/>
        <v>25000</v>
      </c>
      <c r="F30" s="30">
        <v>8500</v>
      </c>
      <c r="G30" s="31">
        <f t="shared" si="1"/>
        <v>16500</v>
      </c>
      <c r="H30" s="24"/>
    </row>
    <row r="31" spans="1:8" ht="15.75" x14ac:dyDescent="0.25">
      <c r="A31" s="25" t="s">
        <v>71</v>
      </c>
      <c r="B31" s="26" t="s">
        <v>72</v>
      </c>
      <c r="C31" s="27">
        <v>5600</v>
      </c>
      <c r="D31" s="28"/>
      <c r="E31" s="29">
        <f t="shared" si="0"/>
        <v>5600</v>
      </c>
      <c r="F31" s="30">
        <v>564</v>
      </c>
      <c r="G31" s="31">
        <f t="shared" si="1"/>
        <v>5036</v>
      </c>
      <c r="H31" s="24"/>
    </row>
    <row r="32" spans="1:8" ht="15.75" x14ac:dyDescent="0.25">
      <c r="A32" s="25" t="s">
        <v>73</v>
      </c>
      <c r="B32" s="26" t="s">
        <v>74</v>
      </c>
      <c r="C32" s="27">
        <v>10000</v>
      </c>
      <c r="D32" s="28"/>
      <c r="E32" s="29">
        <f t="shared" si="0"/>
        <v>10000</v>
      </c>
      <c r="F32" s="30"/>
      <c r="G32" s="31">
        <f t="shared" si="1"/>
        <v>10000</v>
      </c>
      <c r="H32" s="24"/>
    </row>
    <row r="33" spans="1:8" ht="15.75" x14ac:dyDescent="0.25">
      <c r="A33" s="25" t="s">
        <v>75</v>
      </c>
      <c r="B33" s="26" t="s">
        <v>76</v>
      </c>
      <c r="C33" s="27">
        <v>45000</v>
      </c>
      <c r="D33" s="28">
        <v>13818</v>
      </c>
      <c r="E33" s="29">
        <f t="shared" si="0"/>
        <v>31182</v>
      </c>
      <c r="F33" s="30">
        <v>23688</v>
      </c>
      <c r="G33" s="31">
        <f t="shared" si="1"/>
        <v>21312</v>
      </c>
      <c r="H33" s="24" t="s">
        <v>77</v>
      </c>
    </row>
    <row r="34" spans="1:8" ht="15.75" x14ac:dyDescent="0.25">
      <c r="A34" s="25" t="s">
        <v>78</v>
      </c>
      <c r="B34" s="26" t="s">
        <v>79</v>
      </c>
      <c r="C34" s="27">
        <v>5500</v>
      </c>
      <c r="D34" s="28"/>
      <c r="E34" s="29">
        <f t="shared" si="0"/>
        <v>5500</v>
      </c>
      <c r="F34" s="30"/>
      <c r="G34" s="31">
        <f t="shared" si="1"/>
        <v>5500</v>
      </c>
      <c r="H34" s="24"/>
    </row>
    <row r="35" spans="1:8" ht="15.75" x14ac:dyDescent="0.25">
      <c r="A35" s="25" t="s">
        <v>80</v>
      </c>
      <c r="B35" s="26" t="s">
        <v>81</v>
      </c>
      <c r="C35" s="27">
        <v>4000</v>
      </c>
      <c r="D35" s="28"/>
      <c r="E35" s="29">
        <f t="shared" si="0"/>
        <v>4000</v>
      </c>
      <c r="F35" s="30"/>
      <c r="G35" s="31">
        <f t="shared" si="1"/>
        <v>4000</v>
      </c>
      <c r="H35" s="24"/>
    </row>
    <row r="36" spans="1:8" ht="15.75" x14ac:dyDescent="0.25">
      <c r="A36" s="25" t="s">
        <v>80</v>
      </c>
      <c r="B36" s="26" t="s">
        <v>82</v>
      </c>
      <c r="C36" s="27">
        <v>14000</v>
      </c>
      <c r="D36" s="28">
        <v>2067</v>
      </c>
      <c r="E36" s="29">
        <f t="shared" si="0"/>
        <v>11933</v>
      </c>
      <c r="F36" s="30">
        <v>7441</v>
      </c>
      <c r="G36" s="31">
        <f t="shared" si="1"/>
        <v>6559</v>
      </c>
      <c r="H36" s="24" t="s">
        <v>77</v>
      </c>
    </row>
    <row r="37" spans="1:8" ht="15.75" x14ac:dyDescent="0.25">
      <c r="A37" s="25" t="s">
        <v>83</v>
      </c>
      <c r="B37" s="26" t="s">
        <v>84</v>
      </c>
      <c r="C37" s="27">
        <v>500</v>
      </c>
      <c r="D37" s="28"/>
      <c r="E37" s="29">
        <f t="shared" si="0"/>
        <v>500</v>
      </c>
      <c r="F37" s="30">
        <v>200</v>
      </c>
      <c r="G37" s="31">
        <f t="shared" si="1"/>
        <v>300</v>
      </c>
      <c r="H37" s="24"/>
    </row>
    <row r="38" spans="1:8" ht="15.75" x14ac:dyDescent="0.25">
      <c r="A38" s="25" t="s">
        <v>85</v>
      </c>
      <c r="B38" s="26" t="s">
        <v>86</v>
      </c>
      <c r="C38" s="27">
        <v>26000</v>
      </c>
      <c r="D38" s="28">
        <v>14800</v>
      </c>
      <c r="E38" s="29">
        <f t="shared" si="0"/>
        <v>11200</v>
      </c>
      <c r="F38" s="30">
        <v>14800</v>
      </c>
      <c r="G38" s="31">
        <f t="shared" si="1"/>
        <v>11200</v>
      </c>
      <c r="H38" s="24" t="s">
        <v>87</v>
      </c>
    </row>
    <row r="39" spans="1:8" ht="15.75" x14ac:dyDescent="0.25">
      <c r="A39" s="25" t="s">
        <v>88</v>
      </c>
      <c r="B39" s="26" t="s">
        <v>89</v>
      </c>
      <c r="C39" s="27">
        <v>6000</v>
      </c>
      <c r="D39" s="28">
        <v>1945</v>
      </c>
      <c r="E39" s="29">
        <f t="shared" si="0"/>
        <v>4055</v>
      </c>
      <c r="F39" s="30">
        <v>1945</v>
      </c>
      <c r="G39" s="31">
        <f t="shared" si="1"/>
        <v>4055</v>
      </c>
      <c r="H39" s="24" t="s">
        <v>90</v>
      </c>
    </row>
    <row r="40" spans="1:8" ht="16.5" thickBot="1" x14ac:dyDescent="0.3">
      <c r="A40" s="35" t="s">
        <v>91</v>
      </c>
      <c r="B40" s="36" t="s">
        <v>92</v>
      </c>
      <c r="C40" s="27"/>
      <c r="D40" s="28"/>
      <c r="E40" s="29">
        <f t="shared" si="0"/>
        <v>0</v>
      </c>
      <c r="F40" s="30"/>
      <c r="G40" s="31">
        <f t="shared" si="1"/>
        <v>0</v>
      </c>
      <c r="H40" s="24"/>
    </row>
    <row r="41" spans="1:8" ht="16.5" thickBot="1" x14ac:dyDescent="0.3">
      <c r="A41" s="37"/>
      <c r="B41" s="38" t="s">
        <v>93</v>
      </c>
      <c r="C41" s="27">
        <f>SUM(C5:C40)</f>
        <v>588332</v>
      </c>
      <c r="D41" s="28">
        <f t="shared" ref="D41:G41" si="2">SUM(D5:D40)</f>
        <v>158558.26</v>
      </c>
      <c r="E41" s="28">
        <f t="shared" si="2"/>
        <v>429773.74</v>
      </c>
      <c r="F41" s="30">
        <f t="shared" si="2"/>
        <v>243891.31</v>
      </c>
      <c r="G41" s="30">
        <f t="shared" si="2"/>
        <v>344440.69</v>
      </c>
    </row>
    <row r="42" spans="1:8" ht="12" customHeight="1" thickBot="1" x14ac:dyDescent="0.3">
      <c r="A42" s="39"/>
      <c r="B42" s="40"/>
      <c r="C42" s="41"/>
      <c r="D42" s="42"/>
      <c r="E42" s="42"/>
      <c r="F42" s="43"/>
      <c r="G42" s="43"/>
    </row>
    <row r="59" spans="1:8" ht="15.75" thickBot="1" x14ac:dyDescent="0.3"/>
    <row r="60" spans="1:8" ht="18.75" thickBot="1" x14ac:dyDescent="0.3">
      <c r="A60" s="12"/>
      <c r="B60" s="47"/>
      <c r="C60" s="48" t="s">
        <v>1</v>
      </c>
      <c r="D60" s="49" t="s">
        <v>2</v>
      </c>
      <c r="E60" s="49" t="s">
        <v>3</v>
      </c>
      <c r="F60" s="17" t="s">
        <v>4</v>
      </c>
      <c r="G60" s="50" t="s">
        <v>3</v>
      </c>
      <c r="H60" s="15" t="s">
        <v>5</v>
      </c>
    </row>
    <row r="61" spans="1:8" ht="18" x14ac:dyDescent="0.25">
      <c r="A61" s="51"/>
      <c r="B61" s="52" t="s">
        <v>94</v>
      </c>
      <c r="C61" s="53"/>
      <c r="D61" s="54"/>
      <c r="E61" s="55"/>
      <c r="F61" s="22"/>
      <c r="G61" s="23"/>
      <c r="H61" s="24"/>
    </row>
    <row r="62" spans="1:8" ht="15.75" x14ac:dyDescent="0.25">
      <c r="A62" s="56" t="s">
        <v>95</v>
      </c>
      <c r="B62" s="57" t="s">
        <v>96</v>
      </c>
      <c r="C62" s="58">
        <v>96000</v>
      </c>
      <c r="D62" s="59">
        <v>96700</v>
      </c>
      <c r="E62" s="60">
        <f t="shared" ref="E62:E77" si="3">C62-D62</f>
        <v>-700</v>
      </c>
      <c r="F62" s="61">
        <v>105550</v>
      </c>
      <c r="G62" s="62">
        <f>C62-F62</f>
        <v>-9550</v>
      </c>
      <c r="H62" s="24"/>
    </row>
    <row r="63" spans="1:8" ht="15.75" x14ac:dyDescent="0.25">
      <c r="A63" s="56" t="s">
        <v>97</v>
      </c>
      <c r="B63" s="57" t="s">
        <v>98</v>
      </c>
      <c r="C63" s="58">
        <v>7899</v>
      </c>
      <c r="D63" s="59">
        <v>7899</v>
      </c>
      <c r="E63" s="60">
        <f t="shared" si="3"/>
        <v>0</v>
      </c>
      <c r="F63" s="61">
        <v>7899</v>
      </c>
      <c r="G63" s="62">
        <f t="shared" ref="G63:G77" si="4">C63-F63</f>
        <v>0</v>
      </c>
      <c r="H63" s="24"/>
    </row>
    <row r="64" spans="1:8" ht="15.75" x14ac:dyDescent="0.25">
      <c r="A64" s="56" t="s">
        <v>99</v>
      </c>
      <c r="B64" s="57" t="s">
        <v>100</v>
      </c>
      <c r="C64" s="58">
        <v>17600</v>
      </c>
      <c r="D64" s="59"/>
      <c r="E64" s="60">
        <f t="shared" si="3"/>
        <v>17600</v>
      </c>
      <c r="F64" s="61"/>
      <c r="G64" s="62">
        <f t="shared" si="4"/>
        <v>17600</v>
      </c>
      <c r="H64" s="24" t="s">
        <v>101</v>
      </c>
    </row>
    <row r="65" spans="1:8" ht="15.75" x14ac:dyDescent="0.25">
      <c r="A65" s="56" t="s">
        <v>102</v>
      </c>
      <c r="B65" s="57" t="s">
        <v>32</v>
      </c>
      <c r="C65" s="58">
        <v>22300</v>
      </c>
      <c r="D65" s="59"/>
      <c r="E65" s="60">
        <f t="shared" si="3"/>
        <v>22300</v>
      </c>
      <c r="F65" s="61"/>
      <c r="G65" s="62">
        <f t="shared" si="4"/>
        <v>22300</v>
      </c>
      <c r="H65" s="24"/>
    </row>
    <row r="66" spans="1:8" ht="15.75" x14ac:dyDescent="0.25">
      <c r="A66" s="56" t="s">
        <v>103</v>
      </c>
      <c r="B66" s="57" t="s">
        <v>104</v>
      </c>
      <c r="C66" s="58">
        <v>70000</v>
      </c>
      <c r="D66" s="59">
        <v>14100</v>
      </c>
      <c r="E66" s="60">
        <f t="shared" si="3"/>
        <v>55900</v>
      </c>
      <c r="F66" s="61">
        <v>14100</v>
      </c>
      <c r="G66" s="62">
        <f t="shared" si="4"/>
        <v>55900</v>
      </c>
      <c r="H66" s="24" t="s">
        <v>105</v>
      </c>
    </row>
    <row r="67" spans="1:8" ht="15.75" x14ac:dyDescent="0.25">
      <c r="A67" s="56" t="s">
        <v>106</v>
      </c>
      <c r="B67" s="57" t="s">
        <v>107</v>
      </c>
      <c r="C67" s="58">
        <v>28000</v>
      </c>
      <c r="D67" s="59"/>
      <c r="E67" s="60">
        <f t="shared" si="3"/>
        <v>28000</v>
      </c>
      <c r="F67" s="61"/>
      <c r="G67" s="62">
        <f t="shared" si="4"/>
        <v>28000</v>
      </c>
      <c r="H67" s="24"/>
    </row>
    <row r="68" spans="1:8" ht="15.75" x14ac:dyDescent="0.25">
      <c r="A68" s="56" t="s">
        <v>108</v>
      </c>
      <c r="B68" s="57" t="s">
        <v>109</v>
      </c>
      <c r="C68" s="58">
        <v>45000</v>
      </c>
      <c r="D68" s="59"/>
      <c r="E68" s="60">
        <f t="shared" si="3"/>
        <v>45000</v>
      </c>
      <c r="F68" s="61"/>
      <c r="G68" s="62">
        <f t="shared" si="4"/>
        <v>45000</v>
      </c>
      <c r="H68" s="24"/>
    </row>
    <row r="69" spans="1:8" ht="15.75" x14ac:dyDescent="0.25">
      <c r="A69" s="56" t="s">
        <v>110</v>
      </c>
      <c r="B69" s="57" t="s">
        <v>111</v>
      </c>
      <c r="C69" s="58">
        <v>85000</v>
      </c>
      <c r="D69" s="59"/>
      <c r="E69" s="60">
        <f t="shared" si="3"/>
        <v>85000</v>
      </c>
      <c r="F69" s="61"/>
      <c r="G69" s="62">
        <f t="shared" si="4"/>
        <v>85000</v>
      </c>
      <c r="H69" s="24"/>
    </row>
    <row r="70" spans="1:8" ht="15.75" x14ac:dyDescent="0.25">
      <c r="A70" s="56" t="s">
        <v>112</v>
      </c>
      <c r="B70" s="57" t="s">
        <v>113</v>
      </c>
      <c r="C70" s="58">
        <v>3000</v>
      </c>
      <c r="D70" s="59">
        <v>3000</v>
      </c>
      <c r="E70" s="60">
        <f t="shared" si="3"/>
        <v>0</v>
      </c>
      <c r="F70" s="61">
        <v>3000</v>
      </c>
      <c r="G70" s="62">
        <f t="shared" si="4"/>
        <v>0</v>
      </c>
      <c r="H70" s="24" t="s">
        <v>114</v>
      </c>
    </row>
    <row r="71" spans="1:8" ht="15.75" x14ac:dyDescent="0.25">
      <c r="A71" s="56" t="s">
        <v>115</v>
      </c>
      <c r="B71" s="57" t="s">
        <v>116</v>
      </c>
      <c r="C71" s="58">
        <v>66500</v>
      </c>
      <c r="D71" s="59">
        <v>33250</v>
      </c>
      <c r="E71" s="60">
        <f t="shared" si="3"/>
        <v>33250</v>
      </c>
      <c r="F71" s="61">
        <v>33250</v>
      </c>
      <c r="G71" s="62">
        <f t="shared" si="4"/>
        <v>33250</v>
      </c>
      <c r="H71" s="24" t="s">
        <v>117</v>
      </c>
    </row>
    <row r="72" spans="1:8" ht="15.75" x14ac:dyDescent="0.25">
      <c r="A72" s="56" t="s">
        <v>118</v>
      </c>
      <c r="B72" s="57" t="s">
        <v>119</v>
      </c>
      <c r="C72" s="58">
        <v>28674</v>
      </c>
      <c r="D72" s="59"/>
      <c r="E72" s="60">
        <f t="shared" si="3"/>
        <v>28674</v>
      </c>
      <c r="F72" s="61">
        <v>28674</v>
      </c>
      <c r="G72" s="62">
        <f t="shared" si="4"/>
        <v>0</v>
      </c>
      <c r="H72" s="24"/>
    </row>
    <row r="73" spans="1:8" ht="15.75" x14ac:dyDescent="0.25">
      <c r="A73" s="56" t="s">
        <v>120</v>
      </c>
      <c r="B73" s="57" t="s">
        <v>121</v>
      </c>
      <c r="C73" s="58">
        <v>1800</v>
      </c>
      <c r="D73" s="59">
        <v>1729</v>
      </c>
      <c r="E73" s="60">
        <f t="shared" si="3"/>
        <v>71</v>
      </c>
      <c r="F73" s="61">
        <v>1729</v>
      </c>
      <c r="G73" s="62">
        <f t="shared" si="4"/>
        <v>71</v>
      </c>
      <c r="H73" s="24" t="s">
        <v>122</v>
      </c>
    </row>
    <row r="74" spans="1:8" ht="15.75" x14ac:dyDescent="0.25">
      <c r="A74" s="56" t="s">
        <v>123</v>
      </c>
      <c r="B74" s="57" t="s">
        <v>124</v>
      </c>
      <c r="C74" s="58">
        <v>80000</v>
      </c>
      <c r="D74" s="59">
        <v>5073.16</v>
      </c>
      <c r="E74" s="60">
        <f t="shared" si="3"/>
        <v>74926.84</v>
      </c>
      <c r="F74" s="61">
        <v>43741.16</v>
      </c>
      <c r="G74" s="62">
        <f t="shared" si="4"/>
        <v>36258.839999999997</v>
      </c>
      <c r="H74" s="24" t="s">
        <v>125</v>
      </c>
    </row>
    <row r="75" spans="1:8" ht="15.75" x14ac:dyDescent="0.25">
      <c r="A75" s="56" t="s">
        <v>126</v>
      </c>
      <c r="B75" s="57" t="s">
        <v>127</v>
      </c>
      <c r="C75" s="58">
        <v>0</v>
      </c>
      <c r="D75" s="59"/>
      <c r="E75" s="60">
        <f t="shared" si="3"/>
        <v>0</v>
      </c>
      <c r="F75" s="61"/>
      <c r="G75" s="62">
        <f t="shared" si="4"/>
        <v>0</v>
      </c>
      <c r="H75" s="24"/>
    </row>
    <row r="76" spans="1:8" ht="15.75" x14ac:dyDescent="0.25">
      <c r="A76" s="63" t="s">
        <v>128</v>
      </c>
      <c r="B76" s="64" t="s">
        <v>129</v>
      </c>
      <c r="C76" s="58">
        <v>5000</v>
      </c>
      <c r="D76" s="59"/>
      <c r="E76" s="60">
        <f t="shared" si="3"/>
        <v>5000</v>
      </c>
      <c r="F76" s="61"/>
      <c r="G76" s="62">
        <f t="shared" si="4"/>
        <v>5000</v>
      </c>
      <c r="H76" s="24" t="s">
        <v>130</v>
      </c>
    </row>
    <row r="77" spans="1:8" ht="16.5" thickBot="1" x14ac:dyDescent="0.3">
      <c r="A77" s="65" t="s">
        <v>131</v>
      </c>
      <c r="B77" s="66" t="s">
        <v>132</v>
      </c>
      <c r="C77" s="58">
        <v>40000</v>
      </c>
      <c r="D77" s="59">
        <v>24251.5</v>
      </c>
      <c r="E77" s="60">
        <f t="shared" si="3"/>
        <v>15748.5</v>
      </c>
      <c r="F77" s="61">
        <v>24251.5</v>
      </c>
      <c r="G77" s="62">
        <f t="shared" si="4"/>
        <v>15748.5</v>
      </c>
      <c r="H77" s="24" t="s">
        <v>133</v>
      </c>
    </row>
    <row r="78" spans="1:8" ht="16.5" thickBot="1" x14ac:dyDescent="0.3">
      <c r="A78" s="67"/>
      <c r="B78" s="68" t="s">
        <v>134</v>
      </c>
      <c r="C78" s="69">
        <f>SUM(C62:C77)</f>
        <v>596773</v>
      </c>
      <c r="D78" s="70">
        <f t="shared" ref="D78:G78" si="5">SUM(D62:D77)</f>
        <v>186002.66</v>
      </c>
      <c r="E78" s="70">
        <f t="shared" si="5"/>
        <v>410770.33999999997</v>
      </c>
      <c r="F78" s="71">
        <f t="shared" si="5"/>
        <v>262194.66000000003</v>
      </c>
      <c r="G78" s="71">
        <f t="shared" si="5"/>
        <v>334578.33999999997</v>
      </c>
    </row>
    <row r="79" spans="1:8" ht="15.75" thickBot="1" x14ac:dyDescent="0.3">
      <c r="A79" s="72"/>
      <c r="B79" s="73" t="s">
        <v>3</v>
      </c>
      <c r="C79" s="74">
        <f>C78-C41</f>
        <v>8441</v>
      </c>
      <c r="D79" s="75">
        <f t="shared" ref="D79:G79" si="6">D78-D41</f>
        <v>27444.399999999994</v>
      </c>
      <c r="E79" s="75">
        <f t="shared" si="6"/>
        <v>-19003.400000000023</v>
      </c>
      <c r="F79" s="76">
        <f t="shared" si="6"/>
        <v>18303.350000000035</v>
      </c>
      <c r="G79" s="76">
        <f t="shared" si="6"/>
        <v>-9862.3500000000349</v>
      </c>
    </row>
    <row r="80" spans="1:8" x14ac:dyDescent="0.25">
      <c r="B80" s="77"/>
    </row>
    <row r="81" spans="2:3" x14ac:dyDescent="0.25">
      <c r="B81" s="6" t="s">
        <v>135</v>
      </c>
      <c r="C81" s="44">
        <v>15000</v>
      </c>
    </row>
    <row r="82" spans="2:3" x14ac:dyDescent="0.25">
      <c r="B82" s="6" t="s">
        <v>136</v>
      </c>
      <c r="C82" s="44">
        <v>33250</v>
      </c>
    </row>
    <row r="83" spans="2:3" x14ac:dyDescent="0.25">
      <c r="B83" s="6" t="s">
        <v>137</v>
      </c>
      <c r="C83" s="44">
        <v>8000</v>
      </c>
    </row>
    <row r="84" spans="2:3" ht="15.75" thickBot="1" x14ac:dyDescent="0.3">
      <c r="B84" s="80" t="s">
        <v>138</v>
      </c>
      <c r="C84" s="78">
        <f>SUM(C81:C83)</f>
        <v>56250</v>
      </c>
    </row>
    <row r="85" spans="2:3" ht="15.75" thickTop="1" x14ac:dyDescent="0.25">
      <c r="B85" s="6" t="s">
        <v>139</v>
      </c>
      <c r="C85" s="79">
        <v>600</v>
      </c>
    </row>
    <row r="86" spans="2:3" x14ac:dyDescent="0.25">
      <c r="B86" s="6" t="s">
        <v>140</v>
      </c>
      <c r="C86" s="79">
        <v>18303</v>
      </c>
    </row>
    <row r="87" spans="2:3" ht="15.75" thickBot="1" x14ac:dyDescent="0.3">
      <c r="C87" s="78">
        <f>SUM(C84:C86)</f>
        <v>75153</v>
      </c>
    </row>
    <row r="88" spans="2:3" ht="15.75" thickTop="1" x14ac:dyDescent="0.25">
      <c r="B88" s="80" t="s">
        <v>141</v>
      </c>
    </row>
  </sheetData>
  <pageMargins left="0.70866141732283472" right="0.70866141732283472" top="0.74803149606299213" bottom="0.74803149606299213" header="0.31496062992125984" footer="0.31496062992125984"/>
  <pageSetup paperSize="9" scale="64" fitToHeight="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UTFALL PER 220812</vt:lpstr>
      <vt:lpstr>UTFALL PER 220331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</dc:creator>
  <cp:lastModifiedBy>Anders</cp:lastModifiedBy>
  <cp:lastPrinted>2022-06-18T14:34:54Z</cp:lastPrinted>
  <dcterms:created xsi:type="dcterms:W3CDTF">2022-04-03T20:07:23Z</dcterms:created>
  <dcterms:modified xsi:type="dcterms:W3CDTF">2022-08-13T10:48:04Z</dcterms:modified>
</cp:coreProperties>
</file>