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0" windowWidth="10515" windowHeight="4620"/>
  </bookViews>
  <sheets>
    <sheet name="Period Kontaktlista" sheetId="9" r:id="rId1"/>
    <sheet name="Fika uppg_ansv" sheetId="6" r:id="rId2"/>
    <sheet name="Summering" sheetId="5" r:id="rId3"/>
    <sheet name="Åtgång" sheetId="4" r:id="rId4"/>
    <sheet name="Kredit" sheetId="2" r:id="rId5"/>
  </sheets>
  <definedNames>
    <definedName name="_xlnm._FilterDatabase" localSheetId="0" hidden="1">'Period Kontaktlista'!$A$2:$K$110</definedName>
  </definedNames>
  <calcPr calcId="145621" iterate="1"/>
</workbook>
</file>

<file path=xl/calcChain.xml><?xml version="1.0" encoding="utf-8"?>
<calcChain xmlns="http://schemas.openxmlformats.org/spreadsheetml/2006/main">
  <c r="M4" i="5" l="1"/>
  <c r="M6" i="5" s="1"/>
  <c r="H19" i="5"/>
  <c r="H20" i="5"/>
  <c r="H21" i="5"/>
  <c r="H18" i="5"/>
  <c r="I21" i="5"/>
  <c r="M21" i="5" s="1"/>
  <c r="I20" i="5"/>
  <c r="I19" i="5"/>
  <c r="C5" i="5"/>
  <c r="L5" i="2"/>
  <c r="E7" i="4"/>
  <c r="E23" i="4"/>
  <c r="K25" i="4"/>
  <c r="K26" i="4"/>
  <c r="K27" i="4"/>
  <c r="K28" i="4"/>
  <c r="K29" i="4"/>
  <c r="K30" i="4"/>
  <c r="K12" i="4"/>
  <c r="K14" i="4"/>
  <c r="K15" i="4"/>
  <c r="K16" i="4"/>
  <c r="K17" i="4"/>
  <c r="K18" i="4"/>
  <c r="K19" i="4"/>
  <c r="K20" i="4"/>
  <c r="K21" i="4"/>
  <c r="K11" i="4"/>
  <c r="K10" i="4"/>
  <c r="K8" i="4"/>
  <c r="K9" i="4"/>
  <c r="K7" i="4"/>
  <c r="K6" i="4"/>
  <c r="E8" i="4"/>
  <c r="E27" i="4"/>
  <c r="E29" i="4"/>
  <c r="E30" i="4"/>
  <c r="E26" i="4"/>
  <c r="E25" i="4"/>
  <c r="E20" i="4"/>
  <c r="E10" i="4"/>
  <c r="E15" i="4"/>
  <c r="E16" i="4"/>
  <c r="E17" i="4"/>
  <c r="E18" i="4"/>
  <c r="E21" i="4"/>
  <c r="E28" i="4"/>
  <c r="E9" i="4"/>
  <c r="E6" i="4"/>
  <c r="G18" i="5"/>
  <c r="G22" i="5" s="1"/>
  <c r="H11" i="5"/>
  <c r="H10" i="5"/>
  <c r="J10" i="5"/>
  <c r="J14" i="5" s="1"/>
  <c r="L6" i="2"/>
  <c r="L8" i="2"/>
  <c r="L7" i="2"/>
  <c r="L11" i="2" s="1"/>
  <c r="M14" i="5" l="1"/>
  <c r="C7" i="5" s="1"/>
  <c r="I18" i="5"/>
  <c r="M18" i="5" s="1"/>
  <c r="C4" i="5"/>
  <c r="C3" i="5" s="1"/>
  <c r="M20" i="5"/>
  <c r="M19" i="5"/>
  <c r="E31" i="4"/>
  <c r="M22" i="5" l="1"/>
  <c r="C8" i="5" s="1"/>
  <c r="C6" i="5" s="1"/>
  <c r="C9" i="5" s="1"/>
  <c r="I22" i="5"/>
</calcChain>
</file>

<file path=xl/sharedStrings.xml><?xml version="1.0" encoding="utf-8"?>
<sst xmlns="http://schemas.openxmlformats.org/spreadsheetml/2006/main" count="633" uniqueCount="284">
  <si>
    <t>Namn</t>
  </si>
  <si>
    <t>Summa</t>
  </si>
  <si>
    <t>Helena</t>
  </si>
  <si>
    <t>Åsa</t>
  </si>
  <si>
    <t>Anders</t>
  </si>
  <si>
    <t>Tea</t>
  </si>
  <si>
    <t>Elsa</t>
  </si>
  <si>
    <t>Barn</t>
  </si>
  <si>
    <t>Festis</t>
  </si>
  <si>
    <t>Kaffe</t>
  </si>
  <si>
    <t>Smörgås</t>
  </si>
  <si>
    <t>Mjuk kaka</t>
  </si>
  <si>
    <t>Liten kaka</t>
  </si>
  <si>
    <t>Kokosboll</t>
  </si>
  <si>
    <t>Korv</t>
  </si>
  <si>
    <t>Korv m Bröd</t>
  </si>
  <si>
    <t>Frukt</t>
  </si>
  <si>
    <t>Nils</t>
  </si>
  <si>
    <t>Pris</t>
  </si>
  <si>
    <t>Lånat</t>
  </si>
  <si>
    <t>P08</t>
  </si>
  <si>
    <t>Antal</t>
  </si>
  <si>
    <t>Mjukkaka</t>
  </si>
  <si>
    <t>Hjärtmums</t>
  </si>
  <si>
    <t>Kladdkaka</t>
  </si>
  <si>
    <t>Kola kaka</t>
  </si>
  <si>
    <t>Muggar</t>
  </si>
  <si>
    <t>Skedar</t>
  </si>
  <si>
    <t>Pack</t>
  </si>
  <si>
    <t>Antal inköp</t>
  </si>
  <si>
    <t>Bitsocker</t>
  </si>
  <si>
    <t>1 KG</t>
  </si>
  <si>
    <t>Summa:</t>
  </si>
  <si>
    <t>Valör</t>
  </si>
  <si>
    <t>Total:</t>
  </si>
  <si>
    <t>Betalt tillbaks</t>
  </si>
  <si>
    <t>Utbetalat</t>
  </si>
  <si>
    <t>Dricka</t>
  </si>
  <si>
    <t>Te</t>
  </si>
  <si>
    <t>Oboy</t>
  </si>
  <si>
    <t>Mat</t>
  </si>
  <si>
    <t>Fika</t>
  </si>
  <si>
    <t>Bröd</t>
  </si>
  <si>
    <t>Ketchup</t>
  </si>
  <si>
    <t>Senap</t>
  </si>
  <si>
    <t>Ost</t>
  </si>
  <si>
    <t>Skinka</t>
  </si>
  <si>
    <t>Korv med Bröd</t>
  </si>
  <si>
    <t>Socker 1KG</t>
  </si>
  <si>
    <t>Mjölk 1l</t>
  </si>
  <si>
    <t>Artiklar</t>
  </si>
  <si>
    <t>Lager</t>
  </si>
  <si>
    <t>Note</t>
  </si>
  <si>
    <t>8st till P08</t>
  </si>
  <si>
    <t>Summa -</t>
  </si>
  <si>
    <t>Påtår</t>
  </si>
  <si>
    <t>Dricks</t>
  </si>
  <si>
    <t/>
  </si>
  <si>
    <t>afastflower@Hotmail.se</t>
  </si>
  <si>
    <t>Förälder</t>
  </si>
  <si>
    <t xml:space="preserve">Camilla  Magnusson Selén </t>
  </si>
  <si>
    <t>0708-961920</t>
  </si>
  <si>
    <t>jonas.selen@bjorkobyggab.se</t>
  </si>
  <si>
    <t>Jonas Selen</t>
  </si>
  <si>
    <t>Troja Selen</t>
  </si>
  <si>
    <t>kristina.warmefjord@chalmers.se</t>
  </si>
  <si>
    <t>Kristina Wärmefjord</t>
  </si>
  <si>
    <t>mattias.lyckstad@gmail.com</t>
  </si>
  <si>
    <t>Ledare</t>
  </si>
  <si>
    <t>Mattias Lyckstad</t>
  </si>
  <si>
    <t>Tilda Wärmefjord Lyckstad</t>
  </si>
  <si>
    <t>johan.skogsberg@sca.com</t>
  </si>
  <si>
    <t>Johan Skogsberg</t>
  </si>
  <si>
    <t xml:space="preserve">Tilda Skogsberg Lindbom </t>
  </si>
  <si>
    <t>0721-515330</t>
  </si>
  <si>
    <t>helena.j.cardell@hotmail.se</t>
  </si>
  <si>
    <t>Helena Cardell</t>
  </si>
  <si>
    <t>Tea Cardell Eliasson</t>
  </si>
  <si>
    <t>df@independentinterior.se</t>
  </si>
  <si>
    <t>Stella  Fager</t>
  </si>
  <si>
    <t>hans.borjesson@gp.se</t>
  </si>
  <si>
    <t>Hans Börjesson</t>
  </si>
  <si>
    <t>Selma Börjesson</t>
  </si>
  <si>
    <t>philip.chaabane@icloud.com</t>
  </si>
  <si>
    <t>Philip Chaabane</t>
  </si>
  <si>
    <t>stina.wigren@icloud.com</t>
  </si>
  <si>
    <t>Stina Wigren</t>
  </si>
  <si>
    <t>Miriam Wigren</t>
  </si>
  <si>
    <t>0706-417501</t>
  </si>
  <si>
    <t>nirsson@gmail.com</t>
  </si>
  <si>
    <t>Nils Larsson</t>
  </si>
  <si>
    <t>031-7034403</t>
  </si>
  <si>
    <t>carmen.cruz.martin@volvo.com</t>
  </si>
  <si>
    <t>Carmen Cruz Martin</t>
  </si>
  <si>
    <t>Maia Cruz Larsson</t>
  </si>
  <si>
    <t>031-7805252</t>
  </si>
  <si>
    <t>danka@home.se</t>
  </si>
  <si>
    <t>Daniel Karlsson</t>
  </si>
  <si>
    <t>Lovisa Karlsson</t>
  </si>
  <si>
    <t>manslindberg@gmail.com</t>
  </si>
  <si>
    <t>Måns Lindberg</t>
  </si>
  <si>
    <t>elinlindberg@live.se</t>
  </si>
  <si>
    <t>Elin Lindberg</t>
  </si>
  <si>
    <t>Liv Lindberg</t>
  </si>
  <si>
    <t>goran.bostrom@live.se</t>
  </si>
  <si>
    <t>Göran Boström</t>
  </si>
  <si>
    <t>mattinenpaivi@hotmail.com</t>
  </si>
  <si>
    <t>Päivi Mattinen</t>
  </si>
  <si>
    <t>Laura Boström</t>
  </si>
  <si>
    <t>0706-79 20 26</t>
  </si>
  <si>
    <t>rebecca.bjorner@gmail.com</t>
  </si>
  <si>
    <t>Rebecca  Björner</t>
  </si>
  <si>
    <t>henrik.bjorner@gmail.com</t>
  </si>
  <si>
    <t>Henrik Björner</t>
  </si>
  <si>
    <t>carlsson.yamaha@gmail.com</t>
  </si>
  <si>
    <t>Marcus Karlsson</t>
  </si>
  <si>
    <t>0706-823259</t>
  </si>
  <si>
    <t>therese_marcus@telia.com</t>
  </si>
  <si>
    <t>Ida Carlsson</t>
  </si>
  <si>
    <t>0706-186219</t>
  </si>
  <si>
    <t>soldatvagen@gmail.com</t>
  </si>
  <si>
    <t>Anders Nilsson</t>
  </si>
  <si>
    <t>maria.nilsson@newsec.se</t>
  </si>
  <si>
    <t>Maria Nilsson</t>
  </si>
  <si>
    <t>Ida Nilsson</t>
  </si>
  <si>
    <t>jockes666@gmail.com</t>
  </si>
  <si>
    <t>Joakim Skog</t>
  </si>
  <si>
    <t>0708-773603</t>
  </si>
  <si>
    <t>031-7073603</t>
  </si>
  <si>
    <t>mariekarlsson72@live.com</t>
  </si>
  <si>
    <t>Marie Karlsson</t>
  </si>
  <si>
    <t>Filippa Skog</t>
  </si>
  <si>
    <t>tommy.ljung.08@gmail.com</t>
  </si>
  <si>
    <t>Tommy Ljung</t>
  </si>
  <si>
    <t>Felicia Ljung</t>
  </si>
  <si>
    <t>henrik_gusten@yahoo.se</t>
  </si>
  <si>
    <t>Henrik Gustafsson</t>
  </si>
  <si>
    <t>0701-842406</t>
  </si>
  <si>
    <t>asa.gustafsson@librobackbone.se</t>
  </si>
  <si>
    <t>Åsa Gustafsson</t>
  </si>
  <si>
    <t>Elsa Gustafsson</t>
  </si>
  <si>
    <t>annamalmstrom76@gmail.com</t>
  </si>
  <si>
    <t>Anna Malmström</t>
  </si>
  <si>
    <t>karl.malmstrom@gmail.com</t>
  </si>
  <si>
    <t>Karl Malmström</t>
  </si>
  <si>
    <t>Elma Malmström</t>
  </si>
  <si>
    <t>lotta_styrenius@yahoo.se</t>
  </si>
  <si>
    <t>Lotta Styrenius</t>
  </si>
  <si>
    <t>031-202848</t>
  </si>
  <si>
    <t>ola_styrenius@yahoo.com</t>
  </si>
  <si>
    <t>ola.styrenius@volvo.com</t>
  </si>
  <si>
    <t>Ella Styrenius</t>
  </si>
  <si>
    <t>njohans3@volvocars.com</t>
  </si>
  <si>
    <t>Niklas Johansson</t>
  </si>
  <si>
    <t>niklas.nelen.johansson@volvocars.com</t>
  </si>
  <si>
    <t>sandra_enander@yahoo.se</t>
  </si>
  <si>
    <t>Sandra Enander</t>
  </si>
  <si>
    <t>Elin Enander</t>
  </si>
  <si>
    <t>sandra.l.johansson@gmail.com</t>
  </si>
  <si>
    <t>Sandra Johansson</t>
  </si>
  <si>
    <t>Cornelia Johansson</t>
  </si>
  <si>
    <t>frezon@telia.com</t>
  </si>
  <si>
    <t>Magnus Fredriksson</t>
  </si>
  <si>
    <t>Anni Fredriksson</t>
  </si>
  <si>
    <t>031-845491</t>
  </si>
  <si>
    <t>maria.ryding@skf.com</t>
  </si>
  <si>
    <t>Maria Ryding</t>
  </si>
  <si>
    <t>Amanda Ryding</t>
  </si>
  <si>
    <t>annekaroline.stoltz1@gmail.com</t>
  </si>
  <si>
    <t>Anne-Karoline Stoltz</t>
  </si>
  <si>
    <t>nils.stoltz@gmail.com</t>
  </si>
  <si>
    <t>Nils Stoltz</t>
  </si>
  <si>
    <t>Alva Stoltz</t>
  </si>
  <si>
    <t>btullgre@volvocars.com</t>
  </si>
  <si>
    <t>Bengt Tullgren</t>
  </si>
  <si>
    <t>Alice Tullgren</t>
  </si>
  <si>
    <t>Mobiltelefon</t>
  </si>
  <si>
    <t>Telefon hem</t>
  </si>
  <si>
    <t>E-post (sekundär)</t>
  </si>
  <si>
    <t>E-post (primär)</t>
  </si>
  <si>
    <t>FIKA DAG</t>
  </si>
  <si>
    <t>GJORT</t>
  </si>
  <si>
    <t>x</t>
  </si>
  <si>
    <t>Period 2</t>
  </si>
  <si>
    <t>Ola Styrenius</t>
  </si>
  <si>
    <t>Therese Carlsson</t>
  </si>
  <si>
    <t>Daniel Fager</t>
  </si>
  <si>
    <t>(Alice Tullgren)</t>
  </si>
  <si>
    <t>(Maia Cruz Larsson)</t>
  </si>
  <si>
    <t>(Elin Enander)</t>
  </si>
  <si>
    <t>(Elma Malmström)</t>
  </si>
  <si>
    <t>(Cornelia Johansson)</t>
  </si>
  <si>
    <t>(Lovisa Karlsson)</t>
  </si>
  <si>
    <t xml:space="preserve">- 1 kanna tevatten </t>
  </si>
  <si>
    <t xml:space="preserve">- 1 bakad/köpt små kaka/chokladbollar (ca 15-20 bitar) </t>
  </si>
  <si>
    <t xml:space="preserve">- Smörgåsar, mellan 12-20st </t>
  </si>
  <si>
    <t xml:space="preserve">(Tips - gör ungefär 10st och ha med proviant, om det behövs bredas mer) </t>
  </si>
  <si>
    <t>Ansvarig:</t>
  </si>
  <si>
    <t xml:space="preserve">(Filippa Skog) </t>
  </si>
  <si>
    <t>Reserv:</t>
  </si>
  <si>
    <t>Klara Björner</t>
  </si>
  <si>
    <t>R</t>
  </si>
  <si>
    <t>A</t>
  </si>
  <si>
    <t>DATUM</t>
  </si>
  <si>
    <t>Kvar</t>
  </si>
  <si>
    <t>Åtgång</t>
  </si>
  <si>
    <t>Svinn</t>
  </si>
  <si>
    <t>Äpple</t>
  </si>
  <si>
    <t>Inhandlas</t>
  </si>
  <si>
    <t>Påsar 40st</t>
  </si>
  <si>
    <t>1pkt</t>
  </si>
  <si>
    <t>50st</t>
  </si>
  <si>
    <t>½ liter</t>
  </si>
  <si>
    <t>SUMMERING</t>
  </si>
  <si>
    <t>SUMMA</t>
  </si>
  <si>
    <t>INKOMST/ÅTGÅNG</t>
  </si>
  <si>
    <t>Kredit Föräldrar/Barn</t>
  </si>
  <si>
    <t>Alva</t>
  </si>
  <si>
    <t>Ida</t>
  </si>
  <si>
    <t>SUMMA:</t>
  </si>
  <si>
    <t>ANSVARIG
RESERV</t>
  </si>
  <si>
    <t>ROLL</t>
  </si>
  <si>
    <t>BARN</t>
  </si>
  <si>
    <t>FÖRÄLDER</t>
  </si>
  <si>
    <t>0708-344044</t>
  </si>
  <si>
    <t>0703-123756</t>
  </si>
  <si>
    <t>0733-330680</t>
  </si>
  <si>
    <t>0703-092240</t>
  </si>
  <si>
    <t>0739-023478</t>
  </si>
  <si>
    <t>0709-695134</t>
  </si>
  <si>
    <t>0739-414758</t>
  </si>
  <si>
    <t>0703-253636</t>
  </si>
  <si>
    <t>0701-900421</t>
  </si>
  <si>
    <t>0709-295627</t>
  </si>
  <si>
    <t>0739-029949</t>
  </si>
  <si>
    <t>0708-567189</t>
  </si>
  <si>
    <t>0704-901511</t>
  </si>
  <si>
    <t>0706-361236</t>
  </si>
  <si>
    <t>0766-108312</t>
  </si>
  <si>
    <t>07333-11166</t>
  </si>
  <si>
    <t xml:space="preserve">0735-032216 </t>
  </si>
  <si>
    <t>031-562306</t>
  </si>
  <si>
    <t>(Ida Carlsson)</t>
  </si>
  <si>
    <t>PERIOD</t>
  </si>
  <si>
    <t>P1-3</t>
  </si>
  <si>
    <t>P1-2</t>
  </si>
  <si>
    <t>P1-1</t>
  </si>
  <si>
    <t>P2-</t>
  </si>
  <si>
    <t>(Ella Styrenius)</t>
  </si>
  <si>
    <t>(Felicia Ljung)</t>
  </si>
  <si>
    <t>R -x</t>
  </si>
  <si>
    <t>- 2 kannor kaffe</t>
  </si>
  <si>
    <t>- 1 bakad/köpt kaka (gärna mjuk ca 15-20 bitar)</t>
  </si>
  <si>
    <t>PERIOD 2</t>
  </si>
  <si>
    <t>PERIOD 1  1-10-17 MAJ</t>
  </si>
  <si>
    <t>PERIOD 2   HÖST?</t>
  </si>
  <si>
    <t>Summa 
KREDIT</t>
  </si>
  <si>
    <t>INKOMSTER</t>
  </si>
  <si>
    <t>UTGIFTER</t>
  </si>
  <si>
    <t>VÄXEL UTLÄGG</t>
  </si>
  <si>
    <t>KREDIT</t>
  </si>
  <si>
    <t>VÄXELUTLÄGG</t>
  </si>
  <si>
    <t>UTGIFT</t>
  </si>
  <si>
    <t>UTLÄGG</t>
  </si>
  <si>
    <t>DRICKS</t>
  </si>
  <si>
    <t>FÖRSÄLJNING</t>
  </si>
  <si>
    <t>TOTAL</t>
  </si>
  <si>
    <t>VINST:</t>
  </si>
  <si>
    <t>Utlägg eft köp</t>
  </si>
  <si>
    <t>Till
försäljning</t>
  </si>
  <si>
    <t>TOTAL:</t>
  </si>
  <si>
    <r>
      <t>INKOMSTER</t>
    </r>
    <r>
      <rPr>
        <i/>
        <sz val="8"/>
        <color theme="0"/>
        <rFont val="Calibri"/>
        <family val="2"/>
        <scheme val="minor"/>
      </rPr>
      <t xml:space="preserve"> (Räknad kassa)</t>
    </r>
  </si>
  <si>
    <t>?</t>
  </si>
  <si>
    <t>(Tea Cardell Eliasson)</t>
  </si>
  <si>
    <t xml:space="preserve">Helena J Cardell </t>
  </si>
  <si>
    <t>Nina Fedriksson</t>
  </si>
  <si>
    <t xml:space="preserve"> (Far föräldrar)</t>
  </si>
  <si>
    <t xml:space="preserve">- 1 bakad/köpt kaka (ca 15-20 bitar) </t>
  </si>
  <si>
    <r>
      <t>Mikael Eliasson</t>
    </r>
    <r>
      <rPr>
        <i/>
        <sz val="11"/>
        <rFont val="Calibri"/>
        <family val="2"/>
      </rPr>
      <t xml:space="preserve"> (x Ledare)</t>
    </r>
  </si>
  <si>
    <t>- koppar, skedar, mjölk, socker, festis, frukt</t>
  </si>
  <si>
    <t>(Anni Fredriksson)</t>
  </si>
  <si>
    <t>(Elsa Gustafsson)</t>
  </si>
  <si>
    <t>- 1 kanna kaffe</t>
  </si>
  <si>
    <t>- 1 kanna kaffe/ 1kanna tevatten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</si>
</sst>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r&quot;_-;\-* #,##0.00\ &quot;kr&quot;_-;_-* &quot;-&quot;??\ &quot;kr&quot;_-;_-@_-"/>
    <numFmt numFmtId="164" formatCode="_-* #,##0.00\ [$kr-41D]_-;\-* #,##0.00\ [$kr-41D]_-;_-* &quot;-&quot;??\ [$kr-41D]_-;_-@_-"/>
    <numFmt numFmtId="165" formatCode="#,##0\ _k_r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i/>
      <sz val="11"/>
      <color theme="0" tint="-0.499984740745262"/>
      <name val="Calibri"/>
      <family val="2"/>
    </font>
    <font>
      <i/>
      <sz val="11"/>
      <color theme="0" tint="-0.499984740745262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0" tint="-0.499984740745262"/>
      <name val="Calibri"/>
      <family val="2"/>
    </font>
    <font>
      <i/>
      <sz val="11"/>
      <color rgb="FF0070C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trike/>
      <sz val="11"/>
      <color theme="0" tint="-0.499984740745262"/>
      <name val="Calibri"/>
      <family val="2"/>
    </font>
    <font>
      <i/>
      <strike/>
      <sz val="11"/>
      <name val="Calibri"/>
      <family val="2"/>
    </font>
    <font>
      <b/>
      <i/>
      <strike/>
      <sz val="11"/>
      <name val="Calibri"/>
      <family val="2"/>
    </font>
    <font>
      <b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theme="0"/>
      </bottom>
      <diagonal/>
    </border>
    <border>
      <left/>
      <right style="medium">
        <color indexed="64"/>
      </right>
      <top style="medium">
        <color indexed="64"/>
      </top>
      <bottom style="double">
        <color theme="0"/>
      </bottom>
      <diagonal/>
    </border>
    <border>
      <left style="thin">
        <color theme="0"/>
      </left>
      <right style="medium">
        <color indexed="64"/>
      </right>
      <top style="double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double">
        <color theme="0"/>
      </top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13" fillId="0" borderId="0" applyNumberFormat="0" applyFill="0" applyBorder="0" applyAlignment="0" applyProtection="0">
      <alignment vertical="top"/>
      <protection locked="0"/>
    </xf>
    <xf numFmtId="44" fontId="17" fillId="0" borderId="0" applyFont="0" applyFill="0" applyBorder="0" applyAlignment="0" applyProtection="0"/>
  </cellStyleXfs>
  <cellXfs count="265">
    <xf numFmtId="0" fontId="0" fillId="0" borderId="0" xfId="0"/>
    <xf numFmtId="0" fontId="1" fillId="0" borderId="0" xfId="0" applyFont="1"/>
    <xf numFmtId="0" fontId="0" fillId="0" borderId="0" xfId="0" applyFill="1" applyBorder="1"/>
    <xf numFmtId="0" fontId="3" fillId="0" borderId="1" xfId="0" applyFont="1" applyBorder="1"/>
    <xf numFmtId="0" fontId="0" fillId="0" borderId="0" xfId="0" applyAlignment="1">
      <alignment horizontal="right"/>
    </xf>
    <xf numFmtId="0" fontId="1" fillId="0" borderId="0" xfId="0" applyFont="1" applyBorder="1"/>
    <xf numFmtId="0" fontId="0" fillId="0" borderId="0" xfId="0" applyBorder="1"/>
    <xf numFmtId="0" fontId="0" fillId="0" borderId="1" xfId="0" applyFont="1" applyBorder="1"/>
    <xf numFmtId="0" fontId="0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0" xfId="0" applyFont="1" applyFill="1" applyBorder="1"/>
    <xf numFmtId="0" fontId="4" fillId="0" borderId="0" xfId="0" applyFont="1" applyBorder="1"/>
    <xf numFmtId="0" fontId="0" fillId="0" borderId="7" xfId="0" applyBorder="1"/>
    <xf numFmtId="0" fontId="1" fillId="0" borderId="7" xfId="0" applyFont="1" applyBorder="1"/>
    <xf numFmtId="0" fontId="1" fillId="0" borderId="1" xfId="0" applyFont="1" applyBorder="1" applyAlignment="1">
      <alignment horizontal="left" indent="1"/>
    </xf>
    <xf numFmtId="0" fontId="6" fillId="0" borderId="0" xfId="1"/>
    <xf numFmtId="0" fontId="10" fillId="0" borderId="0" xfId="1" applyFont="1"/>
    <xf numFmtId="0" fontId="11" fillId="0" borderId="0" xfId="1" applyFont="1" applyAlignment="1">
      <alignment horizontal="left" indent="1"/>
    </xf>
    <xf numFmtId="0" fontId="11" fillId="0" borderId="0" xfId="1" applyFont="1"/>
    <xf numFmtId="0" fontId="12" fillId="0" borderId="0" xfId="0" applyFont="1"/>
    <xf numFmtId="0" fontId="1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1" applyFont="1"/>
    <xf numFmtId="0" fontId="21" fillId="0" borderId="0" xfId="1" applyFont="1"/>
    <xf numFmtId="0" fontId="4" fillId="0" borderId="7" xfId="0" applyFont="1" applyBorder="1"/>
    <xf numFmtId="0" fontId="0" fillId="0" borderId="1" xfId="0" applyFont="1" applyBorder="1" applyAlignment="1">
      <alignment horizontal="left" indent="2"/>
    </xf>
    <xf numFmtId="0" fontId="4" fillId="0" borderId="1" xfId="0" applyFont="1" applyBorder="1" applyAlignment="1">
      <alignment horizontal="left" indent="2"/>
    </xf>
    <xf numFmtId="0" fontId="1" fillId="0" borderId="1" xfId="0" applyFont="1" applyFill="1" applyBorder="1" applyAlignment="1">
      <alignment horizontal="left" indent="1"/>
    </xf>
    <xf numFmtId="0" fontId="0" fillId="0" borderId="1" xfId="0" applyFill="1" applyBorder="1" applyAlignment="1">
      <alignment horizontal="left" indent="2"/>
    </xf>
    <xf numFmtId="0" fontId="1" fillId="5" borderId="1" xfId="0" applyFont="1" applyFill="1" applyBorder="1"/>
    <xf numFmtId="0" fontId="1" fillId="5" borderId="0" xfId="0" applyFont="1" applyFill="1" applyBorder="1"/>
    <xf numFmtId="0" fontId="0" fillId="5" borderId="0" xfId="0" applyFont="1" applyFill="1" applyBorder="1"/>
    <xf numFmtId="0" fontId="0" fillId="5" borderId="1" xfId="0" applyFill="1" applyBorder="1"/>
    <xf numFmtId="0" fontId="0" fillId="5" borderId="7" xfId="0" applyFill="1" applyBorder="1"/>
    <xf numFmtId="0" fontId="0" fillId="5" borderId="0" xfId="0" applyFill="1" applyBorder="1"/>
    <xf numFmtId="0" fontId="1" fillId="5" borderId="7" xfId="0" applyFont="1" applyFill="1" applyBorder="1"/>
    <xf numFmtId="0" fontId="23" fillId="5" borderId="1" xfId="0" applyFont="1" applyFill="1" applyBorder="1"/>
    <xf numFmtId="164" fontId="0" fillId="0" borderId="0" xfId="0" applyNumberFormat="1" applyFont="1" applyBorder="1"/>
    <xf numFmtId="164" fontId="4" fillId="0" borderId="0" xfId="0" applyNumberFormat="1" applyFont="1" applyBorder="1"/>
    <xf numFmtId="164" fontId="0" fillId="5" borderId="0" xfId="0" applyNumberFormat="1" applyFont="1" applyFill="1" applyBorder="1"/>
    <xf numFmtId="164" fontId="0" fillId="0" borderId="0" xfId="0" applyNumberFormat="1" applyFont="1" applyFill="1" applyBorder="1"/>
    <xf numFmtId="164" fontId="4" fillId="0" borderId="0" xfId="0" applyNumberFormat="1" applyFont="1" applyFill="1" applyBorder="1"/>
    <xf numFmtId="165" fontId="1" fillId="5" borderId="0" xfId="0" applyNumberFormat="1" applyFont="1" applyFill="1" applyBorder="1"/>
    <xf numFmtId="165" fontId="0" fillId="0" borderId="0" xfId="0" applyNumberFormat="1" applyBorder="1"/>
    <xf numFmtId="0" fontId="0" fillId="5" borderId="1" xfId="0" applyFont="1" applyFill="1" applyBorder="1"/>
    <xf numFmtId="0" fontId="24" fillId="0" borderId="7" xfId="0" applyFont="1" applyBorder="1"/>
    <xf numFmtId="164" fontId="1" fillId="0" borderId="7" xfId="0" applyNumberFormat="1" applyFont="1" applyBorder="1"/>
    <xf numFmtId="0" fontId="25" fillId="0" borderId="1" xfId="0" applyFont="1" applyBorder="1"/>
    <xf numFmtId="0" fontId="3" fillId="5" borderId="1" xfId="0" applyFont="1" applyFill="1" applyBorder="1"/>
    <xf numFmtId="0" fontId="18" fillId="2" borderId="3" xfId="0" applyFont="1" applyFill="1" applyBorder="1" applyAlignment="1">
      <alignment horizontal="center"/>
    </xf>
    <xf numFmtId="165" fontId="18" fillId="2" borderId="2" xfId="0" applyNumberFormat="1" applyFont="1" applyFill="1" applyBorder="1" applyAlignment="1">
      <alignment horizontal="center"/>
    </xf>
    <xf numFmtId="0" fontId="18" fillId="2" borderId="11" xfId="0" applyFont="1" applyFill="1" applyBorder="1" applyAlignment="1">
      <alignment horizontal="center"/>
    </xf>
    <xf numFmtId="0" fontId="27" fillId="3" borderId="0" xfId="1" applyFont="1" applyFill="1" applyAlignment="1">
      <alignment horizontal="center" vertical="center"/>
    </xf>
    <xf numFmtId="0" fontId="6" fillId="0" borderId="0" xfId="1" applyAlignment="1">
      <alignment horizontal="center" vertical="center"/>
    </xf>
    <xf numFmtId="0" fontId="4" fillId="0" borderId="0" xfId="0" applyNumberFormat="1" applyFont="1" applyAlignment="1">
      <alignment horizontal="center"/>
    </xf>
    <xf numFmtId="0" fontId="0" fillId="0" borderId="0" xfId="0" applyNumberFormat="1"/>
    <xf numFmtId="0" fontId="12" fillId="0" borderId="0" xfId="0" applyNumberFormat="1" applyFont="1" applyAlignment="1">
      <alignment horizontal="center"/>
    </xf>
    <xf numFmtId="0" fontId="2" fillId="0" borderId="0" xfId="0" applyFont="1" applyBorder="1"/>
    <xf numFmtId="0" fontId="18" fillId="2" borderId="4" xfId="0" applyFont="1" applyFill="1" applyBorder="1"/>
    <xf numFmtId="0" fontId="1" fillId="5" borderId="4" xfId="0" applyFont="1" applyFill="1" applyBorder="1"/>
    <xf numFmtId="0" fontId="0" fillId="0" borderId="4" xfId="0" applyBorder="1"/>
    <xf numFmtId="0" fontId="3" fillId="0" borderId="4" xfId="0" applyFont="1" applyBorder="1"/>
    <xf numFmtId="49" fontId="6" fillId="0" borderId="4" xfId="1" applyNumberFormat="1" applyBorder="1"/>
    <xf numFmtId="0" fontId="6" fillId="0" borderId="4" xfId="1" applyBorder="1"/>
    <xf numFmtId="49" fontId="11" fillId="0" borderId="4" xfId="1" applyNumberFormat="1" applyFont="1" applyBorder="1" applyAlignment="1">
      <alignment horizontal="left"/>
    </xf>
    <xf numFmtId="0" fontId="11" fillId="0" borderId="4" xfId="1" applyFont="1" applyBorder="1" applyAlignment="1">
      <alignment horizontal="left"/>
    </xf>
    <xf numFmtId="0" fontId="6" fillId="0" borderId="4" xfId="1" applyFont="1" applyBorder="1"/>
    <xf numFmtId="0" fontId="6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0" xfId="0" applyFill="1"/>
    <xf numFmtId="0" fontId="0" fillId="7" borderId="0" xfId="0" applyFill="1" applyAlignment="1">
      <alignment horizontal="center"/>
    </xf>
    <xf numFmtId="0" fontId="0" fillId="7" borderId="0" xfId="0" applyFill="1" applyBorder="1"/>
    <xf numFmtId="49" fontId="15" fillId="7" borderId="4" xfId="1" applyNumberFormat="1" applyFont="1" applyFill="1" applyBorder="1" applyAlignment="1">
      <alignment horizontal="left"/>
    </xf>
    <xf numFmtId="0" fontId="11" fillId="7" borderId="4" xfId="1" applyFont="1" applyFill="1" applyBorder="1"/>
    <xf numFmtId="0" fontId="0" fillId="7" borderId="4" xfId="0" applyFill="1" applyBorder="1"/>
    <xf numFmtId="0" fontId="11" fillId="7" borderId="0" xfId="1" applyFont="1" applyFill="1" applyBorder="1"/>
    <xf numFmtId="0" fontId="6" fillId="7" borderId="4" xfId="1" applyFill="1" applyBorder="1"/>
    <xf numFmtId="0" fontId="10" fillId="7" borderId="4" xfId="1" applyFont="1" applyFill="1" applyBorder="1"/>
    <xf numFmtId="16" fontId="8" fillId="7" borderId="0" xfId="1" applyNumberFormat="1" applyFont="1" applyFill="1" applyBorder="1"/>
    <xf numFmtId="0" fontId="14" fillId="7" borderId="4" xfId="1" applyFont="1" applyFill="1" applyBorder="1"/>
    <xf numFmtId="0" fontId="14" fillId="7" borderId="0" xfId="1" applyFont="1" applyFill="1" applyBorder="1"/>
    <xf numFmtId="0" fontId="0" fillId="7" borderId="18" xfId="0" applyFill="1" applyBorder="1" applyAlignment="1">
      <alignment horizontal="left" vertical="top"/>
    </xf>
    <xf numFmtId="49" fontId="11" fillId="7" borderId="19" xfId="1" applyNumberFormat="1" applyFont="1" applyFill="1" applyBorder="1" applyAlignment="1">
      <alignment horizontal="left"/>
    </xf>
    <xf numFmtId="0" fontId="6" fillId="7" borderId="19" xfId="1" applyFill="1" applyBorder="1"/>
    <xf numFmtId="0" fontId="6" fillId="7" borderId="20" xfId="1" applyFill="1" applyBorder="1"/>
    <xf numFmtId="0" fontId="0" fillId="7" borderId="21" xfId="0" applyFill="1" applyBorder="1" applyAlignment="1">
      <alignment horizontal="left" vertical="top"/>
    </xf>
    <xf numFmtId="49" fontId="11" fillId="7" borderId="22" xfId="1" applyNumberFormat="1" applyFont="1" applyFill="1" applyBorder="1" applyAlignment="1">
      <alignment horizontal="left"/>
    </xf>
    <xf numFmtId="0" fontId="0" fillId="7" borderId="22" xfId="0" applyFill="1" applyBorder="1"/>
    <xf numFmtId="0" fontId="0" fillId="7" borderId="23" xfId="0" applyFill="1" applyBorder="1"/>
    <xf numFmtId="0" fontId="11" fillId="7" borderId="19" xfId="1" applyFont="1" applyFill="1" applyBorder="1" applyAlignment="1">
      <alignment horizontal="left"/>
    </xf>
    <xf numFmtId="0" fontId="11" fillId="7" borderId="22" xfId="1" applyFont="1" applyFill="1" applyBorder="1" applyAlignment="1">
      <alignment horizontal="left"/>
    </xf>
    <xf numFmtId="0" fontId="28" fillId="3" borderId="24" xfId="1" applyFont="1" applyFill="1" applyBorder="1" applyAlignment="1">
      <alignment horizontal="center"/>
    </xf>
    <xf numFmtId="16" fontId="28" fillId="3" borderId="25" xfId="1" applyNumberFormat="1" applyFont="1" applyFill="1" applyBorder="1" applyAlignment="1">
      <alignment horizontal="center"/>
    </xf>
    <xf numFmtId="0" fontId="19" fillId="3" borderId="25" xfId="0" applyFont="1" applyFill="1" applyBorder="1"/>
    <xf numFmtId="0" fontId="19" fillId="3" borderId="26" xfId="0" applyFont="1" applyFill="1" applyBorder="1"/>
    <xf numFmtId="49" fontId="15" fillId="7" borderId="19" xfId="1" applyNumberFormat="1" applyFont="1" applyFill="1" applyBorder="1" applyAlignment="1">
      <alignment horizontal="left"/>
    </xf>
    <xf numFmtId="49" fontId="6" fillId="7" borderId="19" xfId="1" applyNumberFormat="1" applyFill="1" applyBorder="1"/>
    <xf numFmtId="0" fontId="0" fillId="7" borderId="20" xfId="0" applyFill="1" applyBorder="1"/>
    <xf numFmtId="0" fontId="0" fillId="7" borderId="27" xfId="0" applyFill="1" applyBorder="1" applyAlignment="1">
      <alignment horizontal="left" vertical="top"/>
    </xf>
    <xf numFmtId="0" fontId="0" fillId="7" borderId="28" xfId="0" applyFill="1" applyBorder="1"/>
    <xf numFmtId="0" fontId="0" fillId="7" borderId="0" xfId="0" applyFill="1" applyBorder="1" applyAlignment="1">
      <alignment horizontal="center"/>
    </xf>
    <xf numFmtId="0" fontId="6" fillId="7" borderId="28" xfId="1" applyFill="1" applyBorder="1"/>
    <xf numFmtId="0" fontId="0" fillId="7" borderId="27" xfId="0" quotePrefix="1" applyFill="1" applyBorder="1"/>
    <xf numFmtId="0" fontId="0" fillId="7" borderId="21" xfId="0" quotePrefix="1" applyFill="1" applyBorder="1"/>
    <xf numFmtId="0" fontId="15" fillId="7" borderId="19" xfId="1" applyFont="1" applyFill="1" applyBorder="1" applyAlignment="1">
      <alignment horizontal="left"/>
    </xf>
    <xf numFmtId="0" fontId="16" fillId="7" borderId="19" xfId="1" applyFont="1" applyFill="1" applyBorder="1"/>
    <xf numFmtId="0" fontId="10" fillId="7" borderId="28" xfId="1" applyFont="1" applyFill="1" applyBorder="1"/>
    <xf numFmtId="0" fontId="9" fillId="7" borderId="19" xfId="1" applyFont="1" applyFill="1" applyBorder="1"/>
    <xf numFmtId="0" fontId="14" fillId="7" borderId="28" xfId="1" applyFont="1" applyFill="1" applyBorder="1"/>
    <xf numFmtId="0" fontId="27" fillId="3" borderId="4" xfId="1" applyNumberFormat="1" applyFont="1" applyFill="1" applyBorder="1" applyAlignment="1">
      <alignment horizontal="center" vertical="center" wrapText="1"/>
    </xf>
    <xf numFmtId="0" fontId="27" fillId="3" borderId="4" xfId="1" applyFont="1" applyFill="1" applyBorder="1" applyAlignment="1">
      <alignment horizontal="center" vertical="center"/>
    </xf>
    <xf numFmtId="0" fontId="27" fillId="3" borderId="4" xfId="1" applyFont="1" applyFill="1" applyBorder="1" applyAlignment="1">
      <alignment horizontal="center" vertical="center" wrapText="1"/>
    </xf>
    <xf numFmtId="0" fontId="28" fillId="3" borderId="4" xfId="1" applyFont="1" applyFill="1" applyBorder="1" applyAlignment="1">
      <alignment horizontal="center" vertical="center"/>
    </xf>
    <xf numFmtId="0" fontId="28" fillId="3" borderId="4" xfId="1" applyFont="1" applyFill="1" applyBorder="1"/>
    <xf numFmtId="0" fontId="6" fillId="0" borderId="4" xfId="1" applyNumberFormat="1" applyBorder="1" applyAlignment="1">
      <alignment horizontal="center"/>
    </xf>
    <xf numFmtId="16" fontId="8" fillId="0" borderId="4" xfId="1" applyNumberFormat="1" applyFont="1" applyBorder="1"/>
    <xf numFmtId="16" fontId="7" fillId="0" borderId="4" xfId="1" applyNumberFormat="1" applyFont="1" applyBorder="1"/>
    <xf numFmtId="0" fontId="8" fillId="0" borderId="4" xfId="1" applyFont="1" applyBorder="1"/>
    <xf numFmtId="16" fontId="10" fillId="0" borderId="4" xfId="1" applyNumberFormat="1" applyFont="1" applyBorder="1"/>
    <xf numFmtId="0" fontId="6" fillId="0" borderId="4" xfId="1" applyNumberFormat="1" applyFont="1" applyBorder="1" applyAlignment="1">
      <alignment horizontal="center"/>
    </xf>
    <xf numFmtId="16" fontId="6" fillId="0" borderId="4" xfId="1" applyNumberFormat="1" applyBorder="1"/>
    <xf numFmtId="0" fontId="22" fillId="0" borderId="4" xfId="1" applyNumberFormat="1" applyFont="1" applyBorder="1" applyAlignment="1">
      <alignment horizontal="center"/>
    </xf>
    <xf numFmtId="16" fontId="21" fillId="0" borderId="4" xfId="1" applyNumberFormat="1" applyFont="1" applyBorder="1"/>
    <xf numFmtId="0" fontId="21" fillId="0" borderId="4" xfId="1" applyFont="1" applyBorder="1"/>
    <xf numFmtId="0" fontId="20" fillId="0" borderId="4" xfId="1" applyFont="1" applyBorder="1" applyAlignment="1">
      <alignment horizontal="left"/>
    </xf>
    <xf numFmtId="16" fontId="6" fillId="0" borderId="4" xfId="1" applyNumberFormat="1" applyFont="1" applyBorder="1"/>
    <xf numFmtId="0" fontId="13" fillId="0" borderId="4" xfId="2" applyBorder="1" applyAlignment="1" applyProtection="1"/>
    <xf numFmtId="0" fontId="11" fillId="0" borderId="4" xfId="1" applyFont="1" applyBorder="1" applyAlignment="1">
      <alignment horizontal="left" indent="1"/>
    </xf>
    <xf numFmtId="0" fontId="6" fillId="0" borderId="4" xfId="1" applyNumberFormat="1" applyBorder="1"/>
    <xf numFmtId="16" fontId="7" fillId="0" borderId="4" xfId="1" applyNumberFormat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16" fontId="10" fillId="0" borderId="4" xfId="1" applyNumberFormat="1" applyFont="1" applyBorder="1" applyAlignment="1">
      <alignment horizontal="center"/>
    </xf>
    <xf numFmtId="16" fontId="6" fillId="0" borderId="4" xfId="1" applyNumberFormat="1" applyBorder="1" applyAlignment="1">
      <alignment horizontal="center"/>
    </xf>
    <xf numFmtId="0" fontId="10" fillId="0" borderId="4" xfId="1" applyFont="1" applyBorder="1" applyAlignment="1">
      <alignment horizontal="center"/>
    </xf>
    <xf numFmtId="16" fontId="22" fillId="0" borderId="4" xfId="1" applyNumberFormat="1" applyFont="1" applyBorder="1" applyAlignment="1">
      <alignment horizontal="center"/>
    </xf>
    <xf numFmtId="16" fontId="6" fillId="0" borderId="4" xfId="1" applyNumberFormat="1" applyFont="1" applyBorder="1" applyAlignment="1">
      <alignment horizontal="center"/>
    </xf>
    <xf numFmtId="0" fontId="23" fillId="4" borderId="4" xfId="0" applyFont="1" applyFill="1" applyBorder="1" applyAlignment="1">
      <alignment horizontal="center" vertical="center"/>
    </xf>
    <xf numFmtId="0" fontId="19" fillId="4" borderId="16" xfId="0" applyFont="1" applyFill="1" applyBorder="1"/>
    <xf numFmtId="164" fontId="19" fillId="4" borderId="16" xfId="0" applyNumberFormat="1" applyFont="1" applyFill="1" applyBorder="1"/>
    <xf numFmtId="0" fontId="0" fillId="0" borderId="17" xfId="0" applyBorder="1"/>
    <xf numFmtId="0" fontId="3" fillId="0" borderId="17" xfId="0" applyFont="1" applyBorder="1"/>
    <xf numFmtId="0" fontId="18" fillId="4" borderId="37" xfId="0" applyFont="1" applyFill="1" applyBorder="1"/>
    <xf numFmtId="0" fontId="18" fillId="2" borderId="27" xfId="0" applyFont="1" applyFill="1" applyBorder="1"/>
    <xf numFmtId="0" fontId="0" fillId="0" borderId="27" xfId="0" applyBorder="1"/>
    <xf numFmtId="164" fontId="0" fillId="0" borderId="28" xfId="0" applyNumberFormat="1" applyBorder="1"/>
    <xf numFmtId="0" fontId="0" fillId="0" borderId="39" xfId="0" applyBorder="1"/>
    <xf numFmtId="164" fontId="0" fillId="0" borderId="40" xfId="0" applyNumberFormat="1" applyBorder="1"/>
    <xf numFmtId="0" fontId="18" fillId="2" borderId="41" xfId="0" applyFont="1" applyFill="1" applyBorder="1"/>
    <xf numFmtId="0" fontId="19" fillId="2" borderId="42" xfId="0" applyFont="1" applyFill="1" applyBorder="1"/>
    <xf numFmtId="164" fontId="18" fillId="2" borderId="43" xfId="0" applyNumberFormat="1" applyFont="1" applyFill="1" applyBorder="1"/>
    <xf numFmtId="0" fontId="28" fillId="2" borderId="24" xfId="1" applyFont="1" applyFill="1" applyBorder="1" applyAlignment="1">
      <alignment horizontal="center"/>
    </xf>
    <xf numFmtId="16" fontId="28" fillId="2" borderId="25" xfId="1" applyNumberFormat="1" applyFont="1" applyFill="1" applyBorder="1" applyAlignment="1">
      <alignment horizontal="center"/>
    </xf>
    <xf numFmtId="0" fontId="19" fillId="2" borderId="25" xfId="0" applyFont="1" applyFill="1" applyBorder="1"/>
    <xf numFmtId="0" fontId="19" fillId="2" borderId="26" xfId="0" applyFont="1" applyFill="1" applyBorder="1"/>
    <xf numFmtId="0" fontId="32" fillId="0" borderId="4" xfId="0" applyFont="1" applyBorder="1"/>
    <xf numFmtId="164" fontId="32" fillId="0" borderId="4" xfId="0" applyNumberFormat="1" applyFont="1" applyBorder="1"/>
    <xf numFmtId="44" fontId="33" fillId="0" borderId="4" xfId="3" applyFont="1" applyBorder="1"/>
    <xf numFmtId="0" fontId="32" fillId="0" borderId="4" xfId="0" applyFont="1" applyBorder="1" applyAlignment="1">
      <alignment horizontal="right"/>
    </xf>
    <xf numFmtId="0" fontId="34" fillId="0" borderId="4" xfId="0" applyFont="1" applyBorder="1"/>
    <xf numFmtId="0" fontId="33" fillId="0" borderId="4" xfId="0" applyFont="1" applyBorder="1"/>
    <xf numFmtId="44" fontId="33" fillId="5" borderId="4" xfId="3" applyFont="1" applyFill="1" applyBorder="1" applyAlignment="1">
      <alignment horizontal="right"/>
    </xf>
    <xf numFmtId="0" fontId="33" fillId="5" borderId="4" xfId="0" applyFont="1" applyFill="1" applyBorder="1"/>
    <xf numFmtId="0" fontId="32" fillId="5" borderId="4" xfId="0" applyFont="1" applyFill="1" applyBorder="1"/>
    <xf numFmtId="0" fontId="35" fillId="5" borderId="4" xfId="0" applyFont="1" applyFill="1" applyBorder="1"/>
    <xf numFmtId="0" fontId="32" fillId="0" borderId="4" xfId="0" applyFont="1" applyFill="1" applyBorder="1"/>
    <xf numFmtId="0" fontId="33" fillId="0" borderId="4" xfId="0" applyFont="1" applyFill="1" applyBorder="1"/>
    <xf numFmtId="0" fontId="1" fillId="7" borderId="0" xfId="0" applyFont="1" applyFill="1"/>
    <xf numFmtId="0" fontId="33" fillId="5" borderId="4" xfId="0" applyFont="1" applyFill="1" applyBorder="1" applyAlignment="1">
      <alignment vertical="center"/>
    </xf>
    <xf numFmtId="0" fontId="33" fillId="5" borderId="4" xfId="0" applyFont="1" applyFill="1" applyBorder="1" applyAlignment="1">
      <alignment horizontal="center" vertical="center"/>
    </xf>
    <xf numFmtId="0" fontId="36" fillId="2" borderId="4" xfId="0" applyFont="1" applyFill="1" applyBorder="1" applyAlignment="1">
      <alignment horizontal="center" vertical="center"/>
    </xf>
    <xf numFmtId="0" fontId="36" fillId="2" borderId="4" xfId="0" applyFont="1" applyFill="1" applyBorder="1"/>
    <xf numFmtId="0" fontId="32" fillId="7" borderId="0" xfId="0" applyFont="1" applyFill="1"/>
    <xf numFmtId="0" fontId="33" fillId="7" borderId="0" xfId="0" applyFont="1" applyFill="1"/>
    <xf numFmtId="0" fontId="33" fillId="5" borderId="4" xfId="0" applyFont="1" applyFill="1" applyBorder="1" applyAlignment="1">
      <alignment horizontal="center" vertical="center" wrapText="1"/>
    </xf>
    <xf numFmtId="0" fontId="33" fillId="5" borderId="4" xfId="0" applyFont="1" applyFill="1" applyBorder="1" applyAlignment="1">
      <alignment horizontal="right"/>
    </xf>
    <xf numFmtId="0" fontId="32" fillId="7" borderId="0" xfId="0" applyFont="1" applyFill="1" applyAlignment="1">
      <alignment horizontal="right"/>
    </xf>
    <xf numFmtId="0" fontId="38" fillId="5" borderId="4" xfId="0" applyFont="1" applyFill="1" applyBorder="1" applyAlignment="1">
      <alignment horizontal="center" vertical="center"/>
    </xf>
    <xf numFmtId="0" fontId="32" fillId="5" borderId="4" xfId="0" applyFont="1" applyFill="1" applyBorder="1" applyAlignment="1">
      <alignment horizontal="center" vertical="center"/>
    </xf>
    <xf numFmtId="0" fontId="32" fillId="5" borderId="17" xfId="0" applyFont="1" applyFill="1" applyBorder="1" applyAlignment="1">
      <alignment horizontal="center" vertical="center"/>
    </xf>
    <xf numFmtId="0" fontId="36" fillId="2" borderId="4" xfId="0" applyFont="1" applyFill="1" applyBorder="1" applyAlignment="1">
      <alignment horizontal="left" vertical="center"/>
    </xf>
    <xf numFmtId="0" fontId="18" fillId="2" borderId="46" xfId="0" applyFont="1" applyFill="1" applyBorder="1" applyAlignment="1">
      <alignment vertical="center"/>
    </xf>
    <xf numFmtId="0" fontId="1" fillId="5" borderId="50" xfId="0" applyFont="1" applyFill="1" applyBorder="1"/>
    <xf numFmtId="0" fontId="30" fillId="6" borderId="51" xfId="0" applyFont="1" applyFill="1" applyBorder="1"/>
    <xf numFmtId="0" fontId="1" fillId="5" borderId="51" xfId="0" applyFont="1" applyFill="1" applyBorder="1"/>
    <xf numFmtId="0" fontId="18" fillId="2" borderId="49" xfId="0" applyFont="1" applyFill="1" applyBorder="1" applyAlignment="1">
      <alignment vertical="center"/>
    </xf>
    <xf numFmtId="0" fontId="31" fillId="5" borderId="45" xfId="0" applyFont="1" applyFill="1" applyBorder="1"/>
    <xf numFmtId="0" fontId="29" fillId="6" borderId="45" xfId="0" applyFont="1" applyFill="1" applyBorder="1" applyAlignment="1">
      <alignment horizontal="left" indent="1"/>
    </xf>
    <xf numFmtId="0" fontId="19" fillId="3" borderId="13" xfId="0" applyFont="1" applyFill="1" applyBorder="1" applyAlignment="1">
      <alignment vertical="center"/>
    </xf>
    <xf numFmtId="164" fontId="18" fillId="3" borderId="15" xfId="0" applyNumberFormat="1" applyFont="1" applyFill="1" applyBorder="1" applyAlignment="1">
      <alignment vertical="center"/>
    </xf>
    <xf numFmtId="0" fontId="19" fillId="3" borderId="15" xfId="0" applyFont="1" applyFill="1" applyBorder="1" applyAlignment="1">
      <alignment vertical="center"/>
    </xf>
    <xf numFmtId="0" fontId="19" fillId="3" borderId="14" xfId="0" applyFont="1" applyFill="1" applyBorder="1" applyAlignment="1">
      <alignment vertical="center"/>
    </xf>
    <xf numFmtId="0" fontId="18" fillId="3" borderId="14" xfId="0" applyFont="1" applyFill="1" applyBorder="1" applyAlignment="1">
      <alignment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6" xfId="0" applyFont="1" applyFill="1" applyBorder="1" applyAlignment="1">
      <alignment horizontal="center" vertical="center"/>
    </xf>
    <xf numFmtId="0" fontId="36" fillId="2" borderId="8" xfId="0" applyFont="1" applyFill="1" applyBorder="1" applyAlignment="1">
      <alignment horizontal="center" vertical="center"/>
    </xf>
    <xf numFmtId="0" fontId="39" fillId="2" borderId="47" xfId="0" applyFont="1" applyFill="1" applyBorder="1" applyAlignment="1">
      <alignment horizontal="center" vertical="center"/>
    </xf>
    <xf numFmtId="0" fontId="39" fillId="2" borderId="48" xfId="0" applyFont="1" applyFill="1" applyBorder="1" applyAlignment="1">
      <alignment horizontal="center" vertical="center"/>
    </xf>
    <xf numFmtId="0" fontId="23" fillId="4" borderId="9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0" fontId="23" fillId="4" borderId="17" xfId="0" applyFont="1" applyFill="1" applyBorder="1" applyAlignment="1">
      <alignment horizontal="center" vertical="center"/>
    </xf>
    <xf numFmtId="0" fontId="23" fillId="4" borderId="16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left" vertical="center"/>
    </xf>
    <xf numFmtId="0" fontId="18" fillId="3" borderId="15" xfId="0" applyFont="1" applyFill="1" applyBorder="1" applyAlignment="1">
      <alignment horizontal="left" vertical="center"/>
    </xf>
    <xf numFmtId="16" fontId="1" fillId="0" borderId="9" xfId="0" applyNumberFormat="1" applyFont="1" applyBorder="1" applyAlignment="1">
      <alignment horizontal="center"/>
    </xf>
    <xf numFmtId="16" fontId="1" fillId="0" borderId="10" xfId="0" applyNumberFormat="1" applyFont="1" applyBorder="1" applyAlignment="1">
      <alignment horizontal="center"/>
    </xf>
    <xf numFmtId="16" fontId="1" fillId="0" borderId="5" xfId="0" applyNumberFormat="1" applyFont="1" applyBorder="1" applyAlignment="1">
      <alignment horizontal="center"/>
    </xf>
    <xf numFmtId="16" fontId="1" fillId="0" borderId="8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26" fillId="2" borderId="5" xfId="0" applyFont="1" applyFill="1" applyBorder="1" applyAlignment="1">
      <alignment horizontal="center"/>
    </xf>
    <xf numFmtId="0" fontId="26" fillId="2" borderId="6" xfId="0" applyFont="1" applyFill="1" applyBorder="1" applyAlignment="1">
      <alignment horizontal="center"/>
    </xf>
    <xf numFmtId="0" fontId="26" fillId="2" borderId="8" xfId="0" applyFont="1" applyFill="1" applyBorder="1" applyAlignment="1">
      <alignment horizontal="center"/>
    </xf>
    <xf numFmtId="0" fontId="18" fillId="3" borderId="5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2" borderId="34" xfId="0" applyFont="1" applyFill="1" applyBorder="1" applyAlignment="1">
      <alignment horizontal="center" vertical="center"/>
    </xf>
    <xf numFmtId="0" fontId="18" fillId="2" borderId="35" xfId="0" applyFont="1" applyFill="1" applyBorder="1" applyAlignment="1">
      <alignment horizontal="center" vertical="center"/>
    </xf>
    <xf numFmtId="0" fontId="18" fillId="2" borderId="36" xfId="0" applyFont="1" applyFill="1" applyBorder="1" applyAlignment="1">
      <alignment horizontal="center" vertical="center"/>
    </xf>
    <xf numFmtId="0" fontId="18" fillId="2" borderId="44" xfId="0" applyFont="1" applyFill="1" applyBorder="1" applyAlignment="1">
      <alignment horizontal="center" vertical="center" wrapText="1"/>
    </xf>
    <xf numFmtId="0" fontId="18" fillId="2" borderId="38" xfId="0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horizontal="center"/>
    </xf>
    <xf numFmtId="0" fontId="1" fillId="7" borderId="25" xfId="0" applyFont="1" applyFill="1" applyBorder="1" applyAlignment="1">
      <alignment horizontal="center"/>
    </xf>
    <xf numFmtId="0" fontId="1" fillId="7" borderId="26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4" fillId="7" borderId="31" xfId="0" applyFont="1" applyFill="1" applyBorder="1" applyAlignment="1">
      <alignment horizontal="left" vertical="top"/>
    </xf>
    <xf numFmtId="0" fontId="4" fillId="7" borderId="32" xfId="0" applyFont="1" applyFill="1" applyBorder="1" applyAlignment="1">
      <alignment horizontal="left" vertical="top"/>
    </xf>
    <xf numFmtId="0" fontId="4" fillId="7" borderId="33" xfId="0" applyFont="1" applyFill="1" applyBorder="1" applyAlignment="1">
      <alignment horizontal="left" vertical="top"/>
    </xf>
    <xf numFmtId="0" fontId="0" fillId="7" borderId="29" xfId="0" quotePrefix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7" borderId="30" xfId="0" applyFill="1" applyBorder="1" applyAlignment="1">
      <alignment horizontal="left"/>
    </xf>
    <xf numFmtId="0" fontId="0" fillId="7" borderId="31" xfId="0" quotePrefix="1" applyFill="1" applyBorder="1" applyAlignment="1">
      <alignment horizontal="left"/>
    </xf>
    <xf numFmtId="0" fontId="0" fillId="7" borderId="29" xfId="0" quotePrefix="1" applyFill="1" applyBorder="1" applyAlignment="1">
      <alignment horizontal="left" vertical="top"/>
    </xf>
    <xf numFmtId="0" fontId="0" fillId="7" borderId="6" xfId="0" applyFill="1" applyBorder="1" applyAlignment="1">
      <alignment horizontal="left" vertical="top"/>
    </xf>
    <xf numFmtId="0" fontId="0" fillId="7" borderId="30" xfId="0" applyFill="1" applyBorder="1" applyAlignment="1">
      <alignment horizontal="left" vertical="top"/>
    </xf>
    <xf numFmtId="0" fontId="0" fillId="7" borderId="29" xfId="0" applyFill="1" applyBorder="1" applyAlignment="1">
      <alignment horizontal="left" vertical="top"/>
    </xf>
    <xf numFmtId="0" fontId="0" fillId="7" borderId="32" xfId="0" quotePrefix="1" applyFill="1" applyBorder="1" applyAlignment="1">
      <alignment horizontal="left"/>
    </xf>
    <xf numFmtId="0" fontId="0" fillId="7" borderId="33" xfId="0" quotePrefix="1" applyFill="1" applyBorder="1" applyAlignment="1">
      <alignment horizontal="left"/>
    </xf>
    <xf numFmtId="0" fontId="0" fillId="7" borderId="52" xfId="0" applyFill="1" applyBorder="1" applyAlignment="1">
      <alignment horizontal="center"/>
    </xf>
    <xf numFmtId="0" fontId="0" fillId="7" borderId="25" xfId="0" applyFill="1" applyBorder="1" applyAlignment="1">
      <alignment horizontal="center"/>
    </xf>
    <xf numFmtId="0" fontId="0" fillId="7" borderId="53" xfId="0" applyFill="1" applyBorder="1" applyAlignment="1">
      <alignment horizontal="center"/>
    </xf>
    <xf numFmtId="0" fontId="0" fillId="7" borderId="6" xfId="0" quotePrefix="1" applyFill="1" applyBorder="1" applyAlignment="1">
      <alignment horizontal="left"/>
    </xf>
    <xf numFmtId="0" fontId="0" fillId="7" borderId="30" xfId="0" quotePrefix="1" applyFill="1" applyBorder="1" applyAlignment="1">
      <alignment horizontal="left"/>
    </xf>
    <xf numFmtId="0" fontId="0" fillId="7" borderId="6" xfId="0" quotePrefix="1" applyFill="1" applyBorder="1" applyAlignment="1">
      <alignment horizontal="left" vertical="top"/>
    </xf>
    <xf numFmtId="0" fontId="0" fillId="7" borderId="30" xfId="0" quotePrefix="1" applyFill="1" applyBorder="1" applyAlignment="1">
      <alignment horizontal="left" vertical="top"/>
    </xf>
    <xf numFmtId="0" fontId="0" fillId="7" borderId="54" xfId="0" applyFill="1" applyBorder="1" applyAlignment="1">
      <alignment horizontal="left" vertical="top"/>
    </xf>
    <xf numFmtId="0" fontId="0" fillId="7" borderId="2" xfId="0" applyFill="1" applyBorder="1" applyAlignment="1">
      <alignment horizontal="left" vertical="top"/>
    </xf>
    <xf numFmtId="0" fontId="0" fillId="7" borderId="55" xfId="0" applyFill="1" applyBorder="1" applyAlignment="1">
      <alignment horizontal="left" vertical="top"/>
    </xf>
    <xf numFmtId="0" fontId="0" fillId="7" borderId="31" xfId="0" quotePrefix="1" applyFill="1" applyBorder="1" applyAlignment="1">
      <alignment horizontal="left" vertical="top"/>
    </xf>
    <xf numFmtId="0" fontId="0" fillId="7" borderId="32" xfId="0" applyFill="1" applyBorder="1" applyAlignment="1">
      <alignment horizontal="left" vertical="top"/>
    </xf>
    <xf numFmtId="0" fontId="0" fillId="7" borderId="33" xfId="0" applyFill="1" applyBorder="1" applyAlignment="1">
      <alignment horizontal="left" vertical="top"/>
    </xf>
    <xf numFmtId="0" fontId="6" fillId="0" borderId="19" xfId="1" applyBorder="1"/>
    <xf numFmtId="0" fontId="6" fillId="0" borderId="20" xfId="1" applyBorder="1"/>
    <xf numFmtId="0" fontId="6" fillId="0" borderId="19" xfId="1" applyFont="1" applyBorder="1"/>
    <xf numFmtId="0" fontId="27" fillId="4" borderId="4" xfId="1" applyNumberFormat="1" applyFont="1" applyFill="1" applyBorder="1" applyAlignment="1">
      <alignment horizontal="left"/>
    </xf>
    <xf numFmtId="0" fontId="27" fillId="4" borderId="4" xfId="1" applyFont="1" applyFill="1" applyBorder="1"/>
    <xf numFmtId="0" fontId="27" fillId="4" borderId="4" xfId="1" applyFont="1" applyFill="1" applyBorder="1" applyAlignment="1">
      <alignment horizontal="center"/>
    </xf>
    <xf numFmtId="0" fontId="28" fillId="4" borderId="4" xfId="1" applyFont="1" applyFill="1" applyBorder="1"/>
  </cellXfs>
  <cellStyles count="4">
    <cellStyle name="Currency" xfId="3" builtinId="4"/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andra_enander@yahoo.se" TargetMode="External"/><Relationship Id="rId13" Type="http://schemas.openxmlformats.org/officeDocument/2006/relationships/hyperlink" Target="mailto:henrik_gusten@yahoo.se" TargetMode="External"/><Relationship Id="rId18" Type="http://schemas.openxmlformats.org/officeDocument/2006/relationships/hyperlink" Target="mailto:carlsson.yamaha@gmail.com" TargetMode="External"/><Relationship Id="rId26" Type="http://schemas.openxmlformats.org/officeDocument/2006/relationships/hyperlink" Target="mailto:danka@home.se" TargetMode="External"/><Relationship Id="rId39" Type="http://schemas.openxmlformats.org/officeDocument/2006/relationships/hyperlink" Target="mailto:ola_styrenius@yahoo.com" TargetMode="External"/><Relationship Id="rId3" Type="http://schemas.openxmlformats.org/officeDocument/2006/relationships/hyperlink" Target="mailto:nils.stoltz@gmail.com" TargetMode="External"/><Relationship Id="rId21" Type="http://schemas.openxmlformats.org/officeDocument/2006/relationships/hyperlink" Target="mailto:maria.nilsson@newsec.se" TargetMode="External"/><Relationship Id="rId34" Type="http://schemas.openxmlformats.org/officeDocument/2006/relationships/hyperlink" Target="mailto:johan.skogsberg@sca.com" TargetMode="External"/><Relationship Id="rId7" Type="http://schemas.openxmlformats.org/officeDocument/2006/relationships/hyperlink" Target="mailto:njohans3@volvocars.com" TargetMode="External"/><Relationship Id="rId12" Type="http://schemas.openxmlformats.org/officeDocument/2006/relationships/hyperlink" Target="mailto:karl.malmstrom@gmail.com" TargetMode="External"/><Relationship Id="rId17" Type="http://schemas.openxmlformats.org/officeDocument/2006/relationships/hyperlink" Target="mailto:mariekarlsson72@live.com" TargetMode="External"/><Relationship Id="rId25" Type="http://schemas.openxmlformats.org/officeDocument/2006/relationships/hyperlink" Target="mailto:mattinenpaivi@hotmail.com" TargetMode="External"/><Relationship Id="rId33" Type="http://schemas.openxmlformats.org/officeDocument/2006/relationships/hyperlink" Target="mailto:helena.j.cardell@hotmail.se" TargetMode="External"/><Relationship Id="rId38" Type="http://schemas.openxmlformats.org/officeDocument/2006/relationships/hyperlink" Target="mailto:jonas.selen@bjorkobyggab.se" TargetMode="External"/><Relationship Id="rId2" Type="http://schemas.openxmlformats.org/officeDocument/2006/relationships/hyperlink" Target="mailto:annekaroline.stoltz1@gmail.com" TargetMode="External"/><Relationship Id="rId16" Type="http://schemas.openxmlformats.org/officeDocument/2006/relationships/hyperlink" Target="mailto:jockes666@gmail.com" TargetMode="External"/><Relationship Id="rId20" Type="http://schemas.openxmlformats.org/officeDocument/2006/relationships/hyperlink" Target="mailto:soldatvagen@gmail.com" TargetMode="External"/><Relationship Id="rId29" Type="http://schemas.openxmlformats.org/officeDocument/2006/relationships/hyperlink" Target="mailto:philip.chaabane@icloud.com" TargetMode="External"/><Relationship Id="rId1" Type="http://schemas.openxmlformats.org/officeDocument/2006/relationships/hyperlink" Target="mailto:btullgre@volvocars.com" TargetMode="External"/><Relationship Id="rId6" Type="http://schemas.openxmlformats.org/officeDocument/2006/relationships/hyperlink" Target="mailto:sandra.l.johansson@gmail.com" TargetMode="External"/><Relationship Id="rId11" Type="http://schemas.openxmlformats.org/officeDocument/2006/relationships/hyperlink" Target="mailto:annamalmstrom76@gmail.com" TargetMode="External"/><Relationship Id="rId24" Type="http://schemas.openxmlformats.org/officeDocument/2006/relationships/hyperlink" Target="mailto:goran.bostrom@live.se" TargetMode="External"/><Relationship Id="rId32" Type="http://schemas.openxmlformats.org/officeDocument/2006/relationships/hyperlink" Target="mailto:df@independentinterior.se" TargetMode="External"/><Relationship Id="rId37" Type="http://schemas.openxmlformats.org/officeDocument/2006/relationships/hyperlink" Target="mailto:afastflower@Hotmail.se" TargetMode="External"/><Relationship Id="rId40" Type="http://schemas.openxmlformats.org/officeDocument/2006/relationships/hyperlink" Target="mailto:niklas.nelen.johansson@volvocars.com" TargetMode="External"/><Relationship Id="rId5" Type="http://schemas.openxmlformats.org/officeDocument/2006/relationships/hyperlink" Target="mailto:frezon@telia.com" TargetMode="External"/><Relationship Id="rId15" Type="http://schemas.openxmlformats.org/officeDocument/2006/relationships/hyperlink" Target="mailto:tommy.ljung.08@gmail.com" TargetMode="External"/><Relationship Id="rId23" Type="http://schemas.openxmlformats.org/officeDocument/2006/relationships/hyperlink" Target="mailto:rebecca.bjorner@gmail.com" TargetMode="External"/><Relationship Id="rId28" Type="http://schemas.openxmlformats.org/officeDocument/2006/relationships/hyperlink" Target="mailto:nirsson@gmail.com" TargetMode="External"/><Relationship Id="rId36" Type="http://schemas.openxmlformats.org/officeDocument/2006/relationships/hyperlink" Target="mailto:mattias.lyckstad@gmail.com" TargetMode="External"/><Relationship Id="rId10" Type="http://schemas.openxmlformats.org/officeDocument/2006/relationships/hyperlink" Target="mailto:lotta_styrenius@yahoo.se" TargetMode="External"/><Relationship Id="rId19" Type="http://schemas.openxmlformats.org/officeDocument/2006/relationships/hyperlink" Target="mailto:therese_marcus@telia.com" TargetMode="External"/><Relationship Id="rId31" Type="http://schemas.openxmlformats.org/officeDocument/2006/relationships/hyperlink" Target="mailto:hans.borjesson@gp.se" TargetMode="External"/><Relationship Id="rId4" Type="http://schemas.openxmlformats.org/officeDocument/2006/relationships/hyperlink" Target="mailto:maria.ryding@skf.com" TargetMode="External"/><Relationship Id="rId9" Type="http://schemas.openxmlformats.org/officeDocument/2006/relationships/hyperlink" Target="mailto:ola.styrenius@volvo.com" TargetMode="External"/><Relationship Id="rId14" Type="http://schemas.openxmlformats.org/officeDocument/2006/relationships/hyperlink" Target="mailto:asa.gustafsson@librobackbone.se" TargetMode="External"/><Relationship Id="rId22" Type="http://schemas.openxmlformats.org/officeDocument/2006/relationships/hyperlink" Target="mailto:henrik.bjorner@gmail.com" TargetMode="External"/><Relationship Id="rId27" Type="http://schemas.openxmlformats.org/officeDocument/2006/relationships/hyperlink" Target="mailto:carmen.cruz.martin@volvo.com" TargetMode="External"/><Relationship Id="rId30" Type="http://schemas.openxmlformats.org/officeDocument/2006/relationships/hyperlink" Target="mailto:stina.wigren@icloud.com" TargetMode="External"/><Relationship Id="rId35" Type="http://schemas.openxmlformats.org/officeDocument/2006/relationships/hyperlink" Target="mailto:kristina.warmefjord@chalmers.s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abSelected="1" topLeftCell="B1" workbookViewId="0">
      <selection sqref="A1:A1048576"/>
    </sheetView>
  </sheetViews>
  <sheetFormatPr defaultRowHeight="15" outlineLevelCol="1" x14ac:dyDescent="0.25"/>
  <cols>
    <col min="1" max="1" width="5.7109375" style="74" hidden="1" customWidth="1"/>
    <col min="2" max="2" width="7.85546875" style="58" bestFit="1" customWidth="1"/>
    <col min="4" max="4" width="10.28515625" style="24" customWidth="1"/>
    <col min="6" max="7" width="26.7109375" bestFit="1" customWidth="1"/>
    <col min="8" max="8" width="31.7109375" customWidth="1" outlineLevel="1"/>
    <col min="9" max="9" width="36.7109375" customWidth="1" outlineLevel="1"/>
    <col min="10" max="10" width="12.28515625" customWidth="1" outlineLevel="1"/>
    <col min="11" max="11" width="12.85546875" customWidth="1" outlineLevel="1"/>
  </cols>
  <sheetData>
    <row r="1" spans="1:11" s="56" customFormat="1" ht="30" x14ac:dyDescent="0.25">
      <c r="A1" s="55" t="s">
        <v>181</v>
      </c>
      <c r="B1" s="115" t="s">
        <v>243</v>
      </c>
      <c r="C1" s="116" t="s">
        <v>180</v>
      </c>
      <c r="D1" s="117" t="s">
        <v>220</v>
      </c>
      <c r="E1" s="118" t="s">
        <v>221</v>
      </c>
      <c r="F1" s="118" t="s">
        <v>222</v>
      </c>
      <c r="G1" s="118" t="s">
        <v>223</v>
      </c>
      <c r="H1" s="118" t="s">
        <v>179</v>
      </c>
      <c r="I1" s="118" t="s">
        <v>178</v>
      </c>
      <c r="J1" s="118" t="s">
        <v>177</v>
      </c>
      <c r="K1" s="118" t="s">
        <v>176</v>
      </c>
    </row>
    <row r="2" spans="1:11" s="17" customFormat="1" ht="8.25" customHeight="1" x14ac:dyDescent="0.25">
      <c r="A2" s="55"/>
      <c r="B2" s="261"/>
      <c r="C2" s="262"/>
      <c r="D2" s="263"/>
      <c r="E2" s="264"/>
      <c r="F2" s="264"/>
      <c r="G2" s="264"/>
      <c r="H2" s="119"/>
      <c r="I2" s="119"/>
      <c r="J2" s="119"/>
      <c r="K2" s="119"/>
    </row>
    <row r="3" spans="1:11" s="17" customFormat="1" x14ac:dyDescent="0.25">
      <c r="A3" s="56"/>
      <c r="B3" s="120" t="s">
        <v>245</v>
      </c>
      <c r="C3" s="121">
        <v>42134</v>
      </c>
      <c r="D3" s="135" t="s">
        <v>202</v>
      </c>
      <c r="E3" s="66" t="s">
        <v>59</v>
      </c>
      <c r="F3" s="67" t="s">
        <v>175</v>
      </c>
      <c r="G3" s="65" t="s">
        <v>174</v>
      </c>
      <c r="H3" s="132" t="s">
        <v>173</v>
      </c>
      <c r="I3" s="66" t="s">
        <v>57</v>
      </c>
      <c r="J3" s="66" t="s">
        <v>57</v>
      </c>
      <c r="K3" s="66" t="s">
        <v>57</v>
      </c>
    </row>
    <row r="4" spans="1:11" s="17" customFormat="1" x14ac:dyDescent="0.25">
      <c r="A4" s="56"/>
      <c r="B4" s="120" t="s">
        <v>247</v>
      </c>
      <c r="C4" s="123" t="s">
        <v>183</v>
      </c>
      <c r="D4" s="136" t="s">
        <v>202</v>
      </c>
      <c r="E4" s="66" t="s">
        <v>59</v>
      </c>
      <c r="F4" s="67" t="s">
        <v>172</v>
      </c>
      <c r="G4" s="66" t="s">
        <v>169</v>
      </c>
      <c r="H4" s="132" t="s">
        <v>168</v>
      </c>
      <c r="I4" s="66" t="s">
        <v>57</v>
      </c>
      <c r="J4" s="66" t="s">
        <v>57</v>
      </c>
      <c r="K4" s="66" t="s">
        <v>57</v>
      </c>
    </row>
    <row r="5" spans="1:11" s="19" customFormat="1" x14ac:dyDescent="0.25">
      <c r="A5" s="56"/>
      <c r="B5" s="120" t="s">
        <v>247</v>
      </c>
      <c r="C5" s="123" t="s">
        <v>183</v>
      </c>
      <c r="D5" s="136" t="s">
        <v>202</v>
      </c>
      <c r="E5" s="66" t="s">
        <v>59</v>
      </c>
      <c r="F5" s="67" t="s">
        <v>172</v>
      </c>
      <c r="G5" s="66" t="s">
        <v>171</v>
      </c>
      <c r="H5" s="132" t="s">
        <v>170</v>
      </c>
      <c r="I5" s="133" t="s">
        <v>57</v>
      </c>
      <c r="J5" s="66" t="s">
        <v>57</v>
      </c>
      <c r="K5" s="66" t="s">
        <v>57</v>
      </c>
    </row>
    <row r="6" spans="1:11" s="17" customFormat="1" x14ac:dyDescent="0.25">
      <c r="A6" s="56"/>
      <c r="B6" s="120" t="s">
        <v>245</v>
      </c>
      <c r="C6" s="124">
        <v>42134</v>
      </c>
      <c r="D6" s="137" t="s">
        <v>201</v>
      </c>
      <c r="E6" s="66" t="s">
        <v>59</v>
      </c>
      <c r="F6" s="68" t="s">
        <v>167</v>
      </c>
      <c r="G6" s="66" t="s">
        <v>166</v>
      </c>
      <c r="H6" s="132" t="s">
        <v>165</v>
      </c>
      <c r="I6" s="66" t="s">
        <v>57</v>
      </c>
      <c r="J6" s="66" t="s">
        <v>164</v>
      </c>
      <c r="K6" s="134" t="s">
        <v>224</v>
      </c>
    </row>
    <row r="7" spans="1:11" s="17" customFormat="1" x14ac:dyDescent="0.25">
      <c r="A7" s="56" t="s">
        <v>182</v>
      </c>
      <c r="B7" s="125" t="s">
        <v>246</v>
      </c>
      <c r="C7" s="122">
        <v>42127</v>
      </c>
      <c r="D7" s="135" t="s">
        <v>202</v>
      </c>
      <c r="E7" s="66" t="s">
        <v>59</v>
      </c>
      <c r="F7" s="68" t="s">
        <v>163</v>
      </c>
      <c r="G7" s="66" t="s">
        <v>162</v>
      </c>
      <c r="H7" s="132" t="s">
        <v>161</v>
      </c>
      <c r="I7" s="66" t="s">
        <v>57</v>
      </c>
      <c r="J7" s="66" t="s">
        <v>57</v>
      </c>
      <c r="K7" s="66" t="s">
        <v>225</v>
      </c>
    </row>
    <row r="8" spans="1:11" s="17" customFormat="1" x14ac:dyDescent="0.25">
      <c r="A8" s="56"/>
      <c r="B8" s="120" t="s">
        <v>244</v>
      </c>
      <c r="C8" s="122">
        <v>42141</v>
      </c>
      <c r="D8" s="135" t="s">
        <v>202</v>
      </c>
      <c r="E8" s="66" t="s">
        <v>59</v>
      </c>
      <c r="F8" s="68" t="s">
        <v>160</v>
      </c>
      <c r="G8" s="66" t="s">
        <v>159</v>
      </c>
      <c r="H8" s="132" t="s">
        <v>158</v>
      </c>
      <c r="I8" s="66" t="s">
        <v>57</v>
      </c>
      <c r="J8" s="66" t="s">
        <v>57</v>
      </c>
      <c r="K8" s="66" t="s">
        <v>57</v>
      </c>
    </row>
    <row r="9" spans="1:11" s="17" customFormat="1" x14ac:dyDescent="0.25">
      <c r="A9" s="56"/>
      <c r="B9" s="120" t="s">
        <v>244</v>
      </c>
      <c r="C9" s="122">
        <v>42141</v>
      </c>
      <c r="D9" s="135" t="s">
        <v>202</v>
      </c>
      <c r="E9" s="66" t="s">
        <v>59</v>
      </c>
      <c r="F9" s="68" t="s">
        <v>157</v>
      </c>
      <c r="G9" s="66" t="s">
        <v>153</v>
      </c>
      <c r="H9" s="132" t="s">
        <v>152</v>
      </c>
      <c r="I9" s="66" t="s">
        <v>57</v>
      </c>
      <c r="J9" s="66" t="s">
        <v>57</v>
      </c>
      <c r="K9" s="66" t="s">
        <v>226</v>
      </c>
    </row>
    <row r="10" spans="1:11" s="25" customFormat="1" x14ac:dyDescent="0.25">
      <c r="A10" s="70"/>
      <c r="B10" s="120" t="s">
        <v>244</v>
      </c>
      <c r="C10" s="122">
        <v>42141</v>
      </c>
      <c r="D10" s="135" t="s">
        <v>202</v>
      </c>
      <c r="E10" s="69" t="s">
        <v>68</v>
      </c>
      <c r="F10" s="68" t="s">
        <v>157</v>
      </c>
      <c r="G10" s="69" t="s">
        <v>156</v>
      </c>
      <c r="H10" s="132" t="s">
        <v>155</v>
      </c>
      <c r="I10" s="132" t="s">
        <v>154</v>
      </c>
      <c r="J10" s="69" t="s">
        <v>57</v>
      </c>
      <c r="K10" s="66" t="s">
        <v>227</v>
      </c>
    </row>
    <row r="11" spans="1:11" s="17" customFormat="1" x14ac:dyDescent="0.25">
      <c r="A11" s="56"/>
      <c r="B11" s="120" t="s">
        <v>244</v>
      </c>
      <c r="C11" s="124">
        <v>42141</v>
      </c>
      <c r="D11" s="137" t="s">
        <v>201</v>
      </c>
      <c r="E11" s="66" t="s">
        <v>59</v>
      </c>
      <c r="F11" s="68" t="s">
        <v>151</v>
      </c>
      <c r="G11" s="66" t="s">
        <v>184</v>
      </c>
      <c r="H11" s="132" t="s">
        <v>150</v>
      </c>
      <c r="I11" s="132" t="s">
        <v>149</v>
      </c>
      <c r="J11" s="66" t="s">
        <v>148</v>
      </c>
      <c r="K11" s="66" t="s">
        <v>228</v>
      </c>
    </row>
    <row r="12" spans="1:11" s="17" customFormat="1" x14ac:dyDescent="0.25">
      <c r="A12" s="56"/>
      <c r="B12" s="120" t="s">
        <v>244</v>
      </c>
      <c r="C12" s="124">
        <v>42141</v>
      </c>
      <c r="D12" s="137" t="s">
        <v>201</v>
      </c>
      <c r="E12" s="66" t="s">
        <v>59</v>
      </c>
      <c r="F12" s="68" t="s">
        <v>151</v>
      </c>
      <c r="G12" s="66" t="s">
        <v>147</v>
      </c>
      <c r="H12" s="132" t="s">
        <v>146</v>
      </c>
      <c r="I12" s="66" t="s">
        <v>57</v>
      </c>
      <c r="J12" s="66" t="s">
        <v>57</v>
      </c>
      <c r="K12" s="66" t="s">
        <v>57</v>
      </c>
    </row>
    <row r="13" spans="1:11" s="17" customFormat="1" x14ac:dyDescent="0.25">
      <c r="A13" s="56"/>
      <c r="B13" s="120" t="s">
        <v>244</v>
      </c>
      <c r="C13" s="121">
        <v>42141</v>
      </c>
      <c r="D13" s="138" t="s">
        <v>202</v>
      </c>
      <c r="E13" s="66" t="s">
        <v>59</v>
      </c>
      <c r="F13" s="68" t="s">
        <v>145</v>
      </c>
      <c r="G13" s="66" t="s">
        <v>142</v>
      </c>
      <c r="H13" s="132" t="s">
        <v>141</v>
      </c>
      <c r="I13" s="66" t="s">
        <v>57</v>
      </c>
      <c r="J13" s="66" t="s">
        <v>57</v>
      </c>
      <c r="K13" s="66" t="s">
        <v>229</v>
      </c>
    </row>
    <row r="14" spans="1:11" s="17" customFormat="1" x14ac:dyDescent="0.25">
      <c r="A14" s="56"/>
      <c r="B14" s="120" t="s">
        <v>244</v>
      </c>
      <c r="C14" s="121">
        <v>42141</v>
      </c>
      <c r="D14" s="138" t="s">
        <v>202</v>
      </c>
      <c r="E14" s="66" t="s">
        <v>59</v>
      </c>
      <c r="F14" s="68" t="s">
        <v>145</v>
      </c>
      <c r="G14" s="66" t="s">
        <v>144</v>
      </c>
      <c r="H14" s="132" t="s">
        <v>143</v>
      </c>
      <c r="I14" s="66" t="s">
        <v>57</v>
      </c>
      <c r="J14" s="66" t="s">
        <v>241</v>
      </c>
      <c r="K14" s="66" t="s">
        <v>230</v>
      </c>
    </row>
    <row r="15" spans="1:11" s="17" customFormat="1" x14ac:dyDescent="0.25">
      <c r="A15" s="70" t="s">
        <v>182</v>
      </c>
      <c r="B15" s="120" t="s">
        <v>246</v>
      </c>
      <c r="C15" s="122">
        <v>42127</v>
      </c>
      <c r="D15" s="135" t="s">
        <v>202</v>
      </c>
      <c r="E15" s="69" t="s">
        <v>68</v>
      </c>
      <c r="F15" s="68" t="s">
        <v>140</v>
      </c>
      <c r="G15" s="69" t="s">
        <v>136</v>
      </c>
      <c r="H15" s="132" t="s">
        <v>135</v>
      </c>
      <c r="I15" s="69" t="s">
        <v>57</v>
      </c>
      <c r="J15" s="69" t="s">
        <v>57</v>
      </c>
      <c r="K15" s="66" t="s">
        <v>231</v>
      </c>
    </row>
    <row r="16" spans="1:11" s="25" customFormat="1" x14ac:dyDescent="0.25">
      <c r="A16" s="56" t="s">
        <v>182</v>
      </c>
      <c r="B16" s="120" t="s">
        <v>246</v>
      </c>
      <c r="C16" s="122">
        <v>42127</v>
      </c>
      <c r="D16" s="135" t="s">
        <v>202</v>
      </c>
      <c r="E16" s="66" t="s">
        <v>59</v>
      </c>
      <c r="F16" s="68" t="s">
        <v>140</v>
      </c>
      <c r="G16" s="66" t="s">
        <v>139</v>
      </c>
      <c r="H16" s="132" t="s">
        <v>138</v>
      </c>
      <c r="I16" s="66" t="s">
        <v>57</v>
      </c>
      <c r="J16" s="66" t="s">
        <v>57</v>
      </c>
      <c r="K16" s="66" t="s">
        <v>137</v>
      </c>
    </row>
    <row r="17" spans="1:11" s="17" customFormat="1" x14ac:dyDescent="0.25">
      <c r="A17" s="56"/>
      <c r="B17" s="120" t="s">
        <v>244</v>
      </c>
      <c r="C17" s="124">
        <v>42141</v>
      </c>
      <c r="D17" s="139" t="s">
        <v>201</v>
      </c>
      <c r="E17" s="66" t="s">
        <v>59</v>
      </c>
      <c r="F17" s="68" t="s">
        <v>134</v>
      </c>
      <c r="G17" s="66" t="s">
        <v>133</v>
      </c>
      <c r="H17" s="132" t="s">
        <v>132</v>
      </c>
      <c r="I17" s="66" t="s">
        <v>57</v>
      </c>
      <c r="J17" s="66" t="s">
        <v>57</v>
      </c>
      <c r="K17" s="66" t="s">
        <v>57</v>
      </c>
    </row>
    <row r="18" spans="1:11" s="17" customFormat="1" x14ac:dyDescent="0.25">
      <c r="A18" s="56"/>
      <c r="B18" s="120" t="s">
        <v>245</v>
      </c>
      <c r="C18" s="122">
        <v>42134</v>
      </c>
      <c r="D18" s="135" t="s">
        <v>202</v>
      </c>
      <c r="E18" s="66" t="s">
        <v>59</v>
      </c>
      <c r="F18" s="68" t="s">
        <v>131</v>
      </c>
      <c r="G18" s="66" t="s">
        <v>126</v>
      </c>
      <c r="H18" s="132" t="s">
        <v>125</v>
      </c>
      <c r="I18" s="66" t="s">
        <v>57</v>
      </c>
      <c r="J18" s="66" t="s">
        <v>57</v>
      </c>
      <c r="K18" s="66" t="s">
        <v>57</v>
      </c>
    </row>
    <row r="19" spans="1:11" s="17" customFormat="1" x14ac:dyDescent="0.25">
      <c r="A19" s="56"/>
      <c r="B19" s="120" t="s">
        <v>245</v>
      </c>
      <c r="C19" s="122">
        <v>42134</v>
      </c>
      <c r="D19" s="135" t="s">
        <v>202</v>
      </c>
      <c r="E19" s="66" t="s">
        <v>59</v>
      </c>
      <c r="F19" s="68" t="s">
        <v>131</v>
      </c>
      <c r="G19" s="66" t="s">
        <v>130</v>
      </c>
      <c r="H19" s="132" t="s">
        <v>129</v>
      </c>
      <c r="I19" s="66" t="s">
        <v>57</v>
      </c>
      <c r="J19" s="66" t="s">
        <v>128</v>
      </c>
      <c r="K19" s="66" t="s">
        <v>127</v>
      </c>
    </row>
    <row r="20" spans="1:11" s="17" customFormat="1" x14ac:dyDescent="0.25">
      <c r="A20" s="56"/>
      <c r="B20" s="120" t="s">
        <v>244</v>
      </c>
      <c r="C20" s="124">
        <v>42141</v>
      </c>
      <c r="D20" s="137" t="s">
        <v>201</v>
      </c>
      <c r="E20" s="66" t="s">
        <v>59</v>
      </c>
      <c r="F20" s="68" t="s">
        <v>118</v>
      </c>
      <c r="G20" s="66" t="s">
        <v>115</v>
      </c>
      <c r="H20" s="132" t="s">
        <v>114</v>
      </c>
      <c r="I20" s="66" t="s">
        <v>57</v>
      </c>
      <c r="J20" s="66" t="s">
        <v>57</v>
      </c>
      <c r="K20" s="66" t="s">
        <v>232</v>
      </c>
    </row>
    <row r="21" spans="1:11" s="17" customFormat="1" x14ac:dyDescent="0.25">
      <c r="A21" s="56"/>
      <c r="B21" s="120" t="s">
        <v>244</v>
      </c>
      <c r="C21" s="124">
        <v>42141</v>
      </c>
      <c r="D21" s="137" t="s">
        <v>201</v>
      </c>
      <c r="E21" s="66" t="s">
        <v>59</v>
      </c>
      <c r="F21" s="68" t="s">
        <v>118</v>
      </c>
      <c r="G21" s="66" t="s">
        <v>185</v>
      </c>
      <c r="H21" s="132" t="s">
        <v>117</v>
      </c>
      <c r="I21" s="66" t="s">
        <v>57</v>
      </c>
      <c r="J21" s="66" t="s">
        <v>57</v>
      </c>
      <c r="K21" s="66" t="s">
        <v>116</v>
      </c>
    </row>
    <row r="22" spans="1:11" s="17" customFormat="1" x14ac:dyDescent="0.25">
      <c r="A22" s="56" t="s">
        <v>182</v>
      </c>
      <c r="B22" s="120" t="s">
        <v>246</v>
      </c>
      <c r="C22" s="122">
        <v>42127</v>
      </c>
      <c r="D22" s="135" t="s">
        <v>202</v>
      </c>
      <c r="E22" s="66" t="s">
        <v>59</v>
      </c>
      <c r="F22" s="68" t="s">
        <v>124</v>
      </c>
      <c r="G22" s="66" t="s">
        <v>121</v>
      </c>
      <c r="H22" s="132" t="s">
        <v>120</v>
      </c>
      <c r="I22" s="66" t="s">
        <v>57</v>
      </c>
      <c r="J22" s="66" t="s">
        <v>57</v>
      </c>
      <c r="K22" s="66" t="s">
        <v>119</v>
      </c>
    </row>
    <row r="23" spans="1:11" s="17" customFormat="1" x14ac:dyDescent="0.25">
      <c r="A23" s="56" t="s">
        <v>182</v>
      </c>
      <c r="B23" s="120" t="s">
        <v>246</v>
      </c>
      <c r="C23" s="122">
        <v>42127</v>
      </c>
      <c r="D23" s="135" t="s">
        <v>202</v>
      </c>
      <c r="E23" s="66" t="s">
        <v>59</v>
      </c>
      <c r="F23" s="68" t="s">
        <v>124</v>
      </c>
      <c r="G23" s="66" t="s">
        <v>123</v>
      </c>
      <c r="H23" s="132" t="s">
        <v>122</v>
      </c>
      <c r="I23" s="66" t="s">
        <v>57</v>
      </c>
      <c r="J23" s="66" t="s">
        <v>57</v>
      </c>
      <c r="K23" s="66" t="s">
        <v>233</v>
      </c>
    </row>
    <row r="24" spans="1:11" s="17" customFormat="1" x14ac:dyDescent="0.25">
      <c r="A24" s="56"/>
      <c r="B24" s="120" t="s">
        <v>247</v>
      </c>
      <c r="C24" s="126" t="s">
        <v>183</v>
      </c>
      <c r="D24" s="138" t="s">
        <v>202</v>
      </c>
      <c r="E24" s="66" t="s">
        <v>59</v>
      </c>
      <c r="F24" s="68" t="s">
        <v>200</v>
      </c>
      <c r="G24" s="66" t="s">
        <v>113</v>
      </c>
      <c r="H24" s="132" t="s">
        <v>112</v>
      </c>
      <c r="I24" s="66" t="s">
        <v>57</v>
      </c>
      <c r="J24" s="66" t="s">
        <v>57</v>
      </c>
      <c r="K24" s="66" t="s">
        <v>57</v>
      </c>
    </row>
    <row r="25" spans="1:11" s="17" customFormat="1" x14ac:dyDescent="0.25">
      <c r="A25" s="56"/>
      <c r="B25" s="120" t="s">
        <v>247</v>
      </c>
      <c r="C25" s="126" t="s">
        <v>183</v>
      </c>
      <c r="D25" s="138" t="s">
        <v>202</v>
      </c>
      <c r="E25" s="66" t="s">
        <v>59</v>
      </c>
      <c r="F25" s="68" t="s">
        <v>200</v>
      </c>
      <c r="G25" s="66" t="s">
        <v>111</v>
      </c>
      <c r="H25" s="66" t="s">
        <v>57</v>
      </c>
      <c r="I25" s="132" t="s">
        <v>110</v>
      </c>
      <c r="J25" s="66" t="s">
        <v>57</v>
      </c>
      <c r="K25" s="66" t="s">
        <v>109</v>
      </c>
    </row>
    <row r="26" spans="1:11" s="17" customFormat="1" x14ac:dyDescent="0.25">
      <c r="A26" s="56"/>
      <c r="B26" s="120" t="s">
        <v>247</v>
      </c>
      <c r="C26" s="126" t="s">
        <v>183</v>
      </c>
      <c r="D26" s="138" t="s">
        <v>202</v>
      </c>
      <c r="E26" s="66" t="s">
        <v>59</v>
      </c>
      <c r="F26" s="68" t="s">
        <v>108</v>
      </c>
      <c r="G26" s="66" t="s">
        <v>105</v>
      </c>
      <c r="H26" s="132" t="s">
        <v>104</v>
      </c>
      <c r="I26" s="66" t="s">
        <v>57</v>
      </c>
      <c r="J26" s="66" t="s">
        <v>57</v>
      </c>
      <c r="K26" s="66" t="s">
        <v>57</v>
      </c>
    </row>
    <row r="27" spans="1:11" s="17" customFormat="1" x14ac:dyDescent="0.25">
      <c r="A27" s="56"/>
      <c r="B27" s="120" t="s">
        <v>247</v>
      </c>
      <c r="C27" s="126" t="s">
        <v>183</v>
      </c>
      <c r="D27" s="138" t="s">
        <v>202</v>
      </c>
      <c r="E27" s="66" t="s">
        <v>59</v>
      </c>
      <c r="F27" s="68" t="s">
        <v>108</v>
      </c>
      <c r="G27" s="66" t="s">
        <v>107</v>
      </c>
      <c r="H27" s="132" t="s">
        <v>106</v>
      </c>
      <c r="I27" s="66" t="s">
        <v>57</v>
      </c>
      <c r="J27" s="66" t="s">
        <v>57</v>
      </c>
      <c r="K27" s="66" t="s">
        <v>57</v>
      </c>
    </row>
    <row r="28" spans="1:11" s="26" customFormat="1" ht="15" hidden="1" customHeight="1" x14ac:dyDescent="0.25">
      <c r="A28" s="71"/>
      <c r="B28" s="127"/>
      <c r="C28" s="128"/>
      <c r="D28" s="140"/>
      <c r="E28" s="129" t="s">
        <v>59</v>
      </c>
      <c r="F28" s="130" t="s">
        <v>103</v>
      </c>
      <c r="G28" s="129" t="s">
        <v>102</v>
      </c>
      <c r="H28" s="129" t="s">
        <v>101</v>
      </c>
      <c r="I28" s="129" t="s">
        <v>57</v>
      </c>
      <c r="J28" s="129" t="s">
        <v>57</v>
      </c>
      <c r="K28" s="129" t="s">
        <v>57</v>
      </c>
    </row>
    <row r="29" spans="1:11" s="26" customFormat="1" ht="15" hidden="1" customHeight="1" x14ac:dyDescent="0.25">
      <c r="A29" s="71"/>
      <c r="B29" s="127"/>
      <c r="C29" s="128"/>
      <c r="D29" s="140"/>
      <c r="E29" s="129" t="s">
        <v>59</v>
      </c>
      <c r="F29" s="130" t="s">
        <v>103</v>
      </c>
      <c r="G29" s="129" t="s">
        <v>100</v>
      </c>
      <c r="H29" s="129" t="s">
        <v>99</v>
      </c>
      <c r="I29" s="129" t="s">
        <v>57</v>
      </c>
      <c r="J29" s="129" t="s">
        <v>57</v>
      </c>
      <c r="K29" s="129" t="s">
        <v>57</v>
      </c>
    </row>
    <row r="30" spans="1:11" s="17" customFormat="1" x14ac:dyDescent="0.25">
      <c r="A30" s="56"/>
      <c r="B30" s="120" t="s">
        <v>245</v>
      </c>
      <c r="C30" s="124">
        <v>42134</v>
      </c>
      <c r="D30" s="137" t="s">
        <v>201</v>
      </c>
      <c r="E30" s="66" t="s">
        <v>59</v>
      </c>
      <c r="F30" s="68" t="s">
        <v>98</v>
      </c>
      <c r="G30" s="66" t="s">
        <v>97</v>
      </c>
      <c r="H30" s="132" t="s">
        <v>96</v>
      </c>
      <c r="I30" s="66" t="s">
        <v>57</v>
      </c>
      <c r="J30" s="66" t="s">
        <v>95</v>
      </c>
      <c r="K30" s="66" t="s">
        <v>234</v>
      </c>
    </row>
    <row r="31" spans="1:11" s="17" customFormat="1" x14ac:dyDescent="0.25">
      <c r="A31" s="56"/>
      <c r="B31" s="120" t="s">
        <v>245</v>
      </c>
      <c r="C31" s="121">
        <v>42134</v>
      </c>
      <c r="D31" s="135" t="s">
        <v>202</v>
      </c>
      <c r="E31" s="66" t="s">
        <v>59</v>
      </c>
      <c r="F31" s="68" t="s">
        <v>94</v>
      </c>
      <c r="G31" s="66" t="s">
        <v>93</v>
      </c>
      <c r="H31" s="132" t="s">
        <v>92</v>
      </c>
      <c r="I31" s="132"/>
      <c r="J31" s="66" t="s">
        <v>91</v>
      </c>
      <c r="K31" s="66" t="s">
        <v>235</v>
      </c>
    </row>
    <row r="32" spans="1:11" s="17" customFormat="1" x14ac:dyDescent="0.25">
      <c r="A32" s="56"/>
      <c r="B32" s="120" t="s">
        <v>245</v>
      </c>
      <c r="C32" s="121">
        <v>42134</v>
      </c>
      <c r="D32" s="135" t="s">
        <v>202</v>
      </c>
      <c r="E32" s="66" t="s">
        <v>59</v>
      </c>
      <c r="F32" s="68" t="s">
        <v>94</v>
      </c>
      <c r="G32" s="66" t="s">
        <v>90</v>
      </c>
      <c r="H32" s="132" t="s">
        <v>89</v>
      </c>
      <c r="I32" s="63"/>
      <c r="J32" s="66" t="s">
        <v>57</v>
      </c>
      <c r="K32" s="66" t="s">
        <v>88</v>
      </c>
    </row>
    <row r="33" spans="1:11" s="25" customFormat="1" x14ac:dyDescent="0.25">
      <c r="A33" s="70"/>
      <c r="B33" s="120" t="s">
        <v>247</v>
      </c>
      <c r="C33" s="131" t="s">
        <v>183</v>
      </c>
      <c r="D33" s="141" t="s">
        <v>202</v>
      </c>
      <c r="E33" s="69" t="s">
        <v>68</v>
      </c>
      <c r="F33" s="68" t="s">
        <v>87</v>
      </c>
      <c r="G33" s="69" t="s">
        <v>84</v>
      </c>
      <c r="H33" s="132" t="s">
        <v>83</v>
      </c>
      <c r="I33" s="69" t="s">
        <v>57</v>
      </c>
      <c r="J33" s="69" t="s">
        <v>57</v>
      </c>
      <c r="K33" s="69" t="s">
        <v>57</v>
      </c>
    </row>
    <row r="34" spans="1:11" s="25" customFormat="1" x14ac:dyDescent="0.25">
      <c r="A34" s="70"/>
      <c r="B34" s="120" t="s">
        <v>247</v>
      </c>
      <c r="C34" s="131" t="s">
        <v>183</v>
      </c>
      <c r="D34" s="141" t="s">
        <v>202</v>
      </c>
      <c r="E34" s="69" t="s">
        <v>68</v>
      </c>
      <c r="F34" s="68" t="s">
        <v>87</v>
      </c>
      <c r="G34" s="69" t="s">
        <v>86</v>
      </c>
      <c r="H34" s="132" t="s">
        <v>85</v>
      </c>
      <c r="I34" s="69" t="s">
        <v>57</v>
      </c>
      <c r="J34" s="69" t="s">
        <v>57</v>
      </c>
      <c r="K34" s="69" t="s">
        <v>57</v>
      </c>
    </row>
    <row r="35" spans="1:11" s="17" customFormat="1" x14ac:dyDescent="0.25">
      <c r="A35" s="56"/>
      <c r="B35" s="120" t="s">
        <v>247</v>
      </c>
      <c r="C35" s="126" t="s">
        <v>183</v>
      </c>
      <c r="D35" s="138" t="s">
        <v>202</v>
      </c>
      <c r="E35" s="66" t="s">
        <v>59</v>
      </c>
      <c r="F35" s="68" t="s">
        <v>82</v>
      </c>
      <c r="G35" s="66" t="s">
        <v>81</v>
      </c>
      <c r="H35" s="132" t="s">
        <v>80</v>
      </c>
      <c r="I35" s="66" t="s">
        <v>57</v>
      </c>
      <c r="J35" s="66" t="s">
        <v>57</v>
      </c>
      <c r="K35" s="66" t="s">
        <v>57</v>
      </c>
    </row>
    <row r="36" spans="1:11" s="17" customFormat="1" x14ac:dyDescent="0.25">
      <c r="A36" s="56"/>
      <c r="B36" s="120" t="s">
        <v>247</v>
      </c>
      <c r="C36" s="126" t="s">
        <v>183</v>
      </c>
      <c r="D36" s="138" t="s">
        <v>202</v>
      </c>
      <c r="E36" s="66" t="s">
        <v>59</v>
      </c>
      <c r="F36" s="68" t="s">
        <v>79</v>
      </c>
      <c r="G36" s="66" t="s">
        <v>186</v>
      </c>
      <c r="H36" s="132" t="s">
        <v>78</v>
      </c>
      <c r="I36" s="66" t="s">
        <v>57</v>
      </c>
      <c r="J36" s="66" t="s">
        <v>57</v>
      </c>
      <c r="K36" s="66" t="s">
        <v>236</v>
      </c>
    </row>
    <row r="37" spans="1:11" s="17" customFormat="1" x14ac:dyDescent="0.25">
      <c r="A37" s="56" t="s">
        <v>182</v>
      </c>
      <c r="B37" s="120" t="s">
        <v>246</v>
      </c>
      <c r="C37" s="122">
        <v>42127</v>
      </c>
      <c r="D37" s="135" t="s">
        <v>202</v>
      </c>
      <c r="E37" s="66" t="s">
        <v>59</v>
      </c>
      <c r="F37" s="68" t="s">
        <v>77</v>
      </c>
      <c r="G37" s="66" t="s">
        <v>76</v>
      </c>
      <c r="H37" s="132" t="s">
        <v>75</v>
      </c>
      <c r="I37" s="66" t="s">
        <v>57</v>
      </c>
      <c r="J37" s="66" t="s">
        <v>57</v>
      </c>
      <c r="K37" s="66" t="s">
        <v>74</v>
      </c>
    </row>
    <row r="38" spans="1:11" s="25" customFormat="1" x14ac:dyDescent="0.25">
      <c r="A38" s="70"/>
      <c r="B38" s="120" t="s">
        <v>247</v>
      </c>
      <c r="C38" s="131" t="s">
        <v>183</v>
      </c>
      <c r="D38" s="141" t="s">
        <v>202</v>
      </c>
      <c r="E38" s="69" t="s">
        <v>68</v>
      </c>
      <c r="F38" s="68" t="s">
        <v>73</v>
      </c>
      <c r="G38" s="69" t="s">
        <v>72</v>
      </c>
      <c r="H38" s="132" t="s">
        <v>71</v>
      </c>
      <c r="I38" s="69" t="s">
        <v>57</v>
      </c>
      <c r="J38" s="69" t="s">
        <v>57</v>
      </c>
      <c r="K38" s="69" t="s">
        <v>237</v>
      </c>
    </row>
    <row r="39" spans="1:11" s="25" customFormat="1" x14ac:dyDescent="0.25">
      <c r="A39" s="56"/>
      <c r="B39" s="120" t="s">
        <v>247</v>
      </c>
      <c r="C39" s="126" t="s">
        <v>183</v>
      </c>
      <c r="D39" s="138" t="s">
        <v>202</v>
      </c>
      <c r="E39" s="66" t="s">
        <v>59</v>
      </c>
      <c r="F39" s="68" t="s">
        <v>70</v>
      </c>
      <c r="G39" s="66" t="s">
        <v>66</v>
      </c>
      <c r="H39" s="132" t="s">
        <v>65</v>
      </c>
      <c r="I39" s="66" t="s">
        <v>57</v>
      </c>
      <c r="J39" s="66" t="s">
        <v>57</v>
      </c>
      <c r="K39" s="66" t="s">
        <v>238</v>
      </c>
    </row>
    <row r="40" spans="1:11" s="17" customFormat="1" x14ac:dyDescent="0.25">
      <c r="A40" s="70"/>
      <c r="B40" s="120" t="s">
        <v>247</v>
      </c>
      <c r="C40" s="131" t="s">
        <v>183</v>
      </c>
      <c r="D40" s="141" t="s">
        <v>202</v>
      </c>
      <c r="E40" s="69" t="s">
        <v>68</v>
      </c>
      <c r="F40" s="68" t="s">
        <v>70</v>
      </c>
      <c r="G40" s="69" t="s">
        <v>69</v>
      </c>
      <c r="H40" s="132" t="s">
        <v>67</v>
      </c>
      <c r="I40" s="69"/>
      <c r="J40" s="69" t="s">
        <v>57</v>
      </c>
      <c r="K40" s="69" t="s">
        <v>239</v>
      </c>
    </row>
    <row r="41" spans="1:11" s="17" customFormat="1" x14ac:dyDescent="0.25">
      <c r="A41" s="56"/>
      <c r="B41" s="120" t="s">
        <v>245</v>
      </c>
      <c r="C41" s="126">
        <v>42141</v>
      </c>
      <c r="D41" s="138" t="s">
        <v>250</v>
      </c>
      <c r="E41" s="66" t="s">
        <v>59</v>
      </c>
      <c r="F41" s="68" t="s">
        <v>64</v>
      </c>
      <c r="G41" s="66" t="s">
        <v>60</v>
      </c>
      <c r="H41" s="132" t="s">
        <v>58</v>
      </c>
      <c r="I41" s="66" t="s">
        <v>57</v>
      </c>
      <c r="J41" s="66" t="s">
        <v>57</v>
      </c>
      <c r="K41" s="66" t="s">
        <v>240</v>
      </c>
    </row>
    <row r="42" spans="1:11" s="17" customFormat="1" x14ac:dyDescent="0.25">
      <c r="A42" s="56"/>
      <c r="B42" s="120" t="s">
        <v>245</v>
      </c>
      <c r="C42" s="126">
        <v>42141</v>
      </c>
      <c r="D42" s="138" t="s">
        <v>250</v>
      </c>
      <c r="E42" s="66" t="s">
        <v>59</v>
      </c>
      <c r="F42" s="68" t="s">
        <v>64</v>
      </c>
      <c r="G42" s="66" t="s">
        <v>63</v>
      </c>
      <c r="H42" s="132" t="s">
        <v>62</v>
      </c>
      <c r="I42" s="66" t="s">
        <v>57</v>
      </c>
      <c r="J42" s="66" t="s">
        <v>57</v>
      </c>
      <c r="K42" s="66" t="s">
        <v>61</v>
      </c>
    </row>
    <row r="43" spans="1:11" s="20" customFormat="1" x14ac:dyDescent="0.25">
      <c r="A43" s="72"/>
      <c r="B43" s="59"/>
      <c r="C43" s="21"/>
      <c r="D43" s="22"/>
    </row>
    <row r="44" spans="1:11" s="20" customFormat="1" x14ac:dyDescent="0.25">
      <c r="A44" s="72"/>
      <c r="B44" s="59"/>
      <c r="C44" s="21"/>
      <c r="D44" s="22"/>
    </row>
    <row r="45" spans="1:11" s="20" customFormat="1" x14ac:dyDescent="0.25">
      <c r="A45" s="72"/>
      <c r="B45" s="59"/>
      <c r="C45" s="21"/>
      <c r="D45" s="22"/>
    </row>
    <row r="46" spans="1:11" s="20" customFormat="1" x14ac:dyDescent="0.25">
      <c r="A46" s="72"/>
      <c r="B46" s="59"/>
      <c r="C46" s="21"/>
      <c r="D46" s="22"/>
    </row>
    <row r="47" spans="1:11" s="20" customFormat="1" x14ac:dyDescent="0.25">
      <c r="A47" s="72"/>
      <c r="B47" s="59"/>
      <c r="C47" s="21"/>
      <c r="D47" s="22"/>
    </row>
    <row r="48" spans="1:11" s="20" customFormat="1" x14ac:dyDescent="0.25">
      <c r="A48" s="72"/>
      <c r="B48" s="59"/>
      <c r="C48" s="21"/>
      <c r="D48" s="22"/>
    </row>
    <row r="49" spans="1:4" s="20" customFormat="1" x14ac:dyDescent="0.25">
      <c r="A49" s="72"/>
      <c r="B49" s="59"/>
      <c r="C49" s="21"/>
      <c r="D49" s="22"/>
    </row>
    <row r="50" spans="1:4" s="20" customFormat="1" x14ac:dyDescent="0.25">
      <c r="A50" s="72"/>
      <c r="B50" s="59"/>
      <c r="C50" s="21"/>
      <c r="D50" s="22"/>
    </row>
    <row r="51" spans="1:4" s="20" customFormat="1" x14ac:dyDescent="0.25">
      <c r="A51" s="72"/>
      <c r="B51" s="59"/>
      <c r="C51" s="21"/>
      <c r="D51" s="22"/>
    </row>
    <row r="52" spans="1:4" s="20" customFormat="1" x14ac:dyDescent="0.25">
      <c r="A52" s="72"/>
      <c r="B52" s="59"/>
      <c r="C52" s="21"/>
      <c r="D52" s="22"/>
    </row>
    <row r="53" spans="1:4" s="20" customFormat="1" x14ac:dyDescent="0.25">
      <c r="A53" s="72"/>
      <c r="B53" s="59"/>
      <c r="C53" s="21"/>
      <c r="D53" s="22"/>
    </row>
    <row r="54" spans="1:4" s="20" customFormat="1" x14ac:dyDescent="0.25">
      <c r="A54" s="72"/>
      <c r="B54" s="59"/>
      <c r="C54" s="21"/>
      <c r="D54" s="22"/>
    </row>
    <row r="55" spans="1:4" s="20" customFormat="1" x14ac:dyDescent="0.25">
      <c r="A55" s="72"/>
      <c r="B55" s="59"/>
      <c r="C55" s="21"/>
      <c r="D55" s="22"/>
    </row>
    <row r="56" spans="1:4" s="20" customFormat="1" x14ac:dyDescent="0.25">
      <c r="A56" s="72"/>
      <c r="B56" s="59"/>
      <c r="C56" s="21"/>
      <c r="D56" s="22"/>
    </row>
    <row r="57" spans="1:4" s="20" customFormat="1" x14ac:dyDescent="0.25">
      <c r="A57" s="72"/>
      <c r="B57" s="59"/>
      <c r="C57" s="21"/>
      <c r="D57" s="22"/>
    </row>
    <row r="58" spans="1:4" s="20" customFormat="1" x14ac:dyDescent="0.25">
      <c r="A58" s="72"/>
      <c r="B58" s="59"/>
      <c r="C58" s="21"/>
      <c r="D58" s="22"/>
    </row>
    <row r="59" spans="1:4" s="20" customFormat="1" x14ac:dyDescent="0.25">
      <c r="A59" s="72"/>
      <c r="B59" s="59"/>
      <c r="C59" s="21"/>
      <c r="D59" s="22"/>
    </row>
    <row r="60" spans="1:4" s="20" customFormat="1" x14ac:dyDescent="0.25">
      <c r="A60" s="72"/>
      <c r="B60" s="59"/>
      <c r="C60" s="21"/>
      <c r="D60" s="22"/>
    </row>
    <row r="61" spans="1:4" s="20" customFormat="1" x14ac:dyDescent="0.25">
      <c r="A61" s="72"/>
      <c r="B61" s="59"/>
      <c r="C61" s="21"/>
      <c r="D61" s="22"/>
    </row>
    <row r="62" spans="1:4" s="20" customFormat="1" x14ac:dyDescent="0.25">
      <c r="A62" s="72"/>
      <c r="B62" s="59"/>
      <c r="C62" s="21"/>
      <c r="D62" s="22"/>
    </row>
    <row r="63" spans="1:4" s="20" customFormat="1" x14ac:dyDescent="0.25">
      <c r="A63" s="72"/>
      <c r="B63" s="59"/>
      <c r="C63" s="21"/>
      <c r="D63" s="22"/>
    </row>
    <row r="64" spans="1:4" s="20" customFormat="1" x14ac:dyDescent="0.25">
      <c r="A64" s="72"/>
      <c r="B64" s="59"/>
      <c r="C64" s="21"/>
      <c r="D64" s="22"/>
    </row>
    <row r="65" spans="1:4" s="20" customFormat="1" x14ac:dyDescent="0.25">
      <c r="A65" s="72"/>
      <c r="B65" s="59"/>
      <c r="C65" s="21"/>
      <c r="D65" s="22"/>
    </row>
    <row r="66" spans="1:4" s="20" customFormat="1" x14ac:dyDescent="0.25">
      <c r="A66" s="72"/>
      <c r="B66" s="59"/>
      <c r="C66" s="21"/>
      <c r="D66" s="22"/>
    </row>
    <row r="67" spans="1:4" s="20" customFormat="1" x14ac:dyDescent="0.25">
      <c r="A67" s="72"/>
      <c r="B67" s="59"/>
      <c r="C67" s="21"/>
      <c r="D67" s="22"/>
    </row>
    <row r="68" spans="1:4" s="20" customFormat="1" x14ac:dyDescent="0.25">
      <c r="A68" s="72"/>
      <c r="B68" s="59"/>
      <c r="C68" s="21"/>
      <c r="D68" s="22"/>
    </row>
    <row r="69" spans="1:4" s="20" customFormat="1" x14ac:dyDescent="0.25">
      <c r="A69" s="72"/>
      <c r="B69" s="59"/>
      <c r="C69" s="21"/>
      <c r="D69" s="22"/>
    </row>
    <row r="70" spans="1:4" s="18" customFormat="1" x14ac:dyDescent="0.25">
      <c r="A70" s="73"/>
      <c r="B70" s="57"/>
      <c r="C70" s="9"/>
      <c r="D70" s="23"/>
    </row>
    <row r="71" spans="1:4" s="18" customFormat="1" x14ac:dyDescent="0.25">
      <c r="A71" s="73"/>
      <c r="B71" s="57"/>
      <c r="C71" s="9"/>
      <c r="D71" s="23"/>
    </row>
    <row r="72" spans="1:4" s="18" customFormat="1" x14ac:dyDescent="0.25">
      <c r="A72" s="73"/>
      <c r="B72" s="57"/>
      <c r="C72" s="9"/>
      <c r="D72" s="23"/>
    </row>
    <row r="73" spans="1:4" s="18" customFormat="1" x14ac:dyDescent="0.25">
      <c r="A73" s="73"/>
      <c r="B73" s="57"/>
      <c r="C73" s="9"/>
      <c r="D73" s="23"/>
    </row>
    <row r="74" spans="1:4" s="18" customFormat="1" x14ac:dyDescent="0.25">
      <c r="A74" s="73"/>
      <c r="B74" s="57"/>
      <c r="C74" s="9"/>
      <c r="D74" s="23"/>
    </row>
    <row r="75" spans="1:4" s="18" customFormat="1" x14ac:dyDescent="0.25">
      <c r="A75" s="73"/>
      <c r="B75" s="57"/>
      <c r="C75" s="9"/>
      <c r="D75" s="23"/>
    </row>
    <row r="76" spans="1:4" s="18" customFormat="1" x14ac:dyDescent="0.25">
      <c r="A76" s="73"/>
      <c r="B76" s="57"/>
      <c r="C76" s="9"/>
      <c r="D76" s="23"/>
    </row>
    <row r="77" spans="1:4" s="18" customFormat="1" x14ac:dyDescent="0.25">
      <c r="A77" s="73"/>
      <c r="B77" s="57"/>
      <c r="C77" s="9"/>
      <c r="D77" s="23"/>
    </row>
    <row r="78" spans="1:4" s="18" customFormat="1" x14ac:dyDescent="0.25">
      <c r="A78" s="73"/>
      <c r="B78" s="57"/>
      <c r="C78" s="9"/>
      <c r="D78" s="23"/>
    </row>
    <row r="79" spans="1:4" s="18" customFormat="1" x14ac:dyDescent="0.25">
      <c r="A79" s="73"/>
      <c r="B79" s="57"/>
      <c r="C79" s="9"/>
      <c r="D79" s="23"/>
    </row>
    <row r="80" spans="1:4" s="18" customFormat="1" x14ac:dyDescent="0.25">
      <c r="A80" s="73"/>
      <c r="B80" s="57"/>
      <c r="C80" s="9"/>
      <c r="D80" s="23"/>
    </row>
    <row r="81" spans="1:4" s="18" customFormat="1" x14ac:dyDescent="0.25">
      <c r="A81" s="73"/>
      <c r="B81" s="57"/>
      <c r="C81" s="9"/>
      <c r="D81" s="23"/>
    </row>
    <row r="82" spans="1:4" s="18" customFormat="1" x14ac:dyDescent="0.25">
      <c r="A82" s="73"/>
      <c r="B82" s="57"/>
      <c r="C82" s="9"/>
      <c r="D82" s="23"/>
    </row>
    <row r="83" spans="1:4" s="18" customFormat="1" x14ac:dyDescent="0.25">
      <c r="A83" s="73"/>
      <c r="B83" s="57"/>
      <c r="C83" s="9"/>
      <c r="D83" s="23"/>
    </row>
    <row r="84" spans="1:4" s="18" customFormat="1" x14ac:dyDescent="0.25">
      <c r="A84" s="73"/>
      <c r="B84" s="57"/>
      <c r="C84" s="9"/>
      <c r="D84" s="23"/>
    </row>
    <row r="85" spans="1:4" s="18" customFormat="1" x14ac:dyDescent="0.25">
      <c r="A85" s="73"/>
      <c r="B85" s="57"/>
      <c r="C85" s="9"/>
      <c r="D85" s="23"/>
    </row>
    <row r="86" spans="1:4" s="18" customFormat="1" x14ac:dyDescent="0.25">
      <c r="A86" s="73"/>
      <c r="B86" s="57"/>
      <c r="C86" s="9"/>
      <c r="D86" s="23"/>
    </row>
    <row r="87" spans="1:4" s="18" customFormat="1" x14ac:dyDescent="0.25">
      <c r="A87" s="73"/>
      <c r="B87" s="57"/>
      <c r="C87" s="9"/>
      <c r="D87" s="23"/>
    </row>
    <row r="88" spans="1:4" s="18" customFormat="1" x14ac:dyDescent="0.25">
      <c r="A88" s="73"/>
      <c r="B88" s="57"/>
      <c r="C88" s="9"/>
      <c r="D88" s="23"/>
    </row>
    <row r="89" spans="1:4" s="18" customFormat="1" x14ac:dyDescent="0.25">
      <c r="A89" s="73"/>
      <c r="B89" s="57"/>
      <c r="C89" s="9"/>
      <c r="D89" s="23"/>
    </row>
    <row r="90" spans="1:4" s="18" customFormat="1" x14ac:dyDescent="0.25">
      <c r="A90" s="73"/>
      <c r="B90" s="57"/>
      <c r="C90" s="9"/>
      <c r="D90" s="23"/>
    </row>
    <row r="91" spans="1:4" s="18" customFormat="1" x14ac:dyDescent="0.25">
      <c r="A91" s="73"/>
      <c r="B91" s="57"/>
      <c r="C91" s="9"/>
      <c r="D91" s="23"/>
    </row>
    <row r="92" spans="1:4" s="18" customFormat="1" x14ac:dyDescent="0.25">
      <c r="A92" s="73"/>
      <c r="B92" s="57"/>
      <c r="C92" s="9"/>
      <c r="D92" s="23"/>
    </row>
    <row r="93" spans="1:4" s="18" customFormat="1" x14ac:dyDescent="0.25">
      <c r="A93" s="73"/>
      <c r="B93" s="57"/>
      <c r="C93" s="9"/>
      <c r="D93" s="23"/>
    </row>
    <row r="94" spans="1:4" s="18" customFormat="1" x14ac:dyDescent="0.25">
      <c r="A94" s="73"/>
      <c r="B94" s="57"/>
      <c r="C94" s="9"/>
      <c r="D94" s="23"/>
    </row>
    <row r="95" spans="1:4" s="18" customFormat="1" x14ac:dyDescent="0.25">
      <c r="A95" s="73"/>
      <c r="B95" s="57"/>
      <c r="C95" s="9"/>
      <c r="D95" s="23"/>
    </row>
    <row r="96" spans="1:4" s="18" customFormat="1" x14ac:dyDescent="0.25">
      <c r="A96" s="73"/>
      <c r="B96" s="57"/>
      <c r="C96" s="9"/>
      <c r="D96" s="23"/>
    </row>
    <row r="97" spans="1:4" s="18" customFormat="1" x14ac:dyDescent="0.25">
      <c r="A97" s="73"/>
      <c r="B97" s="57"/>
      <c r="C97" s="9"/>
      <c r="D97" s="23"/>
    </row>
    <row r="98" spans="1:4" s="18" customFormat="1" x14ac:dyDescent="0.25">
      <c r="A98" s="73"/>
      <c r="B98" s="57"/>
      <c r="C98" s="9"/>
      <c r="D98" s="23"/>
    </row>
    <row r="99" spans="1:4" s="18" customFormat="1" x14ac:dyDescent="0.25">
      <c r="A99" s="73"/>
      <c r="B99" s="57"/>
      <c r="C99" s="9"/>
      <c r="D99" s="23"/>
    </row>
    <row r="100" spans="1:4" s="18" customFormat="1" x14ac:dyDescent="0.25">
      <c r="A100" s="73"/>
      <c r="B100" s="57"/>
      <c r="C100" s="9"/>
      <c r="D100" s="23"/>
    </row>
    <row r="101" spans="1:4" s="18" customFormat="1" x14ac:dyDescent="0.25">
      <c r="A101" s="73"/>
      <c r="B101" s="57"/>
      <c r="C101" s="9"/>
      <c r="D101" s="23"/>
    </row>
    <row r="102" spans="1:4" s="18" customFormat="1" x14ac:dyDescent="0.25">
      <c r="A102" s="73"/>
      <c r="B102" s="57"/>
      <c r="C102" s="9"/>
      <c r="D102" s="23"/>
    </row>
    <row r="103" spans="1:4" s="18" customFormat="1" x14ac:dyDescent="0.25">
      <c r="A103" s="73"/>
      <c r="B103" s="57"/>
      <c r="C103" s="9"/>
      <c r="D103" s="23"/>
    </row>
    <row r="104" spans="1:4" s="18" customFormat="1" x14ac:dyDescent="0.25">
      <c r="A104" s="73"/>
      <c r="B104" s="57"/>
      <c r="C104" s="9"/>
      <c r="D104" s="23"/>
    </row>
    <row r="105" spans="1:4" s="18" customFormat="1" x14ac:dyDescent="0.25">
      <c r="A105" s="73"/>
      <c r="B105" s="57"/>
      <c r="C105" s="9"/>
      <c r="D105" s="23"/>
    </row>
    <row r="106" spans="1:4" s="18" customFormat="1" x14ac:dyDescent="0.25">
      <c r="A106" s="73"/>
      <c r="B106" s="57"/>
      <c r="C106" s="9"/>
      <c r="D106" s="23"/>
    </row>
    <row r="107" spans="1:4" s="18" customFormat="1" x14ac:dyDescent="0.25">
      <c r="A107" s="73"/>
      <c r="B107" s="57"/>
      <c r="C107" s="9"/>
      <c r="D107" s="23"/>
    </row>
    <row r="108" spans="1:4" s="18" customFormat="1" x14ac:dyDescent="0.25">
      <c r="A108" s="73"/>
      <c r="B108" s="57"/>
      <c r="C108" s="9"/>
      <c r="D108" s="23"/>
    </row>
    <row r="109" spans="1:4" s="18" customFormat="1" x14ac:dyDescent="0.25">
      <c r="A109" s="73"/>
      <c r="B109" s="57"/>
      <c r="C109" s="9"/>
      <c r="D109" s="23"/>
    </row>
    <row r="110" spans="1:4" s="18" customFormat="1" x14ac:dyDescent="0.25">
      <c r="A110" s="73"/>
      <c r="B110" s="57"/>
      <c r="C110" s="9"/>
      <c r="D110" s="23"/>
    </row>
    <row r="111" spans="1:4" s="18" customFormat="1" x14ac:dyDescent="0.25">
      <c r="A111" s="73"/>
      <c r="B111" s="57"/>
      <c r="C111" s="9"/>
      <c r="D111" s="23"/>
    </row>
    <row r="112" spans="1:4" s="18" customFormat="1" x14ac:dyDescent="0.25">
      <c r="A112" s="73"/>
      <c r="B112" s="57"/>
      <c r="C112" s="9"/>
      <c r="D112" s="23"/>
    </row>
    <row r="113" spans="1:4" s="18" customFormat="1" x14ac:dyDescent="0.25">
      <c r="A113" s="73"/>
      <c r="B113" s="57"/>
      <c r="C113" s="9"/>
      <c r="D113" s="23"/>
    </row>
    <row r="114" spans="1:4" s="18" customFormat="1" x14ac:dyDescent="0.25">
      <c r="A114" s="73"/>
      <c r="B114" s="57"/>
      <c r="C114" s="9"/>
      <c r="D114" s="23"/>
    </row>
    <row r="115" spans="1:4" s="18" customFormat="1" x14ac:dyDescent="0.25">
      <c r="A115" s="73"/>
      <c r="B115" s="57"/>
      <c r="C115" s="9"/>
      <c r="D115" s="23"/>
    </row>
    <row r="116" spans="1:4" s="18" customFormat="1" x14ac:dyDescent="0.25">
      <c r="A116" s="73"/>
      <c r="B116" s="57"/>
      <c r="C116" s="9"/>
      <c r="D116" s="23"/>
    </row>
    <row r="117" spans="1:4" s="18" customFormat="1" x14ac:dyDescent="0.25">
      <c r="A117" s="73"/>
      <c r="B117" s="57"/>
      <c r="C117" s="9"/>
      <c r="D117" s="23"/>
    </row>
  </sheetData>
  <autoFilter ref="A2:K110"/>
  <hyperlinks>
    <hyperlink ref="H3" r:id="rId1"/>
    <hyperlink ref="H4" r:id="rId2"/>
    <hyperlink ref="H5" r:id="rId3"/>
    <hyperlink ref="H6" r:id="rId4"/>
    <hyperlink ref="H7" r:id="rId5"/>
    <hyperlink ref="H8" r:id="rId6"/>
    <hyperlink ref="H9" r:id="rId7"/>
    <hyperlink ref="H10" r:id="rId8"/>
    <hyperlink ref="H11" r:id="rId9"/>
    <hyperlink ref="H12" r:id="rId10"/>
    <hyperlink ref="H13" r:id="rId11"/>
    <hyperlink ref="H14" r:id="rId12"/>
    <hyperlink ref="H15" r:id="rId13"/>
    <hyperlink ref="H16" r:id="rId14"/>
    <hyperlink ref="H17" r:id="rId15"/>
    <hyperlink ref="H18" r:id="rId16"/>
    <hyperlink ref="H19" r:id="rId17"/>
    <hyperlink ref="H20" r:id="rId18"/>
    <hyperlink ref="H21" r:id="rId19"/>
    <hyperlink ref="H22" r:id="rId20"/>
    <hyperlink ref="H23" r:id="rId21"/>
    <hyperlink ref="H24" r:id="rId22"/>
    <hyperlink ref="I25" r:id="rId23"/>
    <hyperlink ref="H26" r:id="rId24"/>
    <hyperlink ref="H27" r:id="rId25"/>
    <hyperlink ref="H30" r:id="rId26"/>
    <hyperlink ref="H31" r:id="rId27"/>
    <hyperlink ref="H32" r:id="rId28"/>
    <hyperlink ref="H33" r:id="rId29"/>
    <hyperlink ref="H34" r:id="rId30"/>
    <hyperlink ref="H35" r:id="rId31"/>
    <hyperlink ref="H36" r:id="rId32"/>
    <hyperlink ref="H37" r:id="rId33"/>
    <hyperlink ref="H38" r:id="rId34"/>
    <hyperlink ref="H39" r:id="rId35"/>
    <hyperlink ref="H40" r:id="rId36"/>
    <hyperlink ref="H41" r:id="rId37"/>
    <hyperlink ref="H42" r:id="rId38"/>
    <hyperlink ref="I11" r:id="rId39"/>
    <hyperlink ref="I10" r:id="rId4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4"/>
  <sheetViews>
    <sheetView workbookViewId="0">
      <selection activeCell="G40" sqref="G40"/>
    </sheetView>
  </sheetViews>
  <sheetFormatPr defaultRowHeight="15" outlineLevelRow="1" x14ac:dyDescent="0.25"/>
  <cols>
    <col min="1" max="1" width="5" customWidth="1"/>
    <col min="2" max="2" width="9.28515625" style="24" customWidth="1"/>
    <col min="3" max="5" width="25.7109375" customWidth="1"/>
    <col min="8" max="10" width="25.7109375" customWidth="1"/>
    <col min="11" max="11" width="19.140625" bestFit="1" customWidth="1"/>
  </cols>
  <sheetData>
    <row r="1" spans="1:18" ht="15.75" thickBot="1" x14ac:dyDescent="0.3">
      <c r="A1" s="75"/>
      <c r="B1" s="76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18" ht="15.75" thickBot="1" x14ac:dyDescent="0.3">
      <c r="A2" s="75"/>
      <c r="B2" s="226" t="s">
        <v>254</v>
      </c>
      <c r="C2" s="227"/>
      <c r="D2" s="227"/>
      <c r="E2" s="228"/>
      <c r="F2" s="75"/>
      <c r="G2" s="226" t="s">
        <v>255</v>
      </c>
      <c r="H2" s="227"/>
      <c r="I2" s="227"/>
      <c r="J2" s="228"/>
      <c r="K2" s="75"/>
      <c r="L2" s="75"/>
      <c r="M2" s="75"/>
      <c r="N2" s="75"/>
      <c r="O2" s="75"/>
      <c r="P2" s="75"/>
    </row>
    <row r="3" spans="1:18" ht="15.75" thickBot="1" x14ac:dyDescent="0.3">
      <c r="A3" s="75"/>
      <c r="B3" s="76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</row>
    <row r="4" spans="1:18" ht="15.75" hidden="1" outlineLevel="1" thickBot="1" x14ac:dyDescent="0.3">
      <c r="A4" s="75"/>
      <c r="B4" s="97" t="s">
        <v>180</v>
      </c>
      <c r="C4" s="98">
        <v>42127</v>
      </c>
      <c r="D4" s="99"/>
      <c r="E4" s="100"/>
      <c r="F4" s="77"/>
      <c r="K4" s="75"/>
      <c r="L4" s="75"/>
      <c r="M4" s="75"/>
      <c r="N4" s="75"/>
      <c r="O4" s="77"/>
      <c r="P4" s="77"/>
      <c r="Q4" s="6"/>
      <c r="R4" s="6"/>
    </row>
    <row r="5" spans="1:18" ht="15.75" hidden="1" outlineLevel="1" thickBot="1" x14ac:dyDescent="0.3">
      <c r="A5" s="75"/>
      <c r="B5" s="87" t="s">
        <v>197</v>
      </c>
      <c r="C5" s="101" t="s">
        <v>280</v>
      </c>
      <c r="D5" s="258" t="s">
        <v>162</v>
      </c>
      <c r="E5" s="103" t="s">
        <v>275</v>
      </c>
      <c r="F5" s="75"/>
      <c r="K5" s="75"/>
      <c r="L5" s="75"/>
      <c r="M5" s="75"/>
      <c r="N5" s="75"/>
      <c r="O5" s="77"/>
      <c r="P5" s="77"/>
      <c r="Q5" s="6"/>
      <c r="R5" s="6"/>
    </row>
    <row r="6" spans="1:18" ht="15.75" hidden="1" outlineLevel="1" thickBot="1" x14ac:dyDescent="0.3">
      <c r="A6" s="75"/>
      <c r="B6" s="104" t="s">
        <v>199</v>
      </c>
      <c r="C6" s="78"/>
      <c r="D6" s="79" t="s">
        <v>276</v>
      </c>
      <c r="E6" s="105"/>
      <c r="F6" s="81"/>
      <c r="K6" s="75"/>
      <c r="L6" s="75"/>
      <c r="M6" s="75"/>
      <c r="N6" s="75"/>
      <c r="O6" s="77"/>
      <c r="P6" s="77"/>
      <c r="Q6" s="6"/>
      <c r="R6" s="6"/>
    </row>
    <row r="7" spans="1:18" ht="15.75" hidden="1" outlineLevel="1" thickBot="1" x14ac:dyDescent="0.3">
      <c r="A7" s="75"/>
      <c r="B7" s="235" t="s">
        <v>282</v>
      </c>
      <c r="C7" s="236"/>
      <c r="D7" s="236"/>
      <c r="E7" s="237"/>
      <c r="F7" s="75"/>
      <c r="K7" s="75"/>
      <c r="L7" s="75"/>
      <c r="M7" s="75"/>
      <c r="N7" s="75"/>
      <c r="O7" s="75"/>
      <c r="P7" s="75"/>
      <c r="Q7" s="6"/>
      <c r="R7" s="6"/>
    </row>
    <row r="8" spans="1:18" ht="15.75" hidden="1" outlineLevel="1" thickBot="1" x14ac:dyDescent="0.3">
      <c r="A8" s="75"/>
      <c r="B8" s="255" t="s">
        <v>277</v>
      </c>
      <c r="C8" s="256"/>
      <c r="D8" s="256"/>
      <c r="E8" s="257"/>
      <c r="F8" s="75"/>
      <c r="K8" s="75"/>
      <c r="L8" s="75"/>
      <c r="M8" s="75"/>
      <c r="N8" s="75"/>
      <c r="O8" s="75"/>
      <c r="P8" s="77"/>
      <c r="Q8" s="6"/>
      <c r="R8" s="6"/>
    </row>
    <row r="9" spans="1:18" ht="15.75" hidden="1" outlineLevel="1" thickBot="1" x14ac:dyDescent="0.3">
      <c r="A9" s="75"/>
      <c r="B9" s="229"/>
      <c r="C9" s="230"/>
      <c r="D9" s="230"/>
      <c r="E9" s="231"/>
      <c r="F9" s="75"/>
      <c r="K9" s="75"/>
      <c r="L9" s="75"/>
      <c r="M9" s="75"/>
      <c r="N9" s="75"/>
      <c r="O9" s="75"/>
      <c r="P9" s="77"/>
      <c r="Q9" s="6"/>
      <c r="R9" s="6"/>
    </row>
    <row r="10" spans="1:18" ht="15.75" hidden="1" outlineLevel="1" thickBot="1" x14ac:dyDescent="0.3">
      <c r="A10" s="75"/>
      <c r="B10" s="87" t="s">
        <v>197</v>
      </c>
      <c r="C10" s="101" t="s">
        <v>281</v>
      </c>
      <c r="D10" s="260" t="s">
        <v>136</v>
      </c>
      <c r="E10" s="259" t="s">
        <v>139</v>
      </c>
      <c r="F10" s="75"/>
      <c r="K10" s="75"/>
      <c r="L10" s="75"/>
      <c r="M10" s="75"/>
      <c r="N10" s="75"/>
      <c r="O10" s="75"/>
      <c r="P10" s="77"/>
      <c r="Q10" s="6"/>
      <c r="R10" s="6"/>
    </row>
    <row r="11" spans="1:18" ht="15.75" hidden="1" outlineLevel="1" thickBot="1" x14ac:dyDescent="0.3">
      <c r="A11" s="75"/>
      <c r="B11" s="104" t="s">
        <v>199</v>
      </c>
      <c r="C11" s="78"/>
      <c r="D11" s="79"/>
      <c r="E11" s="107"/>
      <c r="F11" s="75"/>
      <c r="K11" s="75"/>
      <c r="L11" s="75"/>
      <c r="M11" s="75"/>
      <c r="N11" s="75"/>
      <c r="O11" s="77"/>
      <c r="P11" s="77"/>
      <c r="Q11" s="6"/>
      <c r="R11" s="6"/>
    </row>
    <row r="12" spans="1:18" ht="15.75" hidden="1" outlineLevel="1" thickBot="1" x14ac:dyDescent="0.3">
      <c r="A12" s="75"/>
      <c r="B12" s="108" t="s">
        <v>251</v>
      </c>
      <c r="C12" s="80"/>
      <c r="D12" s="80"/>
      <c r="E12" s="105"/>
      <c r="F12" s="75"/>
      <c r="K12" s="75"/>
      <c r="L12" s="75"/>
      <c r="M12" s="75"/>
      <c r="N12" s="75"/>
      <c r="O12" s="75"/>
      <c r="P12" s="77"/>
      <c r="Q12" s="6"/>
      <c r="R12" s="6"/>
    </row>
    <row r="13" spans="1:18" ht="15.75" hidden="1" outlineLevel="1" thickBot="1" x14ac:dyDescent="0.3">
      <c r="A13" s="75"/>
      <c r="B13" s="109" t="s">
        <v>252</v>
      </c>
      <c r="C13" s="93"/>
      <c r="D13" s="93"/>
      <c r="E13" s="94"/>
      <c r="F13" s="75"/>
      <c r="K13" s="75"/>
      <c r="L13" s="75"/>
      <c r="M13" s="75"/>
      <c r="N13" s="75"/>
      <c r="O13" s="75"/>
      <c r="P13" s="77"/>
      <c r="Q13" s="6"/>
      <c r="R13" s="6"/>
    </row>
    <row r="14" spans="1:18" ht="15.75" hidden="1" customHeight="1" outlineLevel="1" thickBot="1" x14ac:dyDescent="0.3">
      <c r="A14" s="75"/>
      <c r="B14" s="229"/>
      <c r="C14" s="230"/>
      <c r="D14" s="230"/>
      <c r="E14" s="231"/>
      <c r="F14" s="81"/>
      <c r="K14" s="75"/>
      <c r="L14" s="75"/>
      <c r="M14" s="75"/>
      <c r="N14" s="75"/>
      <c r="O14" s="77"/>
      <c r="P14" s="77"/>
      <c r="Q14" s="6"/>
      <c r="R14" s="6"/>
    </row>
    <row r="15" spans="1:18" ht="15.75" hidden="1" outlineLevel="1" thickBot="1" x14ac:dyDescent="0.3">
      <c r="A15" s="75"/>
      <c r="B15" s="87" t="s">
        <v>197</v>
      </c>
      <c r="C15" s="101" t="s">
        <v>124</v>
      </c>
      <c r="D15" s="258" t="s">
        <v>121</v>
      </c>
      <c r="E15" s="259" t="s">
        <v>123</v>
      </c>
      <c r="F15" s="75"/>
      <c r="K15" s="75"/>
      <c r="L15" s="75"/>
      <c r="M15" s="75"/>
      <c r="N15" s="75"/>
      <c r="O15" s="75"/>
      <c r="P15" s="77"/>
      <c r="Q15" s="6"/>
      <c r="R15" s="6"/>
    </row>
    <row r="16" spans="1:18" ht="15.75" hidden="1" outlineLevel="1" thickBot="1" x14ac:dyDescent="0.3">
      <c r="A16" s="75"/>
      <c r="B16" s="104" t="s">
        <v>199</v>
      </c>
      <c r="C16" s="78"/>
      <c r="D16" s="79"/>
      <c r="E16" s="107"/>
      <c r="F16" s="75"/>
      <c r="K16" s="75"/>
      <c r="L16" s="75"/>
      <c r="M16" s="75"/>
      <c r="N16" s="75"/>
      <c r="O16" s="77"/>
      <c r="P16" s="77"/>
      <c r="Q16" s="6"/>
      <c r="R16" s="6"/>
    </row>
    <row r="17" spans="1:18" ht="15.75" hidden="1" outlineLevel="1" thickBot="1" x14ac:dyDescent="0.3">
      <c r="A17" s="75"/>
      <c r="B17" s="108" t="s">
        <v>283</v>
      </c>
      <c r="C17" s="80"/>
      <c r="D17" s="80"/>
      <c r="E17" s="105"/>
      <c r="F17" s="75"/>
      <c r="K17" s="75"/>
      <c r="L17" s="75"/>
      <c r="M17" s="75"/>
      <c r="N17" s="75"/>
      <c r="O17" s="75"/>
      <c r="P17" s="77"/>
      <c r="Q17" s="6"/>
      <c r="R17" s="6"/>
    </row>
    <row r="18" spans="1:18" ht="15.75" hidden="1" outlineLevel="1" thickBot="1" x14ac:dyDescent="0.3">
      <c r="A18" s="75"/>
      <c r="B18" s="109" t="s">
        <v>252</v>
      </c>
      <c r="C18" s="93"/>
      <c r="D18" s="93"/>
      <c r="E18" s="94"/>
      <c r="F18" s="75"/>
      <c r="K18" s="75"/>
      <c r="L18" s="75"/>
      <c r="M18" s="75"/>
      <c r="N18" s="75"/>
      <c r="O18" s="75"/>
      <c r="P18" s="77"/>
      <c r="Q18" s="6"/>
      <c r="R18" s="6"/>
    </row>
    <row r="19" spans="1:18" ht="15.75" hidden="1" outlineLevel="1" thickBot="1" x14ac:dyDescent="0.3">
      <c r="A19" s="75"/>
      <c r="B19" s="106"/>
      <c r="C19" s="106"/>
      <c r="D19" s="106"/>
      <c r="E19" s="106"/>
      <c r="F19" s="81"/>
      <c r="K19" s="75"/>
      <c r="L19" s="75"/>
      <c r="M19" s="75"/>
      <c r="N19" s="75"/>
      <c r="O19" s="77"/>
      <c r="P19" s="77"/>
      <c r="Q19" s="6"/>
      <c r="R19" s="6"/>
    </row>
    <row r="20" spans="1:18" ht="15.75" hidden="1" outlineLevel="1" thickBot="1" x14ac:dyDescent="0.3">
      <c r="A20" s="75"/>
      <c r="B20" s="87" t="s">
        <v>197</v>
      </c>
      <c r="C20" s="101" t="s">
        <v>273</v>
      </c>
      <c r="D20" s="102" t="s">
        <v>274</v>
      </c>
      <c r="E20" s="90" t="s">
        <v>278</v>
      </c>
      <c r="F20" s="75"/>
      <c r="K20" s="75"/>
      <c r="L20" s="75"/>
      <c r="M20" s="75"/>
      <c r="N20" s="75"/>
      <c r="O20" s="75"/>
      <c r="P20" s="77"/>
      <c r="Q20" s="6"/>
      <c r="R20" s="6"/>
    </row>
    <row r="21" spans="1:18" hidden="1" outlineLevel="1" x14ac:dyDescent="0.25">
      <c r="A21" s="75"/>
      <c r="B21" s="104" t="s">
        <v>199</v>
      </c>
      <c r="C21" s="78"/>
      <c r="D21" s="82"/>
      <c r="E21" s="107"/>
      <c r="F21" s="75"/>
      <c r="K21" s="75"/>
      <c r="L21" s="75"/>
      <c r="M21" s="75"/>
      <c r="N21" s="75"/>
      <c r="O21" s="75"/>
      <c r="P21" s="75"/>
      <c r="Q21" s="6"/>
      <c r="R21" s="6"/>
    </row>
    <row r="22" spans="1:18" ht="15.75" hidden="1" outlineLevel="1" thickBot="1" x14ac:dyDescent="0.3">
      <c r="A22" s="75"/>
      <c r="B22" s="255" t="s">
        <v>279</v>
      </c>
      <c r="C22" s="256"/>
      <c r="D22" s="256"/>
      <c r="E22" s="257"/>
      <c r="F22" s="75"/>
      <c r="K22" s="75"/>
      <c r="L22" s="75"/>
      <c r="M22" s="75"/>
      <c r="N22" s="75"/>
      <c r="O22" s="75"/>
      <c r="P22" s="77"/>
      <c r="Q22" s="6"/>
      <c r="R22" s="6"/>
    </row>
    <row r="23" spans="1:18" hidden="1" outlineLevel="1" x14ac:dyDescent="0.25">
      <c r="A23" s="75"/>
      <c r="B23" s="252" t="s">
        <v>195</v>
      </c>
      <c r="C23" s="253"/>
      <c r="D23" s="253"/>
      <c r="E23" s="254"/>
      <c r="F23" s="81"/>
      <c r="K23" s="75"/>
      <c r="L23" s="75"/>
      <c r="M23" s="75"/>
      <c r="N23" s="75"/>
      <c r="O23" s="77"/>
      <c r="P23" s="77"/>
      <c r="Q23" s="6"/>
      <c r="R23" s="6"/>
    </row>
    <row r="24" spans="1:18" ht="15.75" collapsed="1" thickBot="1" x14ac:dyDescent="0.3">
      <c r="A24" s="75"/>
      <c r="B24" s="156" t="s">
        <v>180</v>
      </c>
      <c r="C24" s="157">
        <v>42134</v>
      </c>
      <c r="D24" s="158"/>
      <c r="E24" s="159"/>
      <c r="F24" s="75"/>
      <c r="G24" s="156" t="s">
        <v>180</v>
      </c>
      <c r="H24" s="157" t="s">
        <v>253</v>
      </c>
      <c r="I24" s="158"/>
      <c r="J24" s="159"/>
      <c r="K24" s="75"/>
      <c r="L24" s="75"/>
      <c r="M24" s="75"/>
      <c r="N24" s="75"/>
      <c r="O24" s="75"/>
      <c r="P24" s="75"/>
      <c r="Q24" s="6"/>
      <c r="R24" s="6"/>
    </row>
    <row r="25" spans="1:18" x14ac:dyDescent="0.25">
      <c r="A25" s="75"/>
      <c r="B25" s="87" t="s">
        <v>197</v>
      </c>
      <c r="C25" s="101" t="s">
        <v>187</v>
      </c>
      <c r="D25" s="102" t="s">
        <v>174</v>
      </c>
      <c r="E25" s="103"/>
      <c r="F25" s="77"/>
      <c r="G25" s="87" t="s">
        <v>197</v>
      </c>
      <c r="H25" s="88" t="s">
        <v>172</v>
      </c>
      <c r="I25" s="89" t="s">
        <v>169</v>
      </c>
      <c r="J25" s="90" t="s">
        <v>171</v>
      </c>
      <c r="K25" s="75"/>
      <c r="L25" s="75"/>
      <c r="M25" s="75"/>
      <c r="N25" s="75"/>
      <c r="O25" s="77"/>
      <c r="P25" s="77"/>
      <c r="Q25" s="6"/>
      <c r="R25" s="6"/>
    </row>
    <row r="26" spans="1:18" ht="15.75" thickBot="1" x14ac:dyDescent="0.3">
      <c r="A26" s="75"/>
      <c r="B26" s="104" t="s">
        <v>199</v>
      </c>
      <c r="C26" s="78" t="s">
        <v>167</v>
      </c>
      <c r="D26" s="79" t="s">
        <v>166</v>
      </c>
      <c r="E26" s="105"/>
      <c r="F26" s="75"/>
      <c r="G26" s="91" t="s">
        <v>199</v>
      </c>
      <c r="H26" s="92"/>
      <c r="I26" s="93"/>
      <c r="J26" s="94"/>
      <c r="K26" s="75"/>
      <c r="L26" s="75"/>
      <c r="M26" s="75"/>
      <c r="N26" s="75"/>
      <c r="O26" s="77"/>
      <c r="P26" s="77"/>
      <c r="Q26" s="6"/>
      <c r="R26" s="6"/>
    </row>
    <row r="27" spans="1:18" x14ac:dyDescent="0.25">
      <c r="A27" s="75"/>
      <c r="B27" s="235" t="s">
        <v>251</v>
      </c>
      <c r="C27" s="248"/>
      <c r="D27" s="248"/>
      <c r="E27" s="249"/>
      <c r="F27" s="81"/>
      <c r="G27" s="87" t="s">
        <v>197</v>
      </c>
      <c r="H27" s="95" t="s">
        <v>200</v>
      </c>
      <c r="I27" s="89" t="s">
        <v>113</v>
      </c>
      <c r="J27" s="90" t="s">
        <v>111</v>
      </c>
      <c r="K27" s="75"/>
      <c r="L27" s="75"/>
      <c r="M27" s="75"/>
      <c r="N27" s="75"/>
      <c r="O27" s="77"/>
      <c r="P27" s="77"/>
      <c r="Q27" s="6"/>
      <c r="R27" s="6"/>
    </row>
    <row r="28" spans="1:18" ht="15.75" thickBot="1" x14ac:dyDescent="0.3">
      <c r="A28" s="75"/>
      <c r="B28" s="238" t="s">
        <v>252</v>
      </c>
      <c r="C28" s="243"/>
      <c r="D28" s="243"/>
      <c r="E28" s="244"/>
      <c r="F28" s="75"/>
      <c r="G28" s="91" t="s">
        <v>199</v>
      </c>
      <c r="H28" s="96"/>
      <c r="I28" s="93"/>
      <c r="J28" s="94"/>
      <c r="K28" s="75"/>
      <c r="L28" s="75"/>
      <c r="M28" s="75"/>
      <c r="N28" s="75"/>
      <c r="O28" s="75"/>
      <c r="P28" s="75"/>
      <c r="Q28" s="6"/>
      <c r="R28" s="6"/>
    </row>
    <row r="29" spans="1:18" ht="15.75" thickBot="1" x14ac:dyDescent="0.3">
      <c r="A29" s="75"/>
      <c r="B29" s="245"/>
      <c r="C29" s="246"/>
      <c r="D29" s="246"/>
      <c r="E29" s="247"/>
      <c r="F29" s="75"/>
      <c r="G29" s="87" t="s">
        <v>197</v>
      </c>
      <c r="H29" s="95" t="s">
        <v>108</v>
      </c>
      <c r="I29" s="89" t="s">
        <v>105</v>
      </c>
      <c r="J29" s="90" t="s">
        <v>107</v>
      </c>
      <c r="K29" s="75"/>
      <c r="L29" s="75"/>
      <c r="M29" s="75"/>
      <c r="N29" s="75"/>
      <c r="O29" s="75"/>
      <c r="P29" s="77"/>
      <c r="Q29" s="6"/>
      <c r="R29" s="6"/>
    </row>
    <row r="30" spans="1:18" ht="15.75" thickBot="1" x14ac:dyDescent="0.3">
      <c r="A30" s="75"/>
      <c r="B30" s="87" t="s">
        <v>197</v>
      </c>
      <c r="C30" s="101" t="s">
        <v>188</v>
      </c>
      <c r="D30" s="89" t="s">
        <v>93</v>
      </c>
      <c r="E30" s="103"/>
      <c r="F30" s="75"/>
      <c r="G30" s="91" t="s">
        <v>199</v>
      </c>
      <c r="H30" s="96"/>
      <c r="I30" s="93"/>
      <c r="J30" s="94"/>
      <c r="K30" s="75"/>
      <c r="L30" s="75"/>
      <c r="M30" s="75"/>
      <c r="N30" s="75"/>
      <c r="O30" s="75"/>
      <c r="P30" s="77"/>
      <c r="Q30" s="6"/>
      <c r="R30" s="6"/>
    </row>
    <row r="31" spans="1:18" x14ac:dyDescent="0.25">
      <c r="A31" s="75"/>
      <c r="B31" s="104" t="s">
        <v>199</v>
      </c>
      <c r="C31" s="78" t="s">
        <v>192</v>
      </c>
      <c r="D31" s="79" t="s">
        <v>97</v>
      </c>
      <c r="E31" s="107"/>
      <c r="F31" s="75"/>
      <c r="G31" s="87" t="s">
        <v>197</v>
      </c>
      <c r="H31" s="95" t="s">
        <v>87</v>
      </c>
      <c r="I31" s="89" t="s">
        <v>84</v>
      </c>
      <c r="J31" s="90" t="s">
        <v>86</v>
      </c>
      <c r="K31" s="75"/>
      <c r="L31" s="75"/>
      <c r="M31" s="75"/>
      <c r="N31" s="75"/>
      <c r="O31" s="75"/>
      <c r="P31" s="77"/>
      <c r="Q31" s="6"/>
      <c r="R31" s="6"/>
    </row>
    <row r="32" spans="1:18" ht="15.75" thickBot="1" x14ac:dyDescent="0.3">
      <c r="A32" s="75"/>
      <c r="B32" s="108" t="s">
        <v>251</v>
      </c>
      <c r="C32" s="80"/>
      <c r="D32" s="80"/>
      <c r="E32" s="105"/>
      <c r="F32" s="75"/>
      <c r="G32" s="91" t="s">
        <v>199</v>
      </c>
      <c r="H32" s="96"/>
      <c r="I32" s="93"/>
      <c r="J32" s="94"/>
      <c r="K32" s="75"/>
      <c r="L32" s="75"/>
      <c r="M32" s="75"/>
      <c r="N32" s="75"/>
      <c r="O32" s="77"/>
      <c r="P32" s="77"/>
      <c r="Q32" s="6"/>
      <c r="R32" s="6"/>
    </row>
    <row r="33" spans="1:18" ht="15.75" thickBot="1" x14ac:dyDescent="0.3">
      <c r="A33" s="75"/>
      <c r="B33" s="109" t="s">
        <v>252</v>
      </c>
      <c r="C33" s="93"/>
      <c r="D33" s="93"/>
      <c r="E33" s="94"/>
      <c r="F33" s="75"/>
      <c r="G33" s="87" t="s">
        <v>197</v>
      </c>
      <c r="H33" s="95" t="s">
        <v>82</v>
      </c>
      <c r="I33" s="89" t="s">
        <v>81</v>
      </c>
      <c r="J33" s="90"/>
      <c r="K33" s="75"/>
      <c r="L33" s="75"/>
      <c r="M33" s="75"/>
      <c r="N33" s="75"/>
      <c r="O33" s="75"/>
      <c r="P33" s="77"/>
      <c r="Q33" s="6"/>
      <c r="R33" s="6"/>
    </row>
    <row r="34" spans="1:18" ht="15.75" thickBot="1" x14ac:dyDescent="0.3">
      <c r="A34" s="75"/>
      <c r="B34" s="245"/>
      <c r="C34" s="246"/>
      <c r="D34" s="246"/>
      <c r="E34" s="247"/>
      <c r="F34" s="75"/>
      <c r="G34" s="91" t="s">
        <v>199</v>
      </c>
      <c r="H34" s="96"/>
      <c r="I34" s="93"/>
      <c r="J34" s="94"/>
      <c r="K34" s="75"/>
      <c r="L34" s="75"/>
      <c r="M34" s="75"/>
      <c r="N34" s="75"/>
      <c r="O34" s="75"/>
      <c r="P34" s="77"/>
      <c r="Q34" s="6"/>
      <c r="R34" s="6"/>
    </row>
    <row r="35" spans="1:18" x14ac:dyDescent="0.25">
      <c r="A35" s="75"/>
      <c r="B35" s="87" t="s">
        <v>197</v>
      </c>
      <c r="C35" s="110" t="s">
        <v>198</v>
      </c>
      <c r="D35" s="89" t="s">
        <v>130</v>
      </c>
      <c r="E35" s="90" t="s">
        <v>126</v>
      </c>
      <c r="F35" s="81"/>
      <c r="G35" s="87" t="s">
        <v>197</v>
      </c>
      <c r="H35" s="95" t="s">
        <v>79</v>
      </c>
      <c r="I35" s="89" t="s">
        <v>186</v>
      </c>
      <c r="J35" s="90"/>
      <c r="K35" s="75"/>
      <c r="L35" s="75"/>
      <c r="M35" s="75"/>
      <c r="N35" s="75"/>
      <c r="O35" s="77"/>
      <c r="P35" s="77"/>
      <c r="Q35" s="6"/>
      <c r="R35" s="6"/>
    </row>
    <row r="36" spans="1:18" ht="15.75" thickBot="1" x14ac:dyDescent="0.3">
      <c r="A36" s="75"/>
      <c r="B36" s="104" t="s">
        <v>199</v>
      </c>
      <c r="C36" s="78" t="s">
        <v>272</v>
      </c>
      <c r="D36" s="82" t="s">
        <v>272</v>
      </c>
      <c r="E36" s="107" t="s">
        <v>272</v>
      </c>
      <c r="F36" s="75"/>
      <c r="G36" s="91" t="s">
        <v>199</v>
      </c>
      <c r="H36" s="96"/>
      <c r="I36" s="93"/>
      <c r="J36" s="94"/>
      <c r="K36" s="75"/>
      <c r="L36" s="75"/>
      <c r="M36" s="75"/>
      <c r="N36" s="75"/>
      <c r="O36" s="75"/>
      <c r="P36" s="77"/>
      <c r="Q36" s="6"/>
      <c r="R36" s="6"/>
    </row>
    <row r="37" spans="1:18" x14ac:dyDescent="0.25">
      <c r="A37" s="75"/>
      <c r="B37" s="239" t="s">
        <v>193</v>
      </c>
      <c r="C37" s="250"/>
      <c r="D37" s="250"/>
      <c r="E37" s="251"/>
      <c r="F37" s="75"/>
      <c r="G37" s="87" t="s">
        <v>197</v>
      </c>
      <c r="H37" s="95" t="s">
        <v>73</v>
      </c>
      <c r="I37" s="89" t="s">
        <v>72</v>
      </c>
      <c r="J37" s="90"/>
      <c r="K37" s="75"/>
      <c r="L37" s="75"/>
      <c r="M37" s="75"/>
      <c r="N37" s="75"/>
      <c r="O37" s="75"/>
      <c r="P37" s="75"/>
      <c r="Q37" s="6"/>
      <c r="R37" s="6"/>
    </row>
    <row r="38" spans="1:18" ht="15.75" thickBot="1" x14ac:dyDescent="0.3">
      <c r="A38" s="75"/>
      <c r="B38" s="242" t="s">
        <v>194</v>
      </c>
      <c r="C38" s="240"/>
      <c r="D38" s="240"/>
      <c r="E38" s="241"/>
      <c r="F38" s="75"/>
      <c r="G38" s="91" t="s">
        <v>199</v>
      </c>
      <c r="H38" s="96"/>
      <c r="I38" s="93"/>
      <c r="J38" s="94"/>
      <c r="K38" s="75"/>
      <c r="L38" s="75"/>
      <c r="M38" s="75"/>
      <c r="N38" s="75"/>
      <c r="O38" s="75"/>
      <c r="P38" s="77"/>
      <c r="Q38" s="6"/>
      <c r="R38" s="6"/>
    </row>
    <row r="39" spans="1:18" x14ac:dyDescent="0.25">
      <c r="A39" s="75"/>
      <c r="B39" s="242" t="s">
        <v>195</v>
      </c>
      <c r="C39" s="240"/>
      <c r="D39" s="240"/>
      <c r="E39" s="241"/>
      <c r="F39" s="75"/>
      <c r="G39" s="87" t="s">
        <v>197</v>
      </c>
      <c r="H39" s="95" t="s">
        <v>70</v>
      </c>
      <c r="I39" s="89" t="s">
        <v>66</v>
      </c>
      <c r="J39" s="90" t="s">
        <v>69</v>
      </c>
      <c r="K39" s="75"/>
      <c r="L39" s="75"/>
      <c r="M39" s="75"/>
      <c r="N39" s="75"/>
      <c r="O39" s="75"/>
      <c r="P39" s="77"/>
      <c r="Q39" s="6"/>
      <c r="R39" s="6"/>
    </row>
    <row r="40" spans="1:18" ht="15.75" thickBot="1" x14ac:dyDescent="0.3">
      <c r="A40" s="75"/>
      <c r="B40" s="232" t="s">
        <v>196</v>
      </c>
      <c r="C40" s="233"/>
      <c r="D40" s="233"/>
      <c r="E40" s="234"/>
      <c r="F40" s="81"/>
      <c r="G40" s="91" t="s">
        <v>199</v>
      </c>
      <c r="H40" s="96"/>
      <c r="I40" s="93"/>
      <c r="J40" s="94"/>
      <c r="K40" s="75"/>
      <c r="L40" s="75"/>
      <c r="M40" s="75"/>
      <c r="N40" s="75"/>
      <c r="O40" s="77"/>
      <c r="P40" s="77"/>
      <c r="Q40" s="6"/>
      <c r="R40" s="6"/>
    </row>
    <row r="41" spans="1:18" x14ac:dyDescent="0.25">
      <c r="A41" s="75"/>
      <c r="B41" s="76"/>
      <c r="C41" s="75"/>
      <c r="D41" s="75"/>
      <c r="E41" s="75"/>
      <c r="F41" s="75"/>
      <c r="K41" s="75"/>
      <c r="L41" s="75"/>
      <c r="M41" s="75"/>
      <c r="N41" s="75"/>
      <c r="O41" s="75"/>
      <c r="P41" s="75"/>
      <c r="Q41" s="6"/>
      <c r="R41" s="6"/>
    </row>
    <row r="42" spans="1:18" ht="15.75" thickBot="1" x14ac:dyDescent="0.3">
      <c r="A42" s="75"/>
      <c r="B42" s="76"/>
      <c r="C42" s="75"/>
      <c r="D42" s="75"/>
      <c r="E42" s="75"/>
      <c r="F42" s="75"/>
      <c r="K42" s="75"/>
      <c r="L42" s="75"/>
      <c r="M42" s="75"/>
      <c r="N42" s="75"/>
      <c r="O42" s="75"/>
      <c r="P42" s="75"/>
      <c r="Q42" s="6"/>
      <c r="R42" s="6"/>
    </row>
    <row r="43" spans="1:18" ht="15.75" thickBot="1" x14ac:dyDescent="0.3">
      <c r="A43" s="75"/>
      <c r="B43" s="156" t="s">
        <v>180</v>
      </c>
      <c r="C43" s="157">
        <v>42141</v>
      </c>
      <c r="D43" s="158"/>
      <c r="E43" s="159"/>
      <c r="F43" s="75"/>
      <c r="K43" s="75"/>
      <c r="L43" s="75"/>
      <c r="M43" s="75"/>
      <c r="N43" s="75"/>
      <c r="O43" s="75"/>
      <c r="P43" s="75"/>
      <c r="Q43" s="6"/>
      <c r="R43" s="6"/>
    </row>
    <row r="44" spans="1:18" x14ac:dyDescent="0.25">
      <c r="A44" s="75"/>
      <c r="B44" s="87" t="s">
        <v>197</v>
      </c>
      <c r="C44" s="101" t="s">
        <v>191</v>
      </c>
      <c r="D44" s="111" t="s">
        <v>159</v>
      </c>
      <c r="E44" s="103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</row>
    <row r="45" spans="1:18" x14ac:dyDescent="0.25">
      <c r="A45" s="75"/>
      <c r="B45" s="104" t="s">
        <v>199</v>
      </c>
      <c r="C45" s="78" t="s">
        <v>242</v>
      </c>
      <c r="D45" s="83" t="s">
        <v>185</v>
      </c>
      <c r="E45" s="112" t="s">
        <v>115</v>
      </c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</row>
    <row r="46" spans="1:18" x14ac:dyDescent="0.25">
      <c r="A46" s="75"/>
      <c r="B46" s="235" t="s">
        <v>251</v>
      </c>
      <c r="C46" s="248"/>
      <c r="D46" s="248"/>
      <c r="E46" s="249"/>
      <c r="F46" s="81"/>
      <c r="G46" s="77"/>
      <c r="H46" s="77"/>
      <c r="I46" s="75"/>
      <c r="J46" s="75"/>
      <c r="K46" s="75"/>
      <c r="L46" s="75"/>
      <c r="M46" s="75"/>
      <c r="N46" s="75"/>
      <c r="O46" s="77"/>
      <c r="P46" s="77"/>
    </row>
    <row r="47" spans="1:18" ht="15.75" thickBot="1" x14ac:dyDescent="0.3">
      <c r="A47" s="75"/>
      <c r="B47" s="238" t="s">
        <v>252</v>
      </c>
      <c r="C47" s="243"/>
      <c r="D47" s="243"/>
      <c r="E47" s="244"/>
      <c r="F47" s="84"/>
      <c r="G47" s="77"/>
      <c r="H47" s="77"/>
      <c r="I47" s="75"/>
      <c r="J47" s="75"/>
      <c r="K47" s="75"/>
      <c r="L47" s="75"/>
      <c r="M47" s="75"/>
      <c r="N47" s="75"/>
      <c r="O47" s="77"/>
      <c r="P47" s="77"/>
    </row>
    <row r="48" spans="1:18" ht="15.75" thickBot="1" x14ac:dyDescent="0.3">
      <c r="A48" s="75"/>
      <c r="B48" s="245"/>
      <c r="C48" s="246"/>
      <c r="D48" s="246"/>
      <c r="E48" s="247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</row>
    <row r="49" spans="1:16" x14ac:dyDescent="0.25">
      <c r="A49" s="75"/>
      <c r="B49" s="87" t="s">
        <v>197</v>
      </c>
      <c r="C49" s="110" t="s">
        <v>189</v>
      </c>
      <c r="D49" s="113" t="s">
        <v>156</v>
      </c>
      <c r="E49" s="90" t="s">
        <v>153</v>
      </c>
      <c r="F49" s="77"/>
      <c r="G49" s="75"/>
      <c r="H49" s="75"/>
      <c r="I49" s="75"/>
      <c r="J49" s="75"/>
      <c r="K49" s="75"/>
      <c r="L49" s="75"/>
      <c r="M49" s="75"/>
      <c r="N49" s="75"/>
      <c r="O49" s="75"/>
      <c r="P49" s="75"/>
    </row>
    <row r="50" spans="1:16" x14ac:dyDescent="0.25">
      <c r="A50" s="75"/>
      <c r="B50" s="104" t="s">
        <v>199</v>
      </c>
      <c r="C50" s="78" t="s">
        <v>248</v>
      </c>
      <c r="D50" s="85" t="s">
        <v>184</v>
      </c>
      <c r="E50" s="114" t="s">
        <v>147</v>
      </c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</row>
    <row r="51" spans="1:16" x14ac:dyDescent="0.25">
      <c r="A51" s="75"/>
      <c r="B51" s="235" t="s">
        <v>251</v>
      </c>
      <c r="C51" s="248"/>
      <c r="D51" s="248"/>
      <c r="E51" s="249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</row>
    <row r="52" spans="1:16" ht="15.75" thickBot="1" x14ac:dyDescent="0.3">
      <c r="A52" s="75"/>
      <c r="B52" s="238" t="s">
        <v>252</v>
      </c>
      <c r="C52" s="243"/>
      <c r="D52" s="243"/>
      <c r="E52" s="244"/>
      <c r="F52" s="86"/>
      <c r="G52" s="77"/>
      <c r="H52" s="75"/>
      <c r="I52" s="75"/>
      <c r="J52" s="75"/>
      <c r="K52" s="75"/>
      <c r="L52" s="75"/>
      <c r="M52" s="75"/>
      <c r="N52" s="75"/>
      <c r="O52" s="77"/>
      <c r="P52" s="75"/>
    </row>
    <row r="53" spans="1:16" ht="15.75" thickBot="1" x14ac:dyDescent="0.3">
      <c r="A53" s="75"/>
      <c r="B53" s="245"/>
      <c r="C53" s="246"/>
      <c r="D53" s="246"/>
      <c r="E53" s="247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</row>
    <row r="54" spans="1:16" x14ac:dyDescent="0.25">
      <c r="A54" s="75"/>
      <c r="B54" s="87" t="s">
        <v>197</v>
      </c>
      <c r="C54" s="110" t="s">
        <v>190</v>
      </c>
      <c r="D54" s="89" t="s">
        <v>144</v>
      </c>
      <c r="E54" s="90" t="s">
        <v>142</v>
      </c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</row>
    <row r="55" spans="1:16" x14ac:dyDescent="0.25">
      <c r="A55" s="75"/>
      <c r="B55" s="104" t="s">
        <v>199</v>
      </c>
      <c r="C55" s="78" t="s">
        <v>249</v>
      </c>
      <c r="D55" s="85" t="s">
        <v>133</v>
      </c>
      <c r="E55" s="105"/>
      <c r="F55" s="86"/>
      <c r="G55" s="77"/>
      <c r="H55" s="77"/>
      <c r="I55" s="75"/>
      <c r="J55" s="75"/>
      <c r="K55" s="75"/>
      <c r="L55" s="75"/>
      <c r="M55" s="75"/>
      <c r="N55" s="75"/>
      <c r="O55" s="77"/>
      <c r="P55" s="75"/>
    </row>
    <row r="56" spans="1:16" x14ac:dyDescent="0.25">
      <c r="A56" s="75"/>
      <c r="B56" s="239" t="s">
        <v>193</v>
      </c>
      <c r="C56" s="250"/>
      <c r="D56" s="250"/>
      <c r="E56" s="251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</row>
    <row r="57" spans="1:16" x14ac:dyDescent="0.25">
      <c r="A57" s="75"/>
      <c r="B57" s="242" t="s">
        <v>194</v>
      </c>
      <c r="C57" s="240"/>
      <c r="D57" s="240"/>
      <c r="E57" s="241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</row>
    <row r="58" spans="1:16" x14ac:dyDescent="0.25">
      <c r="A58" s="75"/>
      <c r="B58" s="242" t="s">
        <v>195</v>
      </c>
      <c r="C58" s="240"/>
      <c r="D58" s="240"/>
      <c r="E58" s="241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</row>
    <row r="59" spans="1:16" ht="15.75" thickBot="1" x14ac:dyDescent="0.3">
      <c r="A59" s="75"/>
      <c r="B59" s="232" t="s">
        <v>196</v>
      </c>
      <c r="C59" s="233"/>
      <c r="D59" s="233"/>
      <c r="E59" s="234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</row>
    <row r="60" spans="1:16" x14ac:dyDescent="0.25">
      <c r="A60" s="75"/>
      <c r="B60" s="76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</row>
    <row r="61" spans="1:16" x14ac:dyDescent="0.25">
      <c r="A61" s="75"/>
      <c r="B61" s="76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</row>
    <row r="62" spans="1:16" x14ac:dyDescent="0.25">
      <c r="A62" s="75"/>
      <c r="B62" s="76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</row>
    <row r="63" spans="1:16" x14ac:dyDescent="0.25">
      <c r="A63" s="75"/>
      <c r="B63" s="76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</row>
    <row r="64" spans="1:16" x14ac:dyDescent="0.25">
      <c r="A64" s="75"/>
      <c r="B64" s="76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</row>
    <row r="65" spans="1:16" x14ac:dyDescent="0.25">
      <c r="A65" s="75"/>
      <c r="B65" s="76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</row>
    <row r="66" spans="1:16" x14ac:dyDescent="0.25">
      <c r="A66" s="75"/>
      <c r="B66" s="76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</row>
    <row r="67" spans="1:16" x14ac:dyDescent="0.25">
      <c r="A67" s="75"/>
      <c r="B67" s="76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</row>
    <row r="68" spans="1:16" x14ac:dyDescent="0.25">
      <c r="A68" s="75"/>
      <c r="B68" s="76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</row>
    <row r="69" spans="1:16" x14ac:dyDescent="0.25">
      <c r="A69" s="75"/>
      <c r="B69" s="76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</row>
    <row r="70" spans="1:16" x14ac:dyDescent="0.25">
      <c r="A70" s="75"/>
      <c r="B70" s="76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</row>
    <row r="71" spans="1:16" x14ac:dyDescent="0.25">
      <c r="A71" s="75"/>
      <c r="B71" s="76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</row>
    <row r="72" spans="1:16" x14ac:dyDescent="0.25">
      <c r="A72" s="75"/>
      <c r="B72" s="76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</row>
    <row r="73" spans="1:16" x14ac:dyDescent="0.25">
      <c r="A73" s="75"/>
      <c r="B73" s="76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</row>
    <row r="74" spans="1:16" x14ac:dyDescent="0.25">
      <c r="A74" s="75"/>
      <c r="B74" s="76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</row>
    <row r="75" spans="1:16" x14ac:dyDescent="0.25">
      <c r="A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</row>
    <row r="76" spans="1:16" x14ac:dyDescent="0.25">
      <c r="A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</row>
    <row r="77" spans="1:16" x14ac:dyDescent="0.25">
      <c r="A77" s="75"/>
      <c r="B77" s="76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</row>
    <row r="78" spans="1:16" x14ac:dyDescent="0.25">
      <c r="A78" s="75"/>
      <c r="B78" s="76"/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</row>
    <row r="79" spans="1:16" x14ac:dyDescent="0.25">
      <c r="A79" s="75"/>
      <c r="B79" s="76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</row>
    <row r="80" spans="1:16" x14ac:dyDescent="0.25">
      <c r="A80" s="75"/>
      <c r="B80" s="76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</row>
    <row r="81" spans="1:16" x14ac:dyDescent="0.25">
      <c r="A81" s="75"/>
      <c r="B81" s="76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</row>
    <row r="82" spans="1:16" x14ac:dyDescent="0.25">
      <c r="A82" s="75"/>
      <c r="B82" s="76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</row>
    <row r="83" spans="1:16" x14ac:dyDescent="0.25">
      <c r="A83" s="75"/>
      <c r="B83" s="76"/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</row>
    <row r="84" spans="1:16" x14ac:dyDescent="0.25">
      <c r="A84" s="75"/>
      <c r="B84" s="76"/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</row>
  </sheetData>
  <mergeCells count="26">
    <mergeCell ref="B28:E28"/>
    <mergeCell ref="B29:E29"/>
    <mergeCell ref="B47:E47"/>
    <mergeCell ref="B37:E37"/>
    <mergeCell ref="B38:E38"/>
    <mergeCell ref="B39:E39"/>
    <mergeCell ref="B40:E40"/>
    <mergeCell ref="B46:E46"/>
    <mergeCell ref="B34:E34"/>
    <mergeCell ref="B53:E53"/>
    <mergeCell ref="B48:E48"/>
    <mergeCell ref="B59:E59"/>
    <mergeCell ref="B7:E7"/>
    <mergeCell ref="B22:E22"/>
    <mergeCell ref="B8:E8"/>
    <mergeCell ref="B23:E23"/>
    <mergeCell ref="B51:E51"/>
    <mergeCell ref="B52:E52"/>
    <mergeCell ref="B56:E56"/>
    <mergeCell ref="B57:E57"/>
    <mergeCell ref="B58:E58"/>
    <mergeCell ref="B27:E27"/>
    <mergeCell ref="B2:E2"/>
    <mergeCell ref="G2:J2"/>
    <mergeCell ref="B9:E9"/>
    <mergeCell ref="B14:E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>
      <selection activeCell="B16" sqref="B16"/>
    </sheetView>
  </sheetViews>
  <sheetFormatPr defaultRowHeight="15" x14ac:dyDescent="0.25"/>
  <cols>
    <col min="2" max="2" width="14.140625" bestFit="1" customWidth="1"/>
    <col min="3" max="3" width="31.42578125" customWidth="1"/>
    <col min="4" max="4" width="5" bestFit="1" customWidth="1"/>
    <col min="5" max="6" width="10.7109375" customWidth="1"/>
    <col min="7" max="7" width="10.7109375" style="1" customWidth="1"/>
    <col min="8" max="13" width="10.7109375" customWidth="1"/>
    <col min="15" max="15" width="11.5703125" bestFit="1" customWidth="1"/>
  </cols>
  <sheetData>
    <row r="1" spans="1:15" ht="15.75" thickBot="1" x14ac:dyDescent="0.3">
      <c r="A1" s="75"/>
      <c r="B1" s="75"/>
      <c r="C1" s="75"/>
      <c r="D1" s="75"/>
      <c r="E1" s="75"/>
      <c r="F1" s="75"/>
      <c r="G1" s="172"/>
      <c r="H1" s="75"/>
      <c r="I1" s="75"/>
      <c r="J1" s="75"/>
      <c r="K1" s="75"/>
      <c r="L1" s="75"/>
      <c r="M1" s="75"/>
      <c r="N1" s="75"/>
    </row>
    <row r="2" spans="1:15" ht="22.5" customHeight="1" thickBot="1" x14ac:dyDescent="0.3">
      <c r="A2" s="75"/>
      <c r="B2" s="201" t="s">
        <v>213</v>
      </c>
      <c r="C2" s="202"/>
      <c r="D2" s="75"/>
      <c r="E2" s="198" t="s">
        <v>271</v>
      </c>
      <c r="F2" s="199"/>
      <c r="G2" s="199"/>
      <c r="H2" s="199"/>
      <c r="I2" s="199"/>
      <c r="J2" s="199"/>
      <c r="K2" s="199"/>
      <c r="L2" s="199"/>
      <c r="M2" s="200"/>
      <c r="N2" s="75"/>
    </row>
    <row r="3" spans="1:15" ht="15.75" thickTop="1" x14ac:dyDescent="0.25">
      <c r="A3" s="75"/>
      <c r="B3" s="191" t="s">
        <v>257</v>
      </c>
      <c r="C3" s="187">
        <f>SUM(C4:C5)</f>
        <v>1556</v>
      </c>
      <c r="D3" s="75"/>
      <c r="E3" s="173" t="s">
        <v>33</v>
      </c>
      <c r="F3" s="174">
        <v>500</v>
      </c>
      <c r="G3" s="174">
        <v>100</v>
      </c>
      <c r="H3" s="174">
        <v>50</v>
      </c>
      <c r="I3" s="174">
        <v>20</v>
      </c>
      <c r="J3" s="174">
        <v>10</v>
      </c>
      <c r="K3" s="174">
        <v>5</v>
      </c>
      <c r="L3" s="174">
        <v>1</v>
      </c>
      <c r="M3" s="175" t="s">
        <v>266</v>
      </c>
      <c r="N3" s="75"/>
    </row>
    <row r="4" spans="1:15" x14ac:dyDescent="0.25">
      <c r="A4" s="75"/>
      <c r="B4" s="192" t="s">
        <v>265</v>
      </c>
      <c r="C4" s="188">
        <f>M4</f>
        <v>1555</v>
      </c>
      <c r="D4" s="75"/>
      <c r="E4" s="168" t="s">
        <v>21</v>
      </c>
      <c r="F4" s="170"/>
      <c r="G4" s="170">
        <v>8</v>
      </c>
      <c r="H4" s="170"/>
      <c r="I4" s="170">
        <v>17</v>
      </c>
      <c r="J4" s="171">
        <v>20</v>
      </c>
      <c r="K4" s="170">
        <v>17</v>
      </c>
      <c r="L4" s="170">
        <v>130</v>
      </c>
      <c r="M4" s="167">
        <f>F4*F3+G4*G3+H4*H3+I4*I3+J4*J3+K4*K3+L4*L3</f>
        <v>1555</v>
      </c>
      <c r="N4" s="75"/>
    </row>
    <row r="5" spans="1:15" x14ac:dyDescent="0.25">
      <c r="A5" s="75"/>
      <c r="B5" s="192" t="s">
        <v>264</v>
      </c>
      <c r="C5" s="188">
        <f>M5</f>
        <v>1</v>
      </c>
      <c r="D5" s="75"/>
      <c r="E5" s="168" t="s">
        <v>56</v>
      </c>
      <c r="F5" s="170"/>
      <c r="G5" s="170"/>
      <c r="H5" s="170"/>
      <c r="I5" s="170"/>
      <c r="J5" s="171"/>
      <c r="K5" s="170"/>
      <c r="L5" s="170">
        <v>1</v>
      </c>
      <c r="M5" s="167">
        <v>1</v>
      </c>
      <c r="N5" s="75"/>
    </row>
    <row r="6" spans="1:15" x14ac:dyDescent="0.25">
      <c r="A6" s="75"/>
      <c r="B6" s="191" t="s">
        <v>262</v>
      </c>
      <c r="C6" s="189">
        <f>SUM(C7:C8)</f>
        <v>597</v>
      </c>
      <c r="D6" s="75"/>
      <c r="E6" s="176" t="s">
        <v>270</v>
      </c>
      <c r="F6" s="168"/>
      <c r="G6" s="168"/>
      <c r="H6" s="168"/>
      <c r="I6" s="168"/>
      <c r="J6" s="167"/>
      <c r="K6" s="168"/>
      <c r="L6" s="168"/>
      <c r="M6" s="176">
        <f>SUM(M4:M5)</f>
        <v>1556</v>
      </c>
      <c r="N6" s="75"/>
    </row>
    <row r="7" spans="1:15" x14ac:dyDescent="0.25">
      <c r="A7" s="75"/>
      <c r="B7" s="192" t="s">
        <v>263</v>
      </c>
      <c r="C7" s="188">
        <f>SUM(M14)</f>
        <v>182</v>
      </c>
      <c r="D7" s="75"/>
      <c r="E7" s="177"/>
      <c r="F7" s="177"/>
      <c r="G7" s="177"/>
      <c r="H7" s="177"/>
      <c r="I7" s="178"/>
      <c r="J7" s="177"/>
      <c r="K7" s="177"/>
      <c r="L7" s="177"/>
      <c r="M7" s="177"/>
      <c r="N7" s="75"/>
    </row>
    <row r="8" spans="1:15" ht="15.75" thickBot="1" x14ac:dyDescent="0.3">
      <c r="A8" s="75"/>
      <c r="B8" s="192" t="s">
        <v>261</v>
      </c>
      <c r="C8" s="188">
        <f>M22</f>
        <v>415</v>
      </c>
      <c r="D8" s="75"/>
      <c r="E8" s="198" t="s">
        <v>258</v>
      </c>
      <c r="F8" s="199"/>
      <c r="G8" s="199"/>
      <c r="H8" s="199"/>
      <c r="I8" s="199"/>
      <c r="J8" s="199"/>
      <c r="K8" s="199"/>
      <c r="L8" s="199"/>
      <c r="M8" s="200"/>
      <c r="N8" s="75"/>
    </row>
    <row r="9" spans="1:15" s="1" customFormat="1" ht="30.75" customHeight="1" thickTop="1" thickBot="1" x14ac:dyDescent="0.3">
      <c r="A9" s="172"/>
      <c r="B9" s="186" t="s">
        <v>267</v>
      </c>
      <c r="C9" s="190">
        <f>C3-C6</f>
        <v>959</v>
      </c>
      <c r="D9" s="172"/>
      <c r="E9" s="173" t="s">
        <v>50</v>
      </c>
      <c r="F9" s="174" t="s">
        <v>28</v>
      </c>
      <c r="G9" s="174" t="s">
        <v>29</v>
      </c>
      <c r="H9" s="179" t="s">
        <v>269</v>
      </c>
      <c r="I9" s="174" t="s">
        <v>18</v>
      </c>
      <c r="J9" s="174" t="s">
        <v>1</v>
      </c>
      <c r="K9" s="179" t="s">
        <v>36</v>
      </c>
      <c r="L9" s="174"/>
      <c r="M9" s="175" t="s">
        <v>54</v>
      </c>
      <c r="N9" s="172"/>
    </row>
    <row r="10" spans="1:15" x14ac:dyDescent="0.25">
      <c r="A10" s="75"/>
      <c r="B10" s="75"/>
      <c r="C10" s="75"/>
      <c r="D10" s="75"/>
      <c r="E10" s="168" t="s">
        <v>8</v>
      </c>
      <c r="F10" s="160">
        <v>3</v>
      </c>
      <c r="G10" s="160">
        <v>4</v>
      </c>
      <c r="H10" s="160">
        <f>F10*G10</f>
        <v>12</v>
      </c>
      <c r="I10" s="161">
        <v>27</v>
      </c>
      <c r="J10" s="162">
        <f>G10*I10</f>
        <v>108</v>
      </c>
      <c r="K10" s="160"/>
      <c r="L10" s="160"/>
      <c r="M10" s="168"/>
      <c r="N10" s="75"/>
      <c r="O10" s="1"/>
    </row>
    <row r="11" spans="1:15" x14ac:dyDescent="0.25">
      <c r="A11" s="75"/>
      <c r="B11" s="75"/>
      <c r="C11" s="75"/>
      <c r="D11" s="75"/>
      <c r="E11" s="168" t="s">
        <v>26</v>
      </c>
      <c r="F11" s="160">
        <v>50</v>
      </c>
      <c r="G11" s="160">
        <v>2</v>
      </c>
      <c r="H11" s="160">
        <f>F11*G11</f>
        <v>100</v>
      </c>
      <c r="I11" s="161">
        <v>21.9</v>
      </c>
      <c r="J11" s="162">
        <v>44</v>
      </c>
      <c r="K11" s="160"/>
      <c r="L11" s="160"/>
      <c r="M11" s="168"/>
      <c r="N11" s="75"/>
    </row>
    <row r="12" spans="1:15" x14ac:dyDescent="0.25">
      <c r="A12" s="75"/>
      <c r="B12" s="75"/>
      <c r="C12" s="75"/>
      <c r="D12" s="75"/>
      <c r="E12" s="168" t="s">
        <v>27</v>
      </c>
      <c r="F12" s="160">
        <v>100</v>
      </c>
      <c r="G12" s="160">
        <v>1</v>
      </c>
      <c r="H12" s="160">
        <v>100</v>
      </c>
      <c r="I12" s="161">
        <v>11.5</v>
      </c>
      <c r="J12" s="162">
        <v>12</v>
      </c>
      <c r="K12" s="160"/>
      <c r="L12" s="160"/>
      <c r="M12" s="168"/>
      <c r="N12" s="75"/>
    </row>
    <row r="13" spans="1:15" x14ac:dyDescent="0.25">
      <c r="A13" s="75"/>
      <c r="B13" s="75"/>
      <c r="C13" s="75"/>
      <c r="D13" s="75"/>
      <c r="E13" s="168" t="s">
        <v>30</v>
      </c>
      <c r="F13" s="163" t="s">
        <v>31</v>
      </c>
      <c r="G13" s="160">
        <v>1</v>
      </c>
      <c r="H13" s="160">
        <v>500</v>
      </c>
      <c r="I13" s="161">
        <v>17.899999999999999</v>
      </c>
      <c r="J13" s="162">
        <v>18</v>
      </c>
      <c r="K13" s="160"/>
      <c r="L13" s="160"/>
      <c r="M13" s="168"/>
      <c r="N13" s="75"/>
    </row>
    <row r="14" spans="1:15" x14ac:dyDescent="0.25">
      <c r="A14" s="75"/>
      <c r="B14" s="75"/>
      <c r="C14" s="75"/>
      <c r="D14" s="75"/>
      <c r="E14" s="176" t="s">
        <v>34</v>
      </c>
      <c r="F14" s="180"/>
      <c r="G14" s="167"/>
      <c r="H14" s="167"/>
      <c r="I14" s="167"/>
      <c r="J14" s="166">
        <f>SUM(J10:J13)</f>
        <v>182</v>
      </c>
      <c r="K14" s="167">
        <v>0</v>
      </c>
      <c r="L14" s="168"/>
      <c r="M14" s="176">
        <f>J14-K14</f>
        <v>182</v>
      </c>
      <c r="N14" s="75"/>
    </row>
    <row r="15" spans="1:15" x14ac:dyDescent="0.25">
      <c r="A15" s="75"/>
      <c r="B15" s="75"/>
      <c r="C15" s="75"/>
      <c r="D15" s="75"/>
      <c r="E15" s="181"/>
      <c r="F15" s="177"/>
      <c r="G15" s="177"/>
      <c r="H15" s="177"/>
      <c r="I15" s="178"/>
      <c r="J15" s="177"/>
      <c r="K15" s="177"/>
      <c r="L15" s="177"/>
      <c r="M15" s="177"/>
      <c r="N15" s="75"/>
    </row>
    <row r="16" spans="1:15" x14ac:dyDescent="0.25">
      <c r="A16" s="75"/>
      <c r="B16" s="75"/>
      <c r="C16" s="75"/>
      <c r="D16" s="75"/>
      <c r="E16" s="198" t="s">
        <v>259</v>
      </c>
      <c r="F16" s="199"/>
      <c r="G16" s="199"/>
      <c r="H16" s="199"/>
      <c r="I16" s="199"/>
      <c r="J16" s="199"/>
      <c r="K16" s="199"/>
      <c r="L16" s="199"/>
      <c r="M16" s="200"/>
      <c r="N16" s="75"/>
    </row>
    <row r="17" spans="1:14" x14ac:dyDescent="0.25">
      <c r="A17" s="75"/>
      <c r="B17" s="75"/>
      <c r="C17" s="75"/>
      <c r="D17" s="75"/>
      <c r="E17" s="173" t="s">
        <v>0</v>
      </c>
      <c r="F17" s="173" t="s">
        <v>7</v>
      </c>
      <c r="G17" s="174" t="s">
        <v>1</v>
      </c>
      <c r="H17" s="182" t="s">
        <v>260</v>
      </c>
      <c r="I17" s="179" t="s">
        <v>268</v>
      </c>
      <c r="J17" s="179" t="s">
        <v>35</v>
      </c>
      <c r="K17" s="183"/>
      <c r="L17" s="184"/>
      <c r="M17" s="175" t="s">
        <v>1</v>
      </c>
      <c r="N17" s="75"/>
    </row>
    <row r="18" spans="1:14" x14ac:dyDescent="0.25">
      <c r="A18" s="75"/>
      <c r="B18" s="75"/>
      <c r="C18" s="75"/>
      <c r="D18" s="75"/>
      <c r="E18" s="168" t="s">
        <v>2</v>
      </c>
      <c r="F18" s="160" t="s">
        <v>5</v>
      </c>
      <c r="G18" s="160">
        <f>405</f>
        <v>405</v>
      </c>
      <c r="H18" s="164">
        <f>Kredit!L5</f>
        <v>80</v>
      </c>
      <c r="I18" s="165">
        <f>SUM(G18-Kredit!L5)</f>
        <v>325</v>
      </c>
      <c r="J18" s="160">
        <v>0</v>
      </c>
      <c r="K18" s="160"/>
      <c r="L18" s="160"/>
      <c r="M18" s="167">
        <f>I18-J18</f>
        <v>325</v>
      </c>
      <c r="N18" s="75"/>
    </row>
    <row r="19" spans="1:14" x14ac:dyDescent="0.25">
      <c r="A19" s="75"/>
      <c r="B19" s="75"/>
      <c r="C19" s="75"/>
      <c r="D19" s="75"/>
      <c r="E19" s="168" t="s">
        <v>3</v>
      </c>
      <c r="F19" s="160" t="s">
        <v>6</v>
      </c>
      <c r="G19" s="160">
        <v>100</v>
      </c>
      <c r="H19" s="164">
        <f>Kredit!L6</f>
        <v>40</v>
      </c>
      <c r="I19" s="165">
        <f>SUM(G19-Kredit!L6)</f>
        <v>60</v>
      </c>
      <c r="J19" s="160">
        <v>0</v>
      </c>
      <c r="K19" s="160"/>
      <c r="L19" s="160"/>
      <c r="M19" s="167">
        <f>I19-J19</f>
        <v>60</v>
      </c>
      <c r="N19" s="75"/>
    </row>
    <row r="20" spans="1:14" x14ac:dyDescent="0.25">
      <c r="A20" s="75"/>
      <c r="B20" s="75"/>
      <c r="C20" s="75"/>
      <c r="D20" s="75"/>
      <c r="E20" s="168" t="s">
        <v>4</v>
      </c>
      <c r="F20" s="160" t="s">
        <v>218</v>
      </c>
      <c r="G20" s="160">
        <v>40</v>
      </c>
      <c r="H20" s="164">
        <f>Kredit!L7</f>
        <v>10</v>
      </c>
      <c r="I20" s="165">
        <f>SUM(G20-Kredit!L7)</f>
        <v>30</v>
      </c>
      <c r="J20" s="160">
        <v>0</v>
      </c>
      <c r="K20" s="160"/>
      <c r="L20" s="160"/>
      <c r="M20" s="167">
        <f>I20-J20</f>
        <v>30</v>
      </c>
      <c r="N20" s="75"/>
    </row>
    <row r="21" spans="1:14" x14ac:dyDescent="0.25">
      <c r="A21" s="75"/>
      <c r="B21" s="75"/>
      <c r="C21" s="75"/>
      <c r="D21" s="75"/>
      <c r="E21" s="168" t="s">
        <v>17</v>
      </c>
      <c r="F21" s="160" t="s">
        <v>217</v>
      </c>
      <c r="G21" s="160">
        <v>0</v>
      </c>
      <c r="H21" s="164">
        <f>Kredit!L8</f>
        <v>10</v>
      </c>
      <c r="I21" s="165">
        <f>SUM(G21-Kredit!L8)</f>
        <v>-10</v>
      </c>
      <c r="J21" s="160">
        <v>0</v>
      </c>
      <c r="K21" s="160"/>
      <c r="L21" s="160"/>
      <c r="M21" s="169">
        <f>I21-J21</f>
        <v>-10</v>
      </c>
      <c r="N21" s="75"/>
    </row>
    <row r="22" spans="1:14" s="1" customFormat="1" x14ac:dyDescent="0.25">
      <c r="A22" s="172"/>
      <c r="B22" s="172"/>
      <c r="C22" s="172"/>
      <c r="D22" s="172"/>
      <c r="E22" s="185" t="s">
        <v>32</v>
      </c>
      <c r="F22" s="167"/>
      <c r="G22" s="167">
        <f>SUM(G18:G20)</f>
        <v>545</v>
      </c>
      <c r="H22" s="167"/>
      <c r="I22" s="167">
        <f>SUM(I18:I20)</f>
        <v>415</v>
      </c>
      <c r="J22" s="167">
        <v>0</v>
      </c>
      <c r="K22" s="167"/>
      <c r="L22" s="167"/>
      <c r="M22" s="176">
        <f>SUM(M18:M20)</f>
        <v>415</v>
      </c>
      <c r="N22" s="172"/>
    </row>
    <row r="23" spans="1:14" x14ac:dyDescent="0.25">
      <c r="A23" s="75"/>
      <c r="B23" s="75"/>
      <c r="C23" s="75"/>
      <c r="D23" s="75"/>
      <c r="E23" s="75"/>
      <c r="F23" s="75"/>
      <c r="G23" s="172"/>
      <c r="H23" s="75"/>
      <c r="I23" s="75"/>
      <c r="J23" s="75"/>
      <c r="K23" s="75"/>
      <c r="L23" s="75"/>
      <c r="M23" s="75"/>
      <c r="N23" s="75"/>
    </row>
    <row r="24" spans="1:14" x14ac:dyDescent="0.25">
      <c r="A24" s="75"/>
      <c r="B24" s="75"/>
      <c r="C24" s="75"/>
      <c r="D24" s="75"/>
      <c r="E24" s="75"/>
      <c r="F24" s="75"/>
      <c r="G24" s="172"/>
      <c r="H24" s="75"/>
      <c r="I24" s="75"/>
      <c r="J24" s="75"/>
      <c r="K24" s="75"/>
      <c r="L24" s="75"/>
      <c r="M24" s="75"/>
      <c r="N24" s="75"/>
    </row>
    <row r="25" spans="1:14" s="1" customFormat="1" x14ac:dyDescent="0.25">
      <c r="A25" s="172"/>
      <c r="B25" s="172"/>
      <c r="C25" s="172"/>
      <c r="D25" s="172"/>
      <c r="E25" s="172"/>
      <c r="F25" s="172"/>
      <c r="G25" s="172"/>
      <c r="H25" s="172"/>
      <c r="I25" s="172"/>
      <c r="J25" s="172"/>
      <c r="K25" s="172"/>
      <c r="L25" s="75"/>
      <c r="M25" s="75"/>
      <c r="N25" s="172"/>
    </row>
    <row r="32" spans="1:14" x14ac:dyDescent="0.25">
      <c r="C32" s="4"/>
    </row>
  </sheetData>
  <mergeCells count="4">
    <mergeCell ref="E8:M8"/>
    <mergeCell ref="E2:M2"/>
    <mergeCell ref="E16:M16"/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1"/>
  <sheetViews>
    <sheetView workbookViewId="0">
      <selection activeCell="Q19" sqref="Q19"/>
    </sheetView>
  </sheetViews>
  <sheetFormatPr defaultRowHeight="15" x14ac:dyDescent="0.25"/>
  <cols>
    <col min="1" max="1" width="5" style="6" customWidth="1"/>
    <col min="2" max="2" width="15.42578125" style="6" bestFit="1" customWidth="1"/>
    <col min="3" max="3" width="12" style="46" customWidth="1"/>
    <col min="4" max="4" width="9.140625" style="6"/>
    <col min="5" max="5" width="11.5703125" style="5" bestFit="1" customWidth="1"/>
    <col min="6" max="9" width="9.140625" style="6"/>
    <col min="10" max="13" width="6.7109375" style="6" customWidth="1"/>
    <col min="14" max="15" width="10.7109375" style="6" customWidth="1"/>
    <col min="16" max="16" width="9.85546875" style="6" bestFit="1" customWidth="1"/>
    <col min="17" max="17" width="9.7109375" style="6" bestFit="1" customWidth="1"/>
    <col min="18" max="16384" width="9.140625" style="6"/>
  </cols>
  <sheetData>
    <row r="2" spans="2:18" ht="24.75" customHeight="1" x14ac:dyDescent="0.25">
      <c r="B2" s="218" t="s">
        <v>215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20"/>
      <c r="P2" s="2"/>
      <c r="Q2" s="2"/>
      <c r="R2" s="2"/>
    </row>
    <row r="3" spans="2:18" s="5" customFormat="1" x14ac:dyDescent="0.25">
      <c r="B3" s="213" t="s">
        <v>203</v>
      </c>
      <c r="C3" s="214"/>
      <c r="D3" s="211">
        <v>42127</v>
      </c>
      <c r="E3" s="212"/>
      <c r="F3" s="209">
        <v>42134</v>
      </c>
      <c r="G3" s="210"/>
      <c r="H3" s="209">
        <v>42141</v>
      </c>
      <c r="I3" s="210"/>
      <c r="J3" s="215" t="s">
        <v>213</v>
      </c>
      <c r="K3" s="216"/>
      <c r="L3" s="216"/>
      <c r="M3" s="217"/>
      <c r="N3" s="203" t="s">
        <v>208</v>
      </c>
      <c r="O3" s="205" t="s">
        <v>52</v>
      </c>
    </row>
    <row r="4" spans="2:18" s="5" customFormat="1" x14ac:dyDescent="0.25">
      <c r="B4" s="52" t="s">
        <v>50</v>
      </c>
      <c r="C4" s="53" t="s">
        <v>18</v>
      </c>
      <c r="D4" s="52" t="s">
        <v>21</v>
      </c>
      <c r="E4" s="54" t="s">
        <v>1</v>
      </c>
      <c r="F4" s="52" t="s">
        <v>21</v>
      </c>
      <c r="G4" s="54" t="s">
        <v>1</v>
      </c>
      <c r="H4" s="52" t="s">
        <v>21</v>
      </c>
      <c r="I4" s="54" t="s">
        <v>1</v>
      </c>
      <c r="J4" s="142" t="s">
        <v>51</v>
      </c>
      <c r="K4" s="142" t="s">
        <v>204</v>
      </c>
      <c r="L4" s="142" t="s">
        <v>205</v>
      </c>
      <c r="M4" s="142" t="s">
        <v>206</v>
      </c>
      <c r="N4" s="204"/>
      <c r="O4" s="206"/>
      <c r="Q4" s="6"/>
    </row>
    <row r="5" spans="2:18" s="5" customFormat="1" x14ac:dyDescent="0.25">
      <c r="B5" s="39" t="s">
        <v>37</v>
      </c>
      <c r="C5" s="45"/>
      <c r="D5" s="47"/>
      <c r="E5" s="38"/>
      <c r="F5" s="35"/>
      <c r="G5" s="36"/>
      <c r="H5" s="35"/>
      <c r="I5" s="36"/>
      <c r="J5" s="37"/>
      <c r="K5" s="33"/>
      <c r="L5" s="33"/>
      <c r="M5" s="33"/>
      <c r="N5" s="35"/>
      <c r="O5" s="38"/>
      <c r="Q5" s="6"/>
    </row>
    <row r="6" spans="2:18" s="5" customFormat="1" x14ac:dyDescent="0.25">
      <c r="B6" s="16" t="s">
        <v>9</v>
      </c>
      <c r="C6" s="40">
        <v>10</v>
      </c>
      <c r="D6" s="7">
        <v>35</v>
      </c>
      <c r="E6" s="49">
        <f>C6*D6</f>
        <v>350</v>
      </c>
      <c r="F6" s="7"/>
      <c r="G6" s="49"/>
      <c r="H6" s="7"/>
      <c r="I6" s="49"/>
      <c r="J6" s="8">
        <v>38</v>
      </c>
      <c r="K6" s="5">
        <f>J6-D6</f>
        <v>3</v>
      </c>
      <c r="N6" s="3"/>
      <c r="O6" s="15"/>
    </row>
    <row r="7" spans="2:18" s="5" customFormat="1" x14ac:dyDescent="0.25">
      <c r="B7" s="16" t="s">
        <v>38</v>
      </c>
      <c r="C7" s="40">
        <v>10</v>
      </c>
      <c r="D7" s="7">
        <v>0</v>
      </c>
      <c r="E7" s="49">
        <f>C7*D7</f>
        <v>0</v>
      </c>
      <c r="F7" s="7"/>
      <c r="G7" s="49"/>
      <c r="H7" s="7"/>
      <c r="I7" s="49"/>
      <c r="J7" s="8">
        <v>0</v>
      </c>
      <c r="K7" s="5">
        <f t="shared" ref="K7:K9" si="0">J7-D7</f>
        <v>0</v>
      </c>
      <c r="N7" s="3" t="s">
        <v>209</v>
      </c>
      <c r="O7" s="15"/>
    </row>
    <row r="8" spans="2:18" s="5" customFormat="1" x14ac:dyDescent="0.25">
      <c r="B8" s="28" t="s">
        <v>55</v>
      </c>
      <c r="C8" s="40">
        <v>5</v>
      </c>
      <c r="D8" s="7">
        <v>6</v>
      </c>
      <c r="E8" s="49">
        <f>C8*D8</f>
        <v>30</v>
      </c>
      <c r="F8" s="7"/>
      <c r="G8" s="49"/>
      <c r="H8" s="7"/>
      <c r="I8" s="49"/>
      <c r="J8" s="8">
        <v>5</v>
      </c>
      <c r="K8" s="5">
        <f>J8-D8</f>
        <v>-1</v>
      </c>
      <c r="N8" s="3"/>
      <c r="O8" s="15"/>
    </row>
    <row r="9" spans="2:18" s="5" customFormat="1" x14ac:dyDescent="0.25">
      <c r="B9" s="16" t="s">
        <v>39</v>
      </c>
      <c r="C9" s="40">
        <v>10</v>
      </c>
      <c r="D9" s="7">
        <v>0</v>
      </c>
      <c r="E9" s="49">
        <f t="shared" ref="E9:E28" si="1">C9*D9</f>
        <v>0</v>
      </c>
      <c r="F9" s="7"/>
      <c r="G9" s="49"/>
      <c r="H9" s="7"/>
      <c r="I9" s="49"/>
      <c r="J9" s="8"/>
      <c r="K9" s="5">
        <f t="shared" si="0"/>
        <v>0</v>
      </c>
      <c r="N9" s="3" t="s">
        <v>210</v>
      </c>
      <c r="O9" s="15"/>
    </row>
    <row r="10" spans="2:18" s="5" customFormat="1" x14ac:dyDescent="0.25">
      <c r="B10" s="16" t="s">
        <v>8</v>
      </c>
      <c r="C10" s="40">
        <v>10</v>
      </c>
      <c r="D10" s="7">
        <v>28</v>
      </c>
      <c r="E10" s="49">
        <f t="shared" si="1"/>
        <v>280</v>
      </c>
      <c r="F10" s="7"/>
      <c r="G10" s="49"/>
      <c r="H10" s="7"/>
      <c r="I10" s="49"/>
      <c r="J10" s="8">
        <v>20</v>
      </c>
      <c r="K10" s="5">
        <f>J10-D10</f>
        <v>-8</v>
      </c>
      <c r="N10" s="3" t="s">
        <v>211</v>
      </c>
      <c r="O10" s="48" t="s">
        <v>53</v>
      </c>
    </row>
    <row r="11" spans="2:18" s="13" customFormat="1" x14ac:dyDescent="0.25">
      <c r="B11" s="29" t="s">
        <v>49</v>
      </c>
      <c r="C11" s="41"/>
      <c r="D11" s="10">
        <v>0.5</v>
      </c>
      <c r="E11" s="49"/>
      <c r="F11" s="10"/>
      <c r="G11" s="49"/>
      <c r="H11" s="10"/>
      <c r="I11" s="49"/>
      <c r="J11" s="13">
        <v>1</v>
      </c>
      <c r="K11" s="5">
        <f>J11-D11</f>
        <v>0.5</v>
      </c>
      <c r="L11" s="5"/>
      <c r="M11" s="5"/>
      <c r="N11" s="50" t="s">
        <v>212</v>
      </c>
      <c r="O11" s="27"/>
    </row>
    <row r="12" spans="2:18" s="13" customFormat="1" x14ac:dyDescent="0.25">
      <c r="B12" s="29" t="s">
        <v>48</v>
      </c>
      <c r="C12" s="41"/>
      <c r="D12" s="10">
        <v>5</v>
      </c>
      <c r="E12" s="49"/>
      <c r="F12" s="10"/>
      <c r="G12" s="49"/>
      <c r="H12" s="10"/>
      <c r="I12" s="49"/>
      <c r="J12" s="13">
        <v>100</v>
      </c>
      <c r="K12" s="5">
        <f t="shared" ref="K12:K30" si="2">J12-D12</f>
        <v>95</v>
      </c>
      <c r="L12" s="5"/>
      <c r="M12" s="5"/>
      <c r="N12" s="50"/>
      <c r="O12" s="27"/>
    </row>
    <row r="13" spans="2:18" s="5" customFormat="1" x14ac:dyDescent="0.25">
      <c r="B13" s="32" t="s">
        <v>40</v>
      </c>
      <c r="C13" s="42"/>
      <c r="D13" s="47"/>
      <c r="E13" s="38"/>
      <c r="F13" s="47"/>
      <c r="G13" s="38"/>
      <c r="H13" s="47"/>
      <c r="I13" s="38"/>
      <c r="J13" s="34"/>
      <c r="K13" s="33"/>
      <c r="L13" s="33"/>
      <c r="M13" s="33"/>
      <c r="N13" s="51"/>
      <c r="O13" s="38"/>
      <c r="Q13" s="6"/>
    </row>
    <row r="14" spans="2:18" s="5" customFormat="1" x14ac:dyDescent="0.25">
      <c r="B14" s="16" t="s">
        <v>47</v>
      </c>
      <c r="C14" s="40">
        <v>15</v>
      </c>
      <c r="D14" s="7">
        <v>0</v>
      </c>
      <c r="E14" s="49">
        <v>0</v>
      </c>
      <c r="F14" s="7"/>
      <c r="G14" s="49"/>
      <c r="H14" s="7"/>
      <c r="I14" s="49"/>
      <c r="J14" s="8">
        <v>0</v>
      </c>
      <c r="K14" s="5">
        <f t="shared" si="2"/>
        <v>0</v>
      </c>
      <c r="N14" s="3"/>
      <c r="O14" s="15"/>
    </row>
    <row r="15" spans="2:18" s="13" customFormat="1" x14ac:dyDescent="0.25">
      <c r="B15" s="29" t="s">
        <v>14</v>
      </c>
      <c r="C15" s="41"/>
      <c r="D15" s="11"/>
      <c r="E15" s="49">
        <f t="shared" si="1"/>
        <v>0</v>
      </c>
      <c r="F15" s="11"/>
      <c r="G15" s="49"/>
      <c r="H15" s="11"/>
      <c r="I15" s="49"/>
      <c r="J15" s="13">
        <v>0</v>
      </c>
      <c r="K15" s="5">
        <f t="shared" si="2"/>
        <v>0</v>
      </c>
      <c r="L15" s="5"/>
      <c r="M15" s="5"/>
      <c r="N15" s="50"/>
      <c r="O15" s="27"/>
    </row>
    <row r="16" spans="2:18" s="13" customFormat="1" x14ac:dyDescent="0.25">
      <c r="B16" s="29" t="s">
        <v>42</v>
      </c>
      <c r="C16" s="41"/>
      <c r="D16" s="11"/>
      <c r="E16" s="49">
        <f t="shared" si="1"/>
        <v>0</v>
      </c>
      <c r="F16" s="11"/>
      <c r="G16" s="49"/>
      <c r="H16" s="11"/>
      <c r="I16" s="49"/>
      <c r="J16" s="13">
        <v>0</v>
      </c>
      <c r="K16" s="5">
        <f t="shared" si="2"/>
        <v>0</v>
      </c>
      <c r="L16" s="5"/>
      <c r="M16" s="5"/>
      <c r="N16" s="50"/>
      <c r="O16" s="27"/>
    </row>
    <row r="17" spans="2:17" s="13" customFormat="1" x14ac:dyDescent="0.25">
      <c r="B17" s="29" t="s">
        <v>43</v>
      </c>
      <c r="C17" s="41"/>
      <c r="D17" s="11"/>
      <c r="E17" s="49">
        <f t="shared" si="1"/>
        <v>0</v>
      </c>
      <c r="F17" s="11"/>
      <c r="G17" s="49"/>
      <c r="H17" s="11"/>
      <c r="I17" s="49"/>
      <c r="J17" s="13">
        <v>0</v>
      </c>
      <c r="K17" s="5">
        <f t="shared" si="2"/>
        <v>0</v>
      </c>
      <c r="L17" s="5"/>
      <c r="M17" s="5"/>
      <c r="N17" s="50"/>
      <c r="O17" s="27"/>
    </row>
    <row r="18" spans="2:17" s="13" customFormat="1" x14ac:dyDescent="0.25">
      <c r="B18" s="29" t="s">
        <v>44</v>
      </c>
      <c r="C18" s="41"/>
      <c r="D18" s="11"/>
      <c r="E18" s="49">
        <f t="shared" si="1"/>
        <v>0</v>
      </c>
      <c r="F18" s="11"/>
      <c r="G18" s="49"/>
      <c r="H18" s="11"/>
      <c r="I18" s="49"/>
      <c r="J18" s="13">
        <v>0</v>
      </c>
      <c r="K18" s="5">
        <f t="shared" si="2"/>
        <v>0</v>
      </c>
      <c r="L18" s="5"/>
      <c r="M18" s="5"/>
      <c r="N18" s="50"/>
      <c r="O18" s="27"/>
    </row>
    <row r="19" spans="2:17" s="5" customFormat="1" x14ac:dyDescent="0.25">
      <c r="B19" s="30" t="s">
        <v>10</v>
      </c>
      <c r="C19" s="40">
        <v>10</v>
      </c>
      <c r="D19" s="7"/>
      <c r="E19" s="49"/>
      <c r="F19" s="7"/>
      <c r="G19" s="49"/>
      <c r="H19" s="7"/>
      <c r="I19" s="49"/>
      <c r="K19" s="5">
        <f t="shared" si="2"/>
        <v>0</v>
      </c>
      <c r="N19" s="3"/>
      <c r="O19" s="15"/>
    </row>
    <row r="20" spans="2:17" s="5" customFormat="1" x14ac:dyDescent="0.25">
      <c r="B20" s="31" t="s">
        <v>45</v>
      </c>
      <c r="C20" s="40"/>
      <c r="D20" s="7">
        <v>7</v>
      </c>
      <c r="E20" s="49">
        <f>C19*D20</f>
        <v>70</v>
      </c>
      <c r="F20" s="7"/>
      <c r="G20" s="49"/>
      <c r="H20" s="7"/>
      <c r="I20" s="49"/>
      <c r="J20" s="12">
        <v>10</v>
      </c>
      <c r="K20" s="5">
        <f t="shared" si="2"/>
        <v>3</v>
      </c>
      <c r="M20" s="5">
        <v>3</v>
      </c>
      <c r="N20" s="3"/>
      <c r="O20" s="15"/>
      <c r="Q20" s="6"/>
    </row>
    <row r="21" spans="2:17" s="5" customFormat="1" x14ac:dyDescent="0.25">
      <c r="B21" s="31" t="s">
        <v>46</v>
      </c>
      <c r="C21" s="40"/>
      <c r="D21" s="7"/>
      <c r="E21" s="49">
        <f t="shared" si="1"/>
        <v>0</v>
      </c>
      <c r="F21" s="7"/>
      <c r="G21" s="49"/>
      <c r="H21" s="7"/>
      <c r="I21" s="49"/>
      <c r="J21" s="12">
        <v>0</v>
      </c>
      <c r="K21" s="5">
        <f t="shared" si="2"/>
        <v>0</v>
      </c>
      <c r="N21" s="3"/>
      <c r="O21" s="15"/>
      <c r="Q21" s="6"/>
    </row>
    <row r="22" spans="2:17" s="5" customFormat="1" x14ac:dyDescent="0.25">
      <c r="B22" s="30" t="s">
        <v>16</v>
      </c>
      <c r="C22" s="40">
        <v>5</v>
      </c>
      <c r="D22" s="7"/>
      <c r="E22" s="49"/>
      <c r="F22" s="7"/>
      <c r="G22" s="49"/>
      <c r="H22" s="7"/>
      <c r="I22" s="49"/>
      <c r="J22" s="12"/>
      <c r="N22" s="3"/>
      <c r="O22" s="15"/>
      <c r="Q22" s="6"/>
    </row>
    <row r="23" spans="2:17" s="5" customFormat="1" x14ac:dyDescent="0.25">
      <c r="B23" s="31" t="s">
        <v>207</v>
      </c>
      <c r="D23" s="7">
        <v>5</v>
      </c>
      <c r="E23" s="49">
        <f>C22*D23</f>
        <v>25</v>
      </c>
      <c r="F23" s="7"/>
      <c r="G23" s="49"/>
      <c r="H23" s="7"/>
      <c r="I23" s="49"/>
      <c r="J23" s="12"/>
      <c r="N23" s="3"/>
      <c r="O23" s="15"/>
      <c r="Q23" s="6"/>
    </row>
    <row r="24" spans="2:17" s="5" customFormat="1" x14ac:dyDescent="0.25">
      <c r="B24" s="32" t="s">
        <v>41</v>
      </c>
      <c r="C24" s="42"/>
      <c r="D24" s="47"/>
      <c r="E24" s="38"/>
      <c r="F24" s="47"/>
      <c r="G24" s="38"/>
      <c r="H24" s="47"/>
      <c r="I24" s="38"/>
      <c r="J24" s="37"/>
      <c r="K24" s="33"/>
      <c r="L24" s="33"/>
      <c r="M24" s="33"/>
      <c r="N24" s="51"/>
      <c r="O24" s="38"/>
      <c r="Q24" s="6"/>
    </row>
    <row r="25" spans="2:17" s="5" customFormat="1" x14ac:dyDescent="0.25">
      <c r="B25" s="16" t="s">
        <v>22</v>
      </c>
      <c r="C25" s="43">
        <v>10</v>
      </c>
      <c r="D25" s="7"/>
      <c r="E25" s="49">
        <f t="shared" si="1"/>
        <v>0</v>
      </c>
      <c r="F25" s="7"/>
      <c r="G25" s="49"/>
      <c r="H25" s="7"/>
      <c r="I25" s="49"/>
      <c r="K25" s="5">
        <f t="shared" si="2"/>
        <v>0</v>
      </c>
      <c r="N25" s="3"/>
      <c r="O25" s="15"/>
    </row>
    <row r="26" spans="2:17" s="13" customFormat="1" x14ac:dyDescent="0.25">
      <c r="B26" s="29" t="s">
        <v>23</v>
      </c>
      <c r="C26" s="41"/>
      <c r="D26" s="11">
        <v>15</v>
      </c>
      <c r="E26" s="49">
        <f>C25*D26</f>
        <v>150</v>
      </c>
      <c r="F26" s="11"/>
      <c r="G26" s="49"/>
      <c r="H26" s="11"/>
      <c r="I26" s="49"/>
      <c r="J26" s="13">
        <v>15</v>
      </c>
      <c r="K26" s="5">
        <f t="shared" si="2"/>
        <v>0</v>
      </c>
      <c r="L26" s="5"/>
      <c r="M26" s="5"/>
      <c r="N26" s="50"/>
      <c r="O26" s="27"/>
    </row>
    <row r="27" spans="2:17" s="13" customFormat="1" x14ac:dyDescent="0.25">
      <c r="B27" s="29" t="s">
        <v>24</v>
      </c>
      <c r="C27" s="44"/>
      <c r="D27" s="11">
        <v>17</v>
      </c>
      <c r="E27" s="49">
        <f>C25*D27</f>
        <v>170</v>
      </c>
      <c r="F27" s="11"/>
      <c r="G27" s="49"/>
      <c r="H27" s="11"/>
      <c r="I27" s="49"/>
      <c r="J27" s="13">
        <v>17</v>
      </c>
      <c r="K27" s="5">
        <f t="shared" si="2"/>
        <v>0</v>
      </c>
      <c r="L27" s="5"/>
      <c r="M27" s="5"/>
      <c r="N27" s="50"/>
      <c r="O27" s="27"/>
    </row>
    <row r="28" spans="2:17" s="5" customFormat="1" x14ac:dyDescent="0.25">
      <c r="B28" s="16" t="s">
        <v>12</v>
      </c>
      <c r="C28" s="43">
        <v>5</v>
      </c>
      <c r="D28" s="7"/>
      <c r="E28" s="49">
        <f t="shared" si="1"/>
        <v>0</v>
      </c>
      <c r="F28" s="7"/>
      <c r="G28" s="49"/>
      <c r="H28" s="7"/>
      <c r="I28" s="49"/>
      <c r="K28" s="5">
        <f t="shared" si="2"/>
        <v>0</v>
      </c>
      <c r="N28" s="3"/>
      <c r="O28" s="15"/>
    </row>
    <row r="29" spans="2:17" s="13" customFormat="1" x14ac:dyDescent="0.25">
      <c r="B29" s="29" t="s">
        <v>25</v>
      </c>
      <c r="C29" s="44"/>
      <c r="D29" s="11">
        <v>13</v>
      </c>
      <c r="E29" s="49">
        <f>C28*D29</f>
        <v>65</v>
      </c>
      <c r="F29" s="11"/>
      <c r="G29" s="49"/>
      <c r="H29" s="11"/>
      <c r="I29" s="49"/>
      <c r="J29" s="13">
        <v>16</v>
      </c>
      <c r="K29" s="5">
        <f t="shared" si="2"/>
        <v>3</v>
      </c>
      <c r="L29" s="5"/>
      <c r="M29" s="5">
        <v>3</v>
      </c>
      <c r="N29" s="50"/>
      <c r="O29" s="27"/>
    </row>
    <row r="30" spans="2:17" ht="15.75" thickBot="1" x14ac:dyDescent="0.3">
      <c r="B30" s="16" t="s">
        <v>13</v>
      </c>
      <c r="C30" s="40">
        <v>5</v>
      </c>
      <c r="D30" s="7">
        <v>0</v>
      </c>
      <c r="E30" s="49">
        <f>C30*D30</f>
        <v>0</v>
      </c>
      <c r="F30" s="7"/>
      <c r="G30" s="49"/>
      <c r="H30" s="7"/>
      <c r="I30" s="49"/>
      <c r="K30" s="5">
        <f t="shared" si="2"/>
        <v>0</v>
      </c>
      <c r="L30" s="5"/>
      <c r="M30" s="5"/>
      <c r="N30" s="3"/>
      <c r="O30" s="14"/>
    </row>
    <row r="31" spans="2:17" ht="32.25" customHeight="1" thickTop="1" x14ac:dyDescent="0.25">
      <c r="B31" s="207" t="s">
        <v>214</v>
      </c>
      <c r="C31" s="208"/>
      <c r="D31" s="193"/>
      <c r="E31" s="194">
        <f>SUM(E5:E30)</f>
        <v>1140</v>
      </c>
      <c r="F31" s="193"/>
      <c r="G31" s="195"/>
      <c r="H31" s="193"/>
      <c r="I31" s="195"/>
      <c r="J31" s="196"/>
      <c r="K31" s="197"/>
      <c r="L31" s="197"/>
      <c r="M31" s="197"/>
      <c r="N31" s="193"/>
      <c r="O31" s="195"/>
    </row>
  </sheetData>
  <mergeCells count="9">
    <mergeCell ref="B2:O2"/>
    <mergeCell ref="N3:N4"/>
    <mergeCell ref="O3:O4"/>
    <mergeCell ref="B31:C31"/>
    <mergeCell ref="F3:G3"/>
    <mergeCell ref="H3:I3"/>
    <mergeCell ref="D3:E3"/>
    <mergeCell ref="B3:C3"/>
    <mergeCell ref="J3:M3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1"/>
  <sheetViews>
    <sheetView workbookViewId="0">
      <selection activeCell="B5" sqref="B5"/>
    </sheetView>
  </sheetViews>
  <sheetFormatPr defaultRowHeight="15" x14ac:dyDescent="0.25"/>
  <cols>
    <col min="1" max="1" width="9.140625" style="6"/>
    <col min="2" max="2" width="20" style="6" bestFit="1" customWidth="1"/>
    <col min="3" max="5" width="9.140625" style="6"/>
    <col min="6" max="6" width="11.7109375" style="6" bestFit="1" customWidth="1"/>
    <col min="7" max="7" width="9.140625" style="6"/>
    <col min="8" max="9" width="9.85546875" style="6" bestFit="1" customWidth="1"/>
    <col min="10" max="10" width="9.7109375" style="6" bestFit="1" customWidth="1"/>
    <col min="11" max="11" width="9.140625" style="6"/>
    <col min="12" max="12" width="12.42578125" style="6" bestFit="1" customWidth="1"/>
    <col min="13" max="13" width="11.28515625" style="6" bestFit="1" customWidth="1"/>
    <col min="14" max="16384" width="9.140625" style="6"/>
  </cols>
  <sheetData>
    <row r="1" spans="2:12" ht="15.75" thickBot="1" x14ac:dyDescent="0.3"/>
    <row r="2" spans="2:12" ht="27" customHeight="1" thickBot="1" x14ac:dyDescent="0.3">
      <c r="B2" s="221" t="s">
        <v>216</v>
      </c>
      <c r="C2" s="222"/>
      <c r="D2" s="222"/>
      <c r="E2" s="222"/>
      <c r="F2" s="222"/>
      <c r="G2" s="222"/>
      <c r="H2" s="222"/>
      <c r="I2" s="222"/>
      <c r="J2" s="222"/>
      <c r="K2" s="222"/>
      <c r="L2" s="223"/>
    </row>
    <row r="3" spans="2:12" s="60" customFormat="1" ht="15.75" thickTop="1" x14ac:dyDescent="0.25">
      <c r="B3" s="147" t="s">
        <v>18</v>
      </c>
      <c r="C3" s="143"/>
      <c r="D3" s="144">
        <v>10</v>
      </c>
      <c r="E3" s="144">
        <v>10</v>
      </c>
      <c r="F3" s="144">
        <v>15</v>
      </c>
      <c r="G3" s="144">
        <v>10</v>
      </c>
      <c r="H3" s="144">
        <v>10</v>
      </c>
      <c r="I3" s="144">
        <v>5</v>
      </c>
      <c r="J3" s="144">
        <v>5</v>
      </c>
      <c r="K3" s="144">
        <v>5</v>
      </c>
      <c r="L3" s="224" t="s">
        <v>256</v>
      </c>
    </row>
    <row r="4" spans="2:12" s="5" customFormat="1" x14ac:dyDescent="0.25">
      <c r="B4" s="148" t="s">
        <v>59</v>
      </c>
      <c r="C4" s="61" t="s">
        <v>7</v>
      </c>
      <c r="D4" s="62" t="s">
        <v>9</v>
      </c>
      <c r="E4" s="62" t="s">
        <v>8</v>
      </c>
      <c r="F4" s="62" t="s">
        <v>15</v>
      </c>
      <c r="G4" s="62" t="s">
        <v>10</v>
      </c>
      <c r="H4" s="62" t="s">
        <v>11</v>
      </c>
      <c r="I4" s="62" t="s">
        <v>12</v>
      </c>
      <c r="J4" s="62" t="s">
        <v>13</v>
      </c>
      <c r="K4" s="62" t="s">
        <v>16</v>
      </c>
      <c r="L4" s="225"/>
    </row>
    <row r="5" spans="2:12" x14ac:dyDescent="0.25">
      <c r="B5" s="149" t="s">
        <v>2</v>
      </c>
      <c r="C5" s="63" t="s">
        <v>5</v>
      </c>
      <c r="D5" s="64">
        <v>2</v>
      </c>
      <c r="E5" s="64">
        <v>3</v>
      </c>
      <c r="F5" s="64"/>
      <c r="G5" s="64">
        <v>1</v>
      </c>
      <c r="H5" s="64">
        <v>1</v>
      </c>
      <c r="I5" s="64">
        <v>1</v>
      </c>
      <c r="J5" s="64"/>
      <c r="K5" s="64">
        <v>1</v>
      </c>
      <c r="L5" s="150">
        <f>SUM(D5*$D$3+E5*$E$3+F5*$F$3+G5*$G$3+H5*$H$3+I5*$I$3+J5*$J$3+K5*$K$3)</f>
        <v>80</v>
      </c>
    </row>
    <row r="6" spans="2:12" x14ac:dyDescent="0.25">
      <c r="B6" s="149" t="s">
        <v>3</v>
      </c>
      <c r="C6" s="63" t="s">
        <v>6</v>
      </c>
      <c r="D6" s="64">
        <v>1</v>
      </c>
      <c r="E6" s="64">
        <v>2</v>
      </c>
      <c r="F6" s="64"/>
      <c r="G6" s="64"/>
      <c r="H6" s="64"/>
      <c r="I6" s="64">
        <v>2</v>
      </c>
      <c r="J6" s="64"/>
      <c r="K6" s="64"/>
      <c r="L6" s="150">
        <f>SUM(D6*$D$3+E6*$E$3+F6*$F$3+G6*$G$3+H6*$H$3+I6*$I$3+J6*$J$3+K6*$K$3)</f>
        <v>40</v>
      </c>
    </row>
    <row r="7" spans="2:12" x14ac:dyDescent="0.25">
      <c r="B7" s="149" t="s">
        <v>4</v>
      </c>
      <c r="C7" s="63" t="s">
        <v>218</v>
      </c>
      <c r="D7" s="64">
        <v>1</v>
      </c>
      <c r="E7" s="64"/>
      <c r="F7" s="64"/>
      <c r="G7" s="64"/>
      <c r="H7" s="64"/>
      <c r="I7" s="64"/>
      <c r="J7" s="64"/>
      <c r="K7" s="64"/>
      <c r="L7" s="150">
        <f>SUM(D7*$D$3+E7*$E$3+F7*$F$3+G7*$G$3+H7*$H$3+I7*$I$3+J7*$J$3+K7*$K$3)</f>
        <v>10</v>
      </c>
    </row>
    <row r="8" spans="2:12" x14ac:dyDescent="0.25">
      <c r="B8" s="149" t="s">
        <v>17</v>
      </c>
      <c r="C8" s="63" t="s">
        <v>217</v>
      </c>
      <c r="D8" s="64"/>
      <c r="E8" s="64">
        <v>1</v>
      </c>
      <c r="F8" s="64"/>
      <c r="G8" s="64"/>
      <c r="H8" s="64"/>
      <c r="I8" s="64"/>
      <c r="J8" s="64"/>
      <c r="K8" s="64"/>
      <c r="L8" s="150">
        <f>SUM(D8*$D$3+E8*$E$3+F8*$F$3+G8*$G$3+H8*$H$3+I8*$I$3+J8*$J$3+K8*$K$3)</f>
        <v>10</v>
      </c>
    </row>
    <row r="9" spans="2:12" x14ac:dyDescent="0.25">
      <c r="B9" s="149"/>
      <c r="C9" s="63"/>
      <c r="D9" s="63"/>
      <c r="E9" s="63"/>
      <c r="F9" s="63"/>
      <c r="G9" s="63"/>
      <c r="H9" s="63"/>
      <c r="I9" s="63"/>
      <c r="J9" s="63"/>
      <c r="K9" s="63"/>
      <c r="L9" s="150"/>
    </row>
    <row r="10" spans="2:12" ht="15.75" thickBot="1" x14ac:dyDescent="0.3">
      <c r="B10" s="151" t="s">
        <v>19</v>
      </c>
      <c r="C10" s="145" t="s">
        <v>20</v>
      </c>
      <c r="D10" s="145"/>
      <c r="E10" s="146">
        <v>8</v>
      </c>
      <c r="F10" s="145"/>
      <c r="G10" s="145"/>
      <c r="H10" s="145"/>
      <c r="I10" s="145"/>
      <c r="J10" s="145"/>
      <c r="K10" s="145"/>
      <c r="L10" s="152"/>
    </row>
    <row r="11" spans="2:12" ht="24" customHeight="1" thickTop="1" thickBot="1" x14ac:dyDescent="0.3">
      <c r="B11" s="153" t="s">
        <v>219</v>
      </c>
      <c r="C11" s="154"/>
      <c r="D11" s="154"/>
      <c r="E11" s="154"/>
      <c r="F11" s="154"/>
      <c r="G11" s="154"/>
      <c r="H11" s="154"/>
      <c r="I11" s="154"/>
      <c r="J11" s="154"/>
      <c r="K11" s="154"/>
      <c r="L11" s="155">
        <f>SUM(L5:L10)</f>
        <v>140</v>
      </c>
    </row>
  </sheetData>
  <mergeCells count="2">
    <mergeCell ref="B2:L2"/>
    <mergeCell ref="L3:L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Period Kontaktlista</vt:lpstr>
      <vt:lpstr>Fika uppg_ansv</vt:lpstr>
      <vt:lpstr>Summering</vt:lpstr>
      <vt:lpstr>Åtgång</vt:lpstr>
      <vt:lpstr>Kredit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Wolfie</dc:creator>
  <cp:lastModifiedBy>Jansson Cardell, Helena</cp:lastModifiedBy>
  <dcterms:created xsi:type="dcterms:W3CDTF">2015-05-03T09:57:09Z</dcterms:created>
  <dcterms:modified xsi:type="dcterms:W3CDTF">2015-05-06T11:57:23Z</dcterms:modified>
</cp:coreProperties>
</file>