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Ahnstrom/Documents/JIK F11/2023-2024/Kaffe 2024/"/>
    </mc:Choice>
  </mc:AlternateContent>
  <xr:revisionPtr revIDLastSave="0" documentId="8_{B54CA326-645E-3446-955F-388EA2C57F94}" xr6:coauthVersionLast="47" xr6:coauthVersionMax="47" xr10:uidLastSave="{00000000-0000-0000-0000-000000000000}"/>
  <bookViews>
    <workbookView xWindow="0" yWindow="500" windowWidth="22920" windowHeight="17640" xr2:uid="{00000000-000D-0000-FFFF-FFFF00000000}"/>
  </bookViews>
  <sheets>
    <sheet name="F11" sheetId="5" r:id="rId1"/>
  </sheets>
  <definedNames>
    <definedName name="Addo_DocID" comment="AddoOAS">"17e05711-f070-4d10-af69-49ff42cadd88"</definedName>
    <definedName name="Addo_Today">45393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5" l="1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</calcChain>
</file>

<file path=xl/sharedStrings.xml><?xml version="1.0" encoding="utf-8"?>
<sst xmlns="http://schemas.openxmlformats.org/spreadsheetml/2006/main" count="100" uniqueCount="65">
  <si>
    <t>Svensson</t>
  </si>
  <si>
    <t>Harlin</t>
  </si>
  <si>
    <t>Förnamn</t>
  </si>
  <si>
    <t>Efternamn</t>
  </si>
  <si>
    <t>JIK2024</t>
  </si>
  <si>
    <t>Ida</t>
  </si>
  <si>
    <t>Astrid</t>
  </si>
  <si>
    <t>Olivia</t>
  </si>
  <si>
    <t>Nellie</t>
  </si>
  <si>
    <t>Hilma</t>
  </si>
  <si>
    <t>Molly</t>
  </si>
  <si>
    <t>Hjertquist</t>
  </si>
  <si>
    <t>Elsa</t>
  </si>
  <si>
    <t>Wernborg</t>
  </si>
  <si>
    <t>Tilda</t>
  </si>
  <si>
    <t>Bianca</t>
  </si>
  <si>
    <t>Sinclair</t>
  </si>
  <si>
    <t>Greta</t>
  </si>
  <si>
    <t>Aspklint</t>
  </si>
  <si>
    <t>Minna</t>
  </si>
  <si>
    <t>Lundby</t>
  </si>
  <si>
    <t>Bella</t>
  </si>
  <si>
    <t>Linn</t>
  </si>
  <si>
    <t>Hellström</t>
  </si>
  <si>
    <t>Alicia</t>
  </si>
  <si>
    <t>Rydén</t>
  </si>
  <si>
    <t>Emilia</t>
  </si>
  <si>
    <t>Halonen Carling</t>
  </si>
  <si>
    <t>Ebba</t>
  </si>
  <si>
    <t>Persson</t>
  </si>
  <si>
    <t>Livia</t>
  </si>
  <si>
    <t>Hirsch</t>
  </si>
  <si>
    <t>Wilsson Eng</t>
  </si>
  <si>
    <t>Westin</t>
  </si>
  <si>
    <t>Siri</t>
  </si>
  <si>
    <t>Landén</t>
  </si>
  <si>
    <t>Wilma</t>
  </si>
  <si>
    <t>Johannesson</t>
  </si>
  <si>
    <t>Ottozon</t>
  </si>
  <si>
    <t>Moa</t>
  </si>
  <si>
    <t>Törnblad</t>
  </si>
  <si>
    <t>Ruth</t>
  </si>
  <si>
    <t>Wengbrand</t>
  </si>
  <si>
    <t>Ahnström</t>
  </si>
  <si>
    <t>Junie</t>
  </si>
  <si>
    <t>Dahlbom</t>
  </si>
  <si>
    <t>Edenholm</t>
  </si>
  <si>
    <t>Stella</t>
  </si>
  <si>
    <t>Alsterbo Wigenius</t>
  </si>
  <si>
    <t>Lina</t>
  </si>
  <si>
    <t>Mehnert</t>
  </si>
  <si>
    <t>Alma</t>
  </si>
  <si>
    <t>Alice</t>
  </si>
  <si>
    <t>Karlsson Werninger</t>
  </si>
  <si>
    <t>Ellen</t>
  </si>
  <si>
    <t>Svenningsson</t>
  </si>
  <si>
    <t>Wahlberg</t>
  </si>
  <si>
    <t>Thea</t>
  </si>
  <si>
    <t>Lundström</t>
  </si>
  <si>
    <t>Vera</t>
  </si>
  <si>
    <t>Wallmyr</t>
  </si>
  <si>
    <t>Elvira</t>
  </si>
  <si>
    <t>Steén</t>
  </si>
  <si>
    <t>Användare</t>
  </si>
  <si>
    <t>Lösen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</si>
</sst>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D33"/>
  <sheetViews>
    <sheetView tabSelected="1" workbookViewId="0">
      <selection sqref="A1:XFD2"/>
    </sheetView>
  </sheetViews>
  <sheetFormatPr baseColWidth="10" defaultColWidth="12.6640625" defaultRowHeight="15.75" customHeight="1" x14ac:dyDescent="0.15"/>
  <cols>
    <col min="2" max="2" width="20.83203125" customWidth="1"/>
    <col min="3" max="6" width="39.5" customWidth="1"/>
  </cols>
  <sheetData>
    <row r="1" spans="1:4" s="2" customFormat="1" ht="15.75" customHeight="1" x14ac:dyDescent="0.15">
      <c r="A1" s="3" t="s">
        <v>2</v>
      </c>
      <c r="B1" s="3" t="s">
        <v>3</v>
      </c>
      <c r="C1" s="2" t="s">
        <v>63</v>
      </c>
      <c r="D1" s="2" t="s">
        <v>64</v>
      </c>
    </row>
    <row r="2" spans="1:4" ht="15.75" customHeight="1" x14ac:dyDescent="0.15">
      <c r="A2" s="1" t="s">
        <v>10</v>
      </c>
      <c r="B2" s="1" t="s">
        <v>11</v>
      </c>
      <c r="C2" s="1" t="str">
        <f ca="1">IFERROR(__xludf.DUMMYFUNCTION("SUBSTITUTE(SUBSTITUTE(SUBSTITUTE(SUBSTITUTE(CONCAT(CONCAT(LOWER(A4),"".""),CONCAT(LOWER(REGEXREPLACE(C4, ""\s"", ""_"")),""@klubbkaffe.se"")),""å"",""a""),""ä"",""a""),""ö"",""o""),""é"",""e"")"),"molly.hjertquist@klubbkaffe.se")</f>
        <v>molly.hjertquist@klubbkaffe.se</v>
      </c>
      <c r="D2" s="1" t="s">
        <v>4</v>
      </c>
    </row>
    <row r="3" spans="1:4" ht="15.75" customHeight="1" x14ac:dyDescent="0.15">
      <c r="A3" s="1" t="s">
        <v>12</v>
      </c>
      <c r="B3" s="1" t="s">
        <v>13</v>
      </c>
      <c r="C3" s="1" t="str">
        <f ca="1">IFERROR(__xludf.DUMMYFUNCTION("SUBSTITUTE(SUBSTITUTE(SUBSTITUTE(SUBSTITUTE(CONCAT(CONCAT(LOWER(A5),"".""),CONCAT(LOWER(REGEXREPLACE(C5, ""\s"", ""_"")),""@klubbkaffe.se"")),""å"",""a""),""ä"",""a""),""ö"",""o""),""é"",""e"")"),"elsa.wernborg@klubbkaffe.se")</f>
        <v>elsa.wernborg@klubbkaffe.se</v>
      </c>
      <c r="D3" s="1" t="s">
        <v>4</v>
      </c>
    </row>
    <row r="4" spans="1:4" ht="15.75" customHeight="1" x14ac:dyDescent="0.15">
      <c r="A4" s="1" t="s">
        <v>14</v>
      </c>
      <c r="B4" s="1" t="s">
        <v>1</v>
      </c>
      <c r="C4" s="1" t="str">
        <f ca="1">IFERROR(__xludf.DUMMYFUNCTION("SUBSTITUTE(SUBSTITUTE(SUBSTITUTE(SUBSTITUTE(CONCAT(CONCAT(LOWER(A6),"".""),CONCAT(LOWER(REGEXREPLACE(C6, ""\s"", ""_"")),""@klubbkaffe.se"")),""å"",""a""),""ä"",""a""),""ö"",""o""),""é"",""e"")"),"tilda.harlin@klubbkaffe.se")</f>
        <v>tilda.harlin@klubbkaffe.se</v>
      </c>
      <c r="D4" s="1" t="s">
        <v>4</v>
      </c>
    </row>
    <row r="5" spans="1:4" ht="15.75" customHeight="1" x14ac:dyDescent="0.15">
      <c r="A5" s="1" t="s">
        <v>15</v>
      </c>
      <c r="B5" s="1" t="s">
        <v>16</v>
      </c>
      <c r="C5" s="1" t="str">
        <f ca="1">IFERROR(__xludf.DUMMYFUNCTION("SUBSTITUTE(SUBSTITUTE(SUBSTITUTE(SUBSTITUTE(CONCAT(CONCAT(LOWER(A7),"".""),CONCAT(LOWER(REGEXREPLACE(C7, ""\s"", ""_"")),""@klubbkaffe.se"")),""å"",""a""),""ä"",""a""),""ö"",""o""),""é"",""e"")"),"bianca.sinclair@klubbkaffe.se")</f>
        <v>bianca.sinclair@klubbkaffe.se</v>
      </c>
      <c r="D5" s="1" t="s">
        <v>4</v>
      </c>
    </row>
    <row r="6" spans="1:4" ht="15.75" customHeight="1" x14ac:dyDescent="0.15">
      <c r="A6" s="1" t="s">
        <v>17</v>
      </c>
      <c r="B6" s="1" t="s">
        <v>18</v>
      </c>
      <c r="C6" s="1" t="str">
        <f ca="1">IFERROR(__xludf.DUMMYFUNCTION("SUBSTITUTE(SUBSTITUTE(SUBSTITUTE(SUBSTITUTE(CONCAT(CONCAT(LOWER(A8),"".""),CONCAT(LOWER(REGEXREPLACE(C8, ""\s"", ""_"")),""@klubbkaffe.se"")),""å"",""a""),""ä"",""a""),""ö"",""o""),""é"",""e"")"),"greta.aspklint@klubbkaffe.se")</f>
        <v>greta.aspklint@klubbkaffe.se</v>
      </c>
      <c r="D6" s="1" t="s">
        <v>4</v>
      </c>
    </row>
    <row r="7" spans="1:4" ht="15.75" customHeight="1" x14ac:dyDescent="0.15">
      <c r="A7" s="1" t="s">
        <v>19</v>
      </c>
      <c r="B7" s="1" t="s">
        <v>20</v>
      </c>
      <c r="C7" s="1" t="str">
        <f ca="1">IFERROR(__xludf.DUMMYFUNCTION("SUBSTITUTE(SUBSTITUTE(SUBSTITUTE(SUBSTITUTE(CONCAT(CONCAT(LOWER(A9),"".""),CONCAT(LOWER(REGEXREPLACE(C9, ""\s"", ""_"")),""@klubbkaffe.se"")),""å"",""a""),""ä"",""a""),""ö"",""o""),""é"",""e"")"),"minna.lundby@klubbkaffe.se")</f>
        <v>minna.lundby@klubbkaffe.se</v>
      </c>
      <c r="D7" s="1" t="s">
        <v>4</v>
      </c>
    </row>
    <row r="8" spans="1:4" ht="15.75" customHeight="1" x14ac:dyDescent="0.15">
      <c r="A8" s="1" t="s">
        <v>21</v>
      </c>
      <c r="B8" s="1" t="s">
        <v>0</v>
      </c>
      <c r="C8" s="1" t="str">
        <f ca="1">IFERROR(__xludf.DUMMYFUNCTION("SUBSTITUTE(SUBSTITUTE(SUBSTITUTE(SUBSTITUTE(CONCAT(CONCAT(LOWER(A10),"".""),CONCAT(LOWER(REGEXREPLACE(C10, ""\s"", ""_"")),""@klubbkaffe.se"")),""å"",""a""),""ä"",""a""),""ö"",""o""),""é"",""e"")"),"bella.svensson@klubbkaffe.se")</f>
        <v>bella.svensson@klubbkaffe.se</v>
      </c>
      <c r="D8" s="1" t="s">
        <v>4</v>
      </c>
    </row>
    <row r="9" spans="1:4" ht="15.75" customHeight="1" x14ac:dyDescent="0.15">
      <c r="A9" s="1" t="s">
        <v>22</v>
      </c>
      <c r="B9" s="1" t="s">
        <v>23</v>
      </c>
      <c r="C9" s="1" t="str">
        <f ca="1">IFERROR(__xludf.DUMMYFUNCTION("SUBSTITUTE(SUBSTITUTE(SUBSTITUTE(SUBSTITUTE(CONCAT(CONCAT(LOWER(A11),"".""),CONCAT(LOWER(REGEXREPLACE(C11, ""\s"", ""_"")),""@klubbkaffe.se"")),""å"",""a""),""ä"",""a""),""ö"",""o""),""é"",""e"")"),"linn.hellstrom@klubbkaffe.se")</f>
        <v>linn.hellstrom@klubbkaffe.se</v>
      </c>
      <c r="D9" s="1" t="s">
        <v>4</v>
      </c>
    </row>
    <row r="10" spans="1:4" ht="15.75" customHeight="1" x14ac:dyDescent="0.15">
      <c r="A10" s="1" t="s">
        <v>24</v>
      </c>
      <c r="B10" s="1" t="s">
        <v>25</v>
      </c>
      <c r="C10" s="1" t="str">
        <f ca="1">IFERROR(__xludf.DUMMYFUNCTION("SUBSTITUTE(SUBSTITUTE(SUBSTITUTE(SUBSTITUTE(CONCAT(CONCAT(LOWER(A12),"".""),CONCAT(LOWER(REGEXREPLACE(C12, ""\s"", ""_"")),""@klubbkaffe.se"")),""å"",""a""),""ä"",""a""),""ö"",""o""),""é"",""e"")"),"alicia.ryden@klubbkaffe.se")</f>
        <v>alicia.ryden@klubbkaffe.se</v>
      </c>
      <c r="D10" s="1" t="s">
        <v>4</v>
      </c>
    </row>
    <row r="11" spans="1:4" ht="15.75" customHeight="1" x14ac:dyDescent="0.15">
      <c r="A11" s="1" t="s">
        <v>26</v>
      </c>
      <c r="B11" s="1" t="s">
        <v>27</v>
      </c>
      <c r="C11" s="1" t="str">
        <f ca="1">IFERROR(__xludf.DUMMYFUNCTION("SUBSTITUTE(SUBSTITUTE(SUBSTITUTE(SUBSTITUTE(CONCAT(CONCAT(LOWER(A13),"".""),CONCAT(LOWER(REGEXREPLACE(C13, ""\s"", ""_"")),""@klubbkaffe.se"")),""å"",""a""),""ä"",""a""),""ö"",""o""),""é"",""e"")"),"emilia.halonen_carling@klubbkaffe.se")</f>
        <v>emilia.halonen_carling@klubbkaffe.se</v>
      </c>
      <c r="D11" s="1" t="s">
        <v>4</v>
      </c>
    </row>
    <row r="12" spans="1:4" ht="15.75" customHeight="1" x14ac:dyDescent="0.15">
      <c r="A12" s="1" t="s">
        <v>28</v>
      </c>
      <c r="B12" s="1" t="s">
        <v>29</v>
      </c>
      <c r="C12" s="1" t="str">
        <f ca="1">IFERROR(__xludf.DUMMYFUNCTION("SUBSTITUTE(SUBSTITUTE(SUBSTITUTE(SUBSTITUTE(CONCAT(CONCAT(LOWER(A14),"".""),CONCAT(LOWER(REGEXREPLACE(C14, ""\s"", ""_"")),""@klubbkaffe.se"")),""å"",""a""),""ä"",""a""),""ö"",""o""),""é"",""e"")"),"ebba.persson@klubbkaffe.se")</f>
        <v>ebba.persson@klubbkaffe.se</v>
      </c>
      <c r="D12" s="1" t="s">
        <v>4</v>
      </c>
    </row>
    <row r="13" spans="1:4" ht="15.75" customHeight="1" x14ac:dyDescent="0.15">
      <c r="A13" s="1" t="s">
        <v>30</v>
      </c>
      <c r="B13" s="1" t="s">
        <v>31</v>
      </c>
      <c r="C13" s="1" t="str">
        <f ca="1">IFERROR(__xludf.DUMMYFUNCTION("SUBSTITUTE(SUBSTITUTE(SUBSTITUTE(SUBSTITUTE(CONCAT(CONCAT(LOWER(A15),"".""),CONCAT(LOWER(REGEXREPLACE(C15, ""\s"", ""_"")),""@klubbkaffe.se"")),""å"",""a""),""ä"",""a""),""ö"",""o""),""é"",""e"")"),"livia.hirsch@klubbkaffe.se")</f>
        <v>livia.hirsch@klubbkaffe.se</v>
      </c>
      <c r="D13" s="1" t="s">
        <v>4</v>
      </c>
    </row>
    <row r="14" spans="1:4" ht="15.75" customHeight="1" x14ac:dyDescent="0.15">
      <c r="A14" s="1" t="s">
        <v>6</v>
      </c>
      <c r="B14" s="1" t="s">
        <v>32</v>
      </c>
      <c r="C14" s="1" t="str">
        <f ca="1">IFERROR(__xludf.DUMMYFUNCTION("SUBSTITUTE(SUBSTITUTE(SUBSTITUTE(SUBSTITUTE(CONCAT(CONCAT(LOWER(A16),"".""),CONCAT(LOWER(REGEXREPLACE(C16, ""\s"", ""_"")),""@klubbkaffe.se"")),""å"",""a""),""ä"",""a""),""ö"",""o""),""é"",""e"")"),"astrid.wilsson_eng@klubbkaffe.se")</f>
        <v>astrid.wilsson_eng@klubbkaffe.se</v>
      </c>
      <c r="D14" s="1" t="s">
        <v>4</v>
      </c>
    </row>
    <row r="15" spans="1:4" ht="15.75" customHeight="1" x14ac:dyDescent="0.15">
      <c r="A15" s="1" t="s">
        <v>8</v>
      </c>
      <c r="B15" s="1" t="s">
        <v>33</v>
      </c>
      <c r="C15" s="1" t="str">
        <f ca="1">IFERROR(__xludf.DUMMYFUNCTION("SUBSTITUTE(SUBSTITUTE(SUBSTITUTE(SUBSTITUTE(CONCAT(CONCAT(LOWER(A17),"".""),CONCAT(LOWER(REGEXREPLACE(C17, ""\s"", ""_"")),""@klubbkaffe.se"")),""å"",""a""),""ä"",""a""),""ö"",""o""),""é"",""e"")"),"nellie.westin@klubbkaffe.se")</f>
        <v>nellie.westin@klubbkaffe.se</v>
      </c>
      <c r="D15" s="1" t="s">
        <v>4</v>
      </c>
    </row>
    <row r="16" spans="1:4" ht="15.75" customHeight="1" x14ac:dyDescent="0.15">
      <c r="A16" s="1" t="s">
        <v>34</v>
      </c>
      <c r="B16" s="1" t="s">
        <v>35</v>
      </c>
      <c r="C16" s="1" t="str">
        <f ca="1">IFERROR(__xludf.DUMMYFUNCTION("SUBSTITUTE(SUBSTITUTE(SUBSTITUTE(SUBSTITUTE(CONCAT(CONCAT(LOWER(A18),"".""),CONCAT(LOWER(REGEXREPLACE(C18, ""\s"", ""_"")),""@klubbkaffe.se"")),""å"",""a""),""ä"",""a""),""ö"",""o""),""é"",""e"")"),"siri.landen@klubbkaffe.se")</f>
        <v>siri.landen@klubbkaffe.se</v>
      </c>
      <c r="D16" s="1" t="s">
        <v>4</v>
      </c>
    </row>
    <row r="17" spans="1:4" ht="15.75" customHeight="1" x14ac:dyDescent="0.15">
      <c r="A17" s="1" t="s">
        <v>36</v>
      </c>
      <c r="B17" s="1" t="s">
        <v>37</v>
      </c>
      <c r="C17" s="1" t="str">
        <f ca="1">IFERROR(__xludf.DUMMYFUNCTION("SUBSTITUTE(SUBSTITUTE(SUBSTITUTE(SUBSTITUTE(CONCAT(CONCAT(LOWER(A19),"".""),CONCAT(LOWER(REGEXREPLACE(C19, ""\s"", ""_"")),""@klubbkaffe.se"")),""å"",""a""),""ä"",""a""),""ö"",""o""),""é"",""e"")"),"wilma.johannesson@klubbkaffe.se")</f>
        <v>wilma.johannesson@klubbkaffe.se</v>
      </c>
      <c r="D17" s="1" t="s">
        <v>4</v>
      </c>
    </row>
    <row r="18" spans="1:4" ht="15.75" customHeight="1" x14ac:dyDescent="0.15">
      <c r="A18" s="1" t="s">
        <v>5</v>
      </c>
      <c r="B18" s="1" t="s">
        <v>38</v>
      </c>
      <c r="C18" s="1" t="str">
        <f ca="1">IFERROR(__xludf.DUMMYFUNCTION("SUBSTITUTE(SUBSTITUTE(SUBSTITUTE(SUBSTITUTE(CONCAT(CONCAT(LOWER(A20),"".""),CONCAT(LOWER(REGEXREPLACE(C20, ""\s"", ""_"")),""@klubbkaffe.se"")),""å"",""a""),""ä"",""a""),""ö"",""o""),""é"",""e"")"),"ida.ottozon@klubbkaffe.se")</f>
        <v>ida.ottozon@klubbkaffe.se</v>
      </c>
      <c r="D18" s="1" t="s">
        <v>4</v>
      </c>
    </row>
    <row r="19" spans="1:4" ht="15.75" customHeight="1" x14ac:dyDescent="0.15">
      <c r="A19" s="1" t="s">
        <v>39</v>
      </c>
      <c r="B19" s="1" t="s">
        <v>40</v>
      </c>
      <c r="C19" s="1" t="str">
        <f ca="1">IFERROR(__xludf.DUMMYFUNCTION("SUBSTITUTE(SUBSTITUTE(SUBSTITUTE(SUBSTITUTE(CONCAT(CONCAT(LOWER(A21),"".""),CONCAT(LOWER(REGEXREPLACE(C21, ""\s"", ""_"")),""@klubbkaffe.se"")),""å"",""a""),""ä"",""a""),""ö"",""o""),""é"",""e"")"),"moa.tornblad@klubbkaffe.se")</f>
        <v>moa.tornblad@klubbkaffe.se</v>
      </c>
      <c r="D19" s="1" t="s">
        <v>4</v>
      </c>
    </row>
    <row r="20" spans="1:4" ht="15.75" customHeight="1" x14ac:dyDescent="0.15">
      <c r="A20" s="1" t="s">
        <v>41</v>
      </c>
      <c r="B20" s="1" t="s">
        <v>42</v>
      </c>
      <c r="C20" s="1" t="str">
        <f ca="1">IFERROR(__xludf.DUMMYFUNCTION("SUBSTITUTE(SUBSTITUTE(SUBSTITUTE(SUBSTITUTE(CONCAT(CONCAT(LOWER(A22),"".""),CONCAT(LOWER(REGEXREPLACE(C22, ""\s"", ""_"")),""@klubbkaffe.se"")),""å"",""a""),""ä"",""a""),""ö"",""o""),""é"",""e"")"),"ruth.wengbrand@klubbkaffe.se")</f>
        <v>ruth.wengbrand@klubbkaffe.se</v>
      </c>
      <c r="D20" s="1" t="s">
        <v>4</v>
      </c>
    </row>
    <row r="21" spans="1:4" ht="15.75" customHeight="1" x14ac:dyDescent="0.15">
      <c r="A21" s="1" t="s">
        <v>12</v>
      </c>
      <c r="B21" s="1" t="s">
        <v>43</v>
      </c>
      <c r="C21" s="1" t="str">
        <f ca="1">IFERROR(__xludf.DUMMYFUNCTION("SUBSTITUTE(SUBSTITUTE(SUBSTITUTE(SUBSTITUTE(CONCAT(CONCAT(LOWER(A23),"".""),CONCAT(LOWER(REGEXREPLACE(C23, ""\s"", ""_"")),""@klubbkaffe.se"")),""å"",""a""),""ä"",""a""),""ö"",""o""),""é"",""e"")"),"elsa.ahnstrom@klubbkaffe.se")</f>
        <v>elsa.ahnstrom@klubbkaffe.se</v>
      </c>
      <c r="D21" s="1" t="s">
        <v>4</v>
      </c>
    </row>
    <row r="22" spans="1:4" ht="15.75" customHeight="1" x14ac:dyDescent="0.15">
      <c r="A22" s="1" t="s">
        <v>44</v>
      </c>
      <c r="B22" s="1" t="s">
        <v>45</v>
      </c>
      <c r="C22" s="1" t="str">
        <f ca="1">IFERROR(__xludf.DUMMYFUNCTION("SUBSTITUTE(SUBSTITUTE(SUBSTITUTE(SUBSTITUTE(CONCAT(CONCAT(LOWER(A24),"".""),CONCAT(LOWER(REGEXREPLACE(C24, ""\s"", ""_"")),""@klubbkaffe.se"")),""å"",""a""),""ä"",""a""),""ö"",""o""),""é"",""e"")"),"junie.dahlbom@klubbkaffe.se")</f>
        <v>junie.dahlbom@klubbkaffe.se</v>
      </c>
      <c r="D22" s="1" t="s">
        <v>4</v>
      </c>
    </row>
    <row r="23" spans="1:4" ht="15.75" customHeight="1" x14ac:dyDescent="0.15">
      <c r="A23" s="1" t="s">
        <v>7</v>
      </c>
      <c r="B23" s="1" t="s">
        <v>46</v>
      </c>
      <c r="C23" s="1" t="str">
        <f ca="1">IFERROR(__xludf.DUMMYFUNCTION("SUBSTITUTE(SUBSTITUTE(SUBSTITUTE(SUBSTITUTE(CONCAT(CONCAT(LOWER(A25),"".""),CONCAT(LOWER(REGEXREPLACE(C25, ""\s"", ""_"")),""@klubbkaffe.se"")),""å"",""a""),""ä"",""a""),""ö"",""o""),""é"",""e"")"),"olivia.edenholm@klubbkaffe.se")</f>
        <v>olivia.edenholm@klubbkaffe.se</v>
      </c>
      <c r="D23" s="1" t="s">
        <v>4</v>
      </c>
    </row>
    <row r="24" spans="1:4" ht="15.75" customHeight="1" x14ac:dyDescent="0.15">
      <c r="A24" s="1" t="s">
        <v>47</v>
      </c>
      <c r="B24" s="1" t="s">
        <v>48</v>
      </c>
      <c r="C24" s="1" t="str">
        <f ca="1">IFERROR(__xludf.DUMMYFUNCTION("SUBSTITUTE(SUBSTITUTE(SUBSTITUTE(SUBSTITUTE(CONCAT(CONCAT(LOWER(A26),"".""),CONCAT(LOWER(REGEXREPLACE(C26, ""\s"", ""_"")),""@klubbkaffe.se"")),""å"",""a""),""ä"",""a""),""ö"",""o""),""é"",""e"")"),"stella.alsterbo_wigenius@klubbkaffe.se")</f>
        <v>stella.alsterbo_wigenius@klubbkaffe.se</v>
      </c>
      <c r="D24" s="1" t="s">
        <v>4</v>
      </c>
    </row>
    <row r="25" spans="1:4" ht="15.75" customHeight="1" x14ac:dyDescent="0.15">
      <c r="A25" s="1" t="s">
        <v>49</v>
      </c>
      <c r="B25" s="1" t="s">
        <v>50</v>
      </c>
      <c r="C25" s="1" t="str">
        <f ca="1">IFERROR(__xludf.DUMMYFUNCTION("SUBSTITUTE(SUBSTITUTE(SUBSTITUTE(SUBSTITUTE(CONCAT(CONCAT(LOWER(A27),"".""),CONCAT(LOWER(REGEXREPLACE(C27, ""\s"", ""_"")),""@klubbkaffe.se"")),""å"",""a""),""ä"",""a""),""ö"",""o""),""é"",""e"")"),"lina.mehnert@klubbkaffe.se")</f>
        <v>lina.mehnert@klubbkaffe.se</v>
      </c>
      <c r="D25" s="1" t="s">
        <v>4</v>
      </c>
    </row>
    <row r="26" spans="1:4" ht="15.75" customHeight="1" x14ac:dyDescent="0.15">
      <c r="A26" s="1" t="s">
        <v>51</v>
      </c>
      <c r="B26" s="1" t="s">
        <v>23</v>
      </c>
      <c r="C26" s="1" t="str">
        <f ca="1">IFERROR(__xludf.DUMMYFUNCTION("SUBSTITUTE(SUBSTITUTE(SUBSTITUTE(SUBSTITUTE(CONCAT(CONCAT(LOWER(A28),"".""),CONCAT(LOWER(REGEXREPLACE(C28, ""\s"", ""_"")),""@klubbkaffe.se"")),""å"",""a""),""ä"",""a""),""ö"",""o""),""é"",""e"")"),"alma.hellstrom@klubbkaffe.se")</f>
        <v>alma.hellstrom@klubbkaffe.se</v>
      </c>
      <c r="D26" s="1" t="s">
        <v>4</v>
      </c>
    </row>
    <row r="27" spans="1:4" ht="15.75" customHeight="1" x14ac:dyDescent="0.15">
      <c r="A27" s="1" t="s">
        <v>52</v>
      </c>
      <c r="B27" s="1" t="s">
        <v>53</v>
      </c>
      <c r="C27" s="1" t="str">
        <f ca="1">IFERROR(__xludf.DUMMYFUNCTION("SUBSTITUTE(SUBSTITUTE(SUBSTITUTE(SUBSTITUTE(CONCAT(CONCAT(LOWER(A29),"".""),CONCAT(LOWER(REGEXREPLACE(C29, ""\s"", ""_"")),""@klubbkaffe.se"")),""å"",""a""),""ä"",""a""),""ö"",""o""),""é"",""e"")"),"alice.karlsson_werninger@klubbkaffe.se")</f>
        <v>alice.karlsson_werninger@klubbkaffe.se</v>
      </c>
      <c r="D27" s="1" t="s">
        <v>4</v>
      </c>
    </row>
    <row r="28" spans="1:4" ht="15.75" customHeight="1" x14ac:dyDescent="0.15">
      <c r="A28" s="1" t="s">
        <v>54</v>
      </c>
      <c r="B28" s="1" t="s">
        <v>55</v>
      </c>
      <c r="C28" s="1" t="str">
        <f ca="1">IFERROR(__xludf.DUMMYFUNCTION("SUBSTITUTE(SUBSTITUTE(SUBSTITUTE(SUBSTITUTE(CONCAT(CONCAT(LOWER(A30),"".""),CONCAT(LOWER(REGEXREPLACE(C30, ""\s"", ""_"")),""@klubbkaffe.se"")),""å"",""a""),""ä"",""a""),""ö"",""o""),""é"",""e"")"),"ellen.svenningsson@klubbkaffe.se")</f>
        <v>ellen.svenningsson@klubbkaffe.se</v>
      </c>
      <c r="D28" s="1" t="s">
        <v>4</v>
      </c>
    </row>
    <row r="29" spans="1:4" ht="15.75" customHeight="1" x14ac:dyDescent="0.15">
      <c r="A29" s="1" t="s">
        <v>12</v>
      </c>
      <c r="B29" s="1" t="s">
        <v>56</v>
      </c>
      <c r="C29" s="1" t="str">
        <f ca="1">IFERROR(__xludf.DUMMYFUNCTION("SUBSTITUTE(SUBSTITUTE(SUBSTITUTE(SUBSTITUTE(CONCAT(CONCAT(LOWER(A31),"".""),CONCAT(LOWER(REGEXREPLACE(C31, ""\s"", ""_"")),""@klubbkaffe.se"")),""å"",""a""),""ä"",""a""),""ö"",""o""),""é"",""e"")"),"elsa.wahlberg@klubbkaffe.se")</f>
        <v>elsa.wahlberg@klubbkaffe.se</v>
      </c>
      <c r="D29" s="1" t="s">
        <v>4</v>
      </c>
    </row>
    <row r="30" spans="1:4" ht="15.75" customHeight="1" x14ac:dyDescent="0.15">
      <c r="A30" s="1" t="s">
        <v>9</v>
      </c>
      <c r="B30" s="1" t="s">
        <v>37</v>
      </c>
      <c r="C30" s="1" t="str">
        <f ca="1">IFERROR(__xludf.DUMMYFUNCTION("SUBSTITUTE(SUBSTITUTE(SUBSTITUTE(SUBSTITUTE(CONCAT(CONCAT(LOWER(A32),"".""),CONCAT(LOWER(REGEXREPLACE(C32, ""\s"", ""_"")),""@klubbkaffe.se"")),""å"",""a""),""ä"",""a""),""ö"",""o""),""é"",""e"")"),"hilma.johannesson@klubbkaffe.se")</f>
        <v>hilma.johannesson@klubbkaffe.se</v>
      </c>
      <c r="D30" s="1" t="s">
        <v>4</v>
      </c>
    </row>
    <row r="31" spans="1:4" ht="15.75" customHeight="1" x14ac:dyDescent="0.15">
      <c r="A31" s="1" t="s">
        <v>57</v>
      </c>
      <c r="B31" s="1" t="s">
        <v>58</v>
      </c>
      <c r="C31" s="1" t="str">
        <f ca="1">IFERROR(__xludf.DUMMYFUNCTION("SUBSTITUTE(SUBSTITUTE(SUBSTITUTE(SUBSTITUTE(CONCAT(CONCAT(LOWER(A33),"".""),CONCAT(LOWER(REGEXREPLACE(C33, ""\s"", ""_"")),""@klubbkaffe.se"")),""å"",""a""),""ä"",""a""),""ö"",""o""),""é"",""e"")"),"thea.lundstrom@klubbkaffe.se")</f>
        <v>thea.lundstrom@klubbkaffe.se</v>
      </c>
      <c r="D31" s="1" t="s">
        <v>4</v>
      </c>
    </row>
    <row r="32" spans="1:4" ht="13" x14ac:dyDescent="0.15">
      <c r="A32" s="1" t="s">
        <v>59</v>
      </c>
      <c r="B32" s="1" t="s">
        <v>60</v>
      </c>
      <c r="C32" s="1" t="str">
        <f ca="1">IFERROR(__xludf.DUMMYFUNCTION("SUBSTITUTE(SUBSTITUTE(SUBSTITUTE(SUBSTITUTE(CONCAT(CONCAT(LOWER(A34),"".""),CONCAT(LOWER(REGEXREPLACE(C34, ""\s"", ""_"")),""@klubbkaffe.se"")),""å"",""a""),""ä"",""a""),""ö"",""o""),""é"",""e"")"),"vera.wallmyr@klubbkaffe.se")</f>
        <v>vera.wallmyr@klubbkaffe.se</v>
      </c>
      <c r="D32" s="1" t="s">
        <v>4</v>
      </c>
    </row>
    <row r="33" spans="1:4" ht="13" x14ac:dyDescent="0.15">
      <c r="A33" s="1" t="s">
        <v>61</v>
      </c>
      <c r="B33" s="1" t="s">
        <v>62</v>
      </c>
      <c r="C33" s="1" t="str">
        <f ca="1">IFERROR(__xludf.DUMMYFUNCTION("SUBSTITUTE(SUBSTITUTE(SUBSTITUTE(SUBSTITUTE(CONCAT(CONCAT(LOWER(A35),"".""),CONCAT(LOWER(REGEXREPLACE(C35, ""\s"", ""_"")),""@klubbkaffe.se"")),""å"",""a""),""ä"",""a""),""ö"",""o""),""é"",""e"")"),"elvira.steen@klubbkaffe.se")</f>
        <v>elvira.steen@klubbkaffe.se</v>
      </c>
      <c r="D33" s="1" t="s"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ttachments/>
</file>

<file path=customXml/itemProps1.xml><?xml version="1.0" encoding="utf-8"?>
<ds:datastoreItem xmlns:ds="http://schemas.openxmlformats.org/officeDocument/2006/customXml" ds:itemID="{9C649B5F-E454-407E-9869-756D57A2C01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Axelsson</dc:creator>
  <cp:lastModifiedBy>Thomas Ahnström</cp:lastModifiedBy>
  <dcterms:created xsi:type="dcterms:W3CDTF">2024-04-10T09:59:55Z</dcterms:created>
  <dcterms:modified xsi:type="dcterms:W3CDTF">2024-04-15T18:21:20Z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werToolsAttachments">
    <vt:lpwstr>{9C649B5F-E454-407E-9869-756D57A2C01B}</vt:lpwstr>
  </property>
</Properties>
</file>