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codeName="ThisWorkbook"/>
  <bookViews>
    <workbookView xWindow="0" yWindow="0" windowWidth="15480" windowHeight="11640" tabRatio="504"/>
  </bookViews>
  <sheets>
    <sheet name="Elevlista" sheetId="2" r:id="rId1"/>
    <sheet name="Klasslista" sheetId="1" r:id="rId2"/>
    <sheet name="Elevuppgifter" sheetId="5" r:id="rId3"/>
  </sheets>
  <definedNames>
    <definedName name="Elevens­_namn">Elevuppgifter!$D$4</definedName>
    <definedName name="Elevlista">Elever[NAMN]</definedName>
    <definedName name="_xlnm.Print_Area" localSheetId="0">Elevlista!$A$1:$R$40</definedName>
    <definedName name="_xlnm.Print_Area" localSheetId="2">Elevuppgifter!$A$1:$H$50</definedName>
    <definedName name="_xlnm.Print_Area" localSheetId="1">Klasslista!$A$1:$F$40</definedName>
    <definedName name="_xlnm.Print_Titles" localSheetId="0">Elevlista!$1:$3</definedName>
  </definedNames>
  <calcPr calcId="171027"/>
</workbook>
</file>

<file path=xl/calcChain.xml><?xml version="1.0" encoding="utf-8"?>
<calcChain xmlns="http://schemas.openxmlformats.org/spreadsheetml/2006/main">
  <c r="B34" i="2" l="1"/>
  <c r="B32" i="2" l="1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5" i="2" l="1"/>
  <c r="B6" i="2"/>
  <c r="B7" i="2"/>
  <c r="B4" i="2"/>
  <c r="F9" i="1" l="1"/>
  <c r="D10" i="1"/>
  <c r="E11" i="1"/>
  <c r="F12" i="1"/>
  <c r="D8" i="1"/>
  <c r="D9" i="1"/>
  <c r="E10" i="1"/>
  <c r="F11" i="1"/>
  <c r="D12" i="1"/>
  <c r="E8" i="1"/>
  <c r="E9" i="1"/>
  <c r="F10" i="1"/>
  <c r="D11" i="1"/>
  <c r="E12" i="1"/>
  <c r="F8" i="1"/>
  <c r="D12" i="5"/>
  <c r="D10" i="5"/>
  <c r="D8" i="5"/>
  <c r="D6" i="5"/>
  <c r="D5" i="5"/>
  <c r="D11" i="5"/>
  <c r="D9" i="5"/>
  <c r="D7" i="5"/>
  <c r="D5" i="1"/>
</calcChain>
</file>

<file path=xl/sharedStrings.xml><?xml version="1.0" encoding="utf-8"?>
<sst xmlns="http://schemas.openxmlformats.org/spreadsheetml/2006/main" count="161" uniqueCount="154">
  <si>
    <t>Födelsedatum</t>
  </si>
  <si>
    <t>Hanson, Mark</t>
  </si>
  <si>
    <t>ELEVENS NAMN</t>
  </si>
  <si>
    <t>E-POST</t>
  </si>
  <si>
    <t>HEMTELEFON</t>
  </si>
  <si>
    <t>MOBILTELEFON</t>
  </si>
  <si>
    <t>KONTAKTPERSON VID NÖDSITUATION</t>
  </si>
  <si>
    <t>TELEFONNUMMER VID NÖDSITUATION</t>
  </si>
  <si>
    <t>LÄKARE</t>
  </si>
  <si>
    <t>LÄKARENS TELEFONNUMMER</t>
  </si>
  <si>
    <t xml:space="preserve"> </t>
  </si>
  <si>
    <t xml:space="preserve">  </t>
  </si>
  <si>
    <t>KURS</t>
  </si>
  <si>
    <t>LÄRARE</t>
  </si>
  <si>
    <t>STARTDATUM</t>
  </si>
  <si>
    <t>SLUTDATUM</t>
  </si>
  <si>
    <t>ANMÄLDA ELEVER</t>
  </si>
  <si>
    <t>Alexander, David</t>
  </si>
  <si>
    <t>Kim, Shane</t>
  </si>
  <si>
    <t>Mirchandani, Bharat</t>
  </si>
  <si>
    <t>Turner, Richard</t>
  </si>
  <si>
    <t>Graphic Design Institute</t>
  </si>
  <si>
    <t>Grundkurs i grafisk design</t>
  </si>
  <si>
    <t>C</t>
  </si>
  <si>
    <t>Tilda Harlin</t>
  </si>
  <si>
    <t>Emilia Halonen Carling</t>
  </si>
  <si>
    <t>E-post</t>
  </si>
  <si>
    <t>Mobiltelefon</t>
  </si>
  <si>
    <t>Vårdnadshavare</t>
  </si>
  <si>
    <t>Personnummer</t>
  </si>
  <si>
    <t>NAMN</t>
  </si>
  <si>
    <t>Greta Aspklint</t>
  </si>
  <si>
    <t>Alma Forsberg</t>
  </si>
  <si>
    <t>Minna Lundby</t>
  </si>
  <si>
    <t>Elsa Wernborg</t>
  </si>
  <si>
    <t>Molly Hjertquist</t>
  </si>
  <si>
    <t>Bella Svensson</t>
  </si>
  <si>
    <t>Alicia Rydén</t>
  </si>
  <si>
    <t>Tränare: Marie Harlin och Maria Sahlin</t>
  </si>
  <si>
    <t>Manilla Högsborn</t>
  </si>
  <si>
    <t xml:space="preserve">Marie Harlin </t>
  </si>
  <si>
    <t>marie.harlin@jonkoping.se</t>
  </si>
  <si>
    <t>110901-4306</t>
  </si>
  <si>
    <t>110904-9161</t>
  </si>
  <si>
    <t>Maria Sahlin</t>
  </si>
  <si>
    <t>sahlinmaria82@gmail.com</t>
  </si>
  <si>
    <t>110625-0069</t>
  </si>
  <si>
    <t>Marcus Wernborg</t>
  </si>
  <si>
    <t>marcuswernborg@hotmail.com</t>
  </si>
  <si>
    <t>0736-401143</t>
  </si>
  <si>
    <t>0705-820264</t>
  </si>
  <si>
    <t>0728-578826</t>
  </si>
  <si>
    <t>110208-0940</t>
  </si>
  <si>
    <t>Anna Forsberg</t>
  </si>
  <si>
    <t>Anna Hjertquist</t>
  </si>
  <si>
    <t>0707-442122</t>
  </si>
  <si>
    <t>anna.forsberg78@hotmail.com</t>
  </si>
  <si>
    <t>110315-6905</t>
  </si>
  <si>
    <t>0739-155080</t>
  </si>
  <si>
    <t>anna.tjader@hotmail.com</t>
  </si>
  <si>
    <t>110929-2126</t>
  </si>
  <si>
    <t>Tomas Backman Sinclair</t>
  </si>
  <si>
    <t>0722-333337</t>
  </si>
  <si>
    <t>sinclair.backman@gmail.com</t>
  </si>
  <si>
    <t>110429-3087</t>
  </si>
  <si>
    <t>Per Boberg</t>
  </si>
  <si>
    <t>0707-345588</t>
  </si>
  <si>
    <t>perboberg@hotmail.com</t>
  </si>
  <si>
    <t>110923-8004</t>
  </si>
  <si>
    <t>Annica Svensson</t>
  </si>
  <si>
    <t>0733-279117</t>
  </si>
  <si>
    <t>asvensson@fossil.com</t>
  </si>
  <si>
    <t>110521-2268</t>
  </si>
  <si>
    <t>Bodil Lundby</t>
  </si>
  <si>
    <t>0736-561336</t>
  </si>
  <si>
    <t>bodilkarlborg@hotmail.com</t>
  </si>
  <si>
    <t>110214-6104</t>
  </si>
  <si>
    <t>Robert Svensson</t>
  </si>
  <si>
    <t>0708-710736</t>
  </si>
  <si>
    <t>robert@vgd.se</t>
  </si>
  <si>
    <t>Caroline Axell</t>
  </si>
  <si>
    <t>0738-161077</t>
  </si>
  <si>
    <t>caax@hotmail.com</t>
  </si>
  <si>
    <t>111002-6574</t>
  </si>
  <si>
    <t>Klas Wilsson</t>
  </si>
  <si>
    <t>0727-260433</t>
  </si>
  <si>
    <t>klas@wilsson.se</t>
  </si>
  <si>
    <t>Linnéa Laurén</t>
  </si>
  <si>
    <t>Linn Hellström</t>
  </si>
  <si>
    <t>Sandra Halonen Carling</t>
  </si>
  <si>
    <t>0736-103249</t>
  </si>
  <si>
    <t>110118-6441</t>
  </si>
  <si>
    <t>Mattias Rydén</t>
  </si>
  <si>
    <t>0739-385647</t>
  </si>
  <si>
    <t>mattias.rydén@gmail.com</t>
  </si>
  <si>
    <t>110812-3280</t>
  </si>
  <si>
    <t>Kristoffer Högsborn</t>
  </si>
  <si>
    <t>0701-673317</t>
  </si>
  <si>
    <t>hogsbornkristoffer@gmail.com</t>
  </si>
  <si>
    <t>110125-6905</t>
  </si>
  <si>
    <t>Anna Nilsson</t>
  </si>
  <si>
    <t>0709-956079</t>
  </si>
  <si>
    <t>annaknilsson@telia.com</t>
  </si>
  <si>
    <t>110722-1242</t>
  </si>
  <si>
    <t>sandra_carling@hotmail.com</t>
  </si>
  <si>
    <t>110407-6441</t>
  </si>
  <si>
    <t>fam.lauren@gmail.com</t>
  </si>
  <si>
    <t>0702-252636</t>
  </si>
  <si>
    <t>Åsa Laurén</t>
  </si>
  <si>
    <t>Nobelle Carlsson</t>
  </si>
  <si>
    <t>Agnes Filmh</t>
  </si>
  <si>
    <t>Freja Gustafsson</t>
  </si>
  <si>
    <t xml:space="preserve">Tuva Thorén </t>
  </si>
  <si>
    <t>Vera Wallmyr</t>
  </si>
  <si>
    <t>Lisa Axell ?</t>
  </si>
  <si>
    <t>110919-7200</t>
  </si>
  <si>
    <t>110331-0445</t>
  </si>
  <si>
    <t>110506-9544</t>
  </si>
  <si>
    <t>110514-3869</t>
  </si>
  <si>
    <t>110310-4426</t>
  </si>
  <si>
    <t>110502-4788</t>
  </si>
  <si>
    <t>Zebban Momén</t>
  </si>
  <si>
    <t>zebban.momen@gmail.com</t>
  </si>
  <si>
    <t>David Filmh</t>
  </si>
  <si>
    <t>davidfilmh@hotmail.com</t>
  </si>
  <si>
    <t>Simon Gustafsson</t>
  </si>
  <si>
    <t>simonochmaria@telia.com</t>
  </si>
  <si>
    <t>John Thorén</t>
  </si>
  <si>
    <t>john_10@hotmail.com</t>
  </si>
  <si>
    <t>Andreas Wallmyr</t>
  </si>
  <si>
    <t>andreas.wallmyr@gmail.com</t>
  </si>
  <si>
    <t>0708-384343</t>
  </si>
  <si>
    <t>Emma Hylén</t>
  </si>
  <si>
    <t>Anna Nordblom</t>
  </si>
  <si>
    <t>anna.eu.nordblom@gmail.com</t>
  </si>
  <si>
    <t>Svea Selero</t>
  </si>
  <si>
    <t>Sara Selero</t>
  </si>
  <si>
    <t>sara.selero@gmail.com</t>
  </si>
  <si>
    <t>111026-8826</t>
  </si>
  <si>
    <t>110208-3548</t>
  </si>
  <si>
    <t>v.39</t>
  </si>
  <si>
    <t>v.40</t>
  </si>
  <si>
    <t>v.41</t>
  </si>
  <si>
    <t>v.42</t>
  </si>
  <si>
    <t>v.43</t>
  </si>
  <si>
    <t>v.45</t>
  </si>
  <si>
    <t>v.46</t>
  </si>
  <si>
    <t>v.47</t>
  </si>
  <si>
    <t>v.48</t>
  </si>
  <si>
    <t>v.49</t>
  </si>
  <si>
    <t>Bianca Sinclair?</t>
  </si>
  <si>
    <t>Astrin Wilson Eng?</t>
  </si>
  <si>
    <t>Sally Lindkvist?</t>
  </si>
  <si>
    <t>Flora Sahlin?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</si>
</sst>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@\ \ *-"/>
    <numFmt numFmtId="165" formatCode="yyyy\-mm\-dd;@"/>
    <numFmt numFmtId="166" formatCode="##\-####\-###\-#"/>
    <numFmt numFmtId="167" formatCode="yy\-mm\-dd;@"/>
    <numFmt numFmtId="168" formatCode="[$-41D]&quot;den&quot;\ d\ mmm\ yy"/>
  </numFmts>
  <fonts count="21" x14ac:knownFonts="1">
    <font>
      <sz val="10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sz val="11"/>
      <color rgb="FFFA7D0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4" tint="-0.249977111117893"/>
      <name val="Century Gothic"/>
      <family val="2"/>
      <scheme val="minor"/>
    </font>
    <font>
      <b/>
      <sz val="10"/>
      <color theme="1" tint="0.34998626667073579"/>
      <name val="Century Gothic"/>
      <family val="2"/>
      <scheme val="minor"/>
    </font>
    <font>
      <sz val="10"/>
      <color theme="1" tint="0.34998626667073579"/>
      <name val="Century Gothic"/>
      <family val="2"/>
      <scheme val="minor"/>
    </font>
    <font>
      <b/>
      <sz val="11"/>
      <color theme="1" tint="0.34998626667073579"/>
      <name val="Bookman Old Style"/>
      <family val="1"/>
      <scheme val="major"/>
    </font>
    <font>
      <sz val="10"/>
      <color theme="1"/>
      <name val="Bookman Old Style"/>
      <family val="1"/>
      <scheme val="major"/>
    </font>
    <font>
      <b/>
      <sz val="10"/>
      <color theme="1" tint="0.34998626667073579"/>
      <name val="Bookman Old Style"/>
      <family val="1"/>
      <scheme val="major"/>
    </font>
    <font>
      <b/>
      <sz val="10"/>
      <color theme="4"/>
      <name val="Bookman Old Style"/>
      <family val="1"/>
      <scheme val="major"/>
    </font>
    <font>
      <u/>
      <sz val="10"/>
      <color theme="10"/>
      <name val="Century Gothic"/>
      <family val="2"/>
      <scheme val="minor"/>
    </font>
    <font>
      <b/>
      <sz val="16"/>
      <color theme="4"/>
      <name val="Bookman Old Style"/>
      <family val="1"/>
      <scheme val="major"/>
    </font>
    <font>
      <strike/>
      <outline/>
      <shadow/>
      <sz val="10"/>
      <color theme="1"/>
      <name val="Century Gothic"/>
      <family val="2"/>
      <scheme val="minor"/>
    </font>
    <font>
      <outline/>
      <shadow/>
      <sz val="10"/>
      <color theme="1"/>
      <name val="Century Gothic"/>
      <family val="2"/>
      <scheme val="minor"/>
    </font>
    <font>
      <sz val="10"/>
      <name val="Century Gothic"/>
      <family val="2"/>
      <scheme val="minor"/>
    </font>
    <font>
      <outline/>
      <shadow/>
      <sz val="10"/>
      <name val="Century Gothic"/>
      <family val="2"/>
      <scheme val="minor"/>
    </font>
    <font>
      <condense/>
      <extend/>
      <outline/>
      <shadow/>
      <sz val="10"/>
      <color theme="1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thin">
        <color theme="4" tint="0.59996337778862885"/>
      </top>
      <bottom style="thick">
        <color theme="4" tint="0.5999633777886288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B0F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5">
    <xf numFmtId="0" fontId="0" fillId="0" borderId="0">
      <alignment vertical="center"/>
    </xf>
    <xf numFmtId="0" fontId="1" fillId="3" borderId="1" applyNumberFormat="0" applyProtection="0">
      <alignment wrapText="1"/>
    </xf>
    <xf numFmtId="0" fontId="2" fillId="2" borderId="1" applyNumberFormat="0" applyAlignment="0" applyProtection="0"/>
    <xf numFmtId="164" fontId="3" fillId="0" borderId="2" applyFill="0" applyAlignment="0" applyProtection="0"/>
    <xf numFmtId="0" fontId="12" fillId="0" borderId="0" applyNumberFormat="0" applyFill="0" applyBorder="0" applyAlignment="0" applyProtection="0"/>
  </cellStyleXfs>
  <cellXfs count="9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6" fillId="0" borderId="11" xfId="0" applyFont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13" fillId="0" borderId="4" xfId="0" applyFont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0" fillId="5" borderId="0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0" fillId="5" borderId="0" xfId="0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7" xfId="0" applyNumberFormat="1" applyFont="1" applyBorder="1" applyAlignment="1">
      <alignment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166" fontId="7" fillId="0" borderId="12" xfId="0" applyNumberFormat="1" applyFont="1" applyBorder="1" applyAlignment="1">
      <alignment horizontal="left" vertical="center"/>
    </xf>
    <xf numFmtId="166" fontId="7" fillId="0" borderId="13" xfId="0" applyNumberFormat="1" applyFont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167" fontId="7" fillId="0" borderId="12" xfId="0" applyNumberFormat="1" applyFont="1" applyBorder="1" applyAlignment="1">
      <alignment horizontal="left" vertical="center"/>
    </xf>
    <xf numFmtId="168" fontId="7" fillId="5" borderId="0" xfId="0" applyNumberFormat="1" applyFont="1" applyFill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indent="1"/>
    </xf>
    <xf numFmtId="0" fontId="9" fillId="0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left" vertical="center" indent="1"/>
    </xf>
    <xf numFmtId="165" fontId="4" fillId="0" borderId="14" xfId="0" applyNumberFormat="1" applyFont="1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166" fontId="0" fillId="0" borderId="14" xfId="0" applyNumberFormat="1" applyFont="1" applyFill="1" applyBorder="1" applyAlignment="1">
      <alignment horizontal="left" vertical="center"/>
    </xf>
    <xf numFmtId="165" fontId="14" fillId="0" borderId="14" xfId="0" applyNumberFormat="1" applyFont="1" applyFill="1" applyBorder="1" applyAlignment="1">
      <alignment horizontal="left" vertical="center"/>
    </xf>
    <xf numFmtId="0" fontId="15" fillId="0" borderId="14" xfId="0" applyFont="1" applyFill="1" applyBorder="1" applyAlignment="1" applyProtection="1">
      <alignment horizontal="left" vertical="center" indent="1"/>
      <protection locked="0"/>
    </xf>
    <xf numFmtId="0" fontId="15" fillId="0" borderId="14" xfId="0" applyFont="1" applyFill="1" applyBorder="1" applyAlignment="1">
      <alignment horizontal="left" vertical="center" indent="1"/>
    </xf>
    <xf numFmtId="0" fontId="15" fillId="0" borderId="14" xfId="0" applyFont="1" applyBorder="1" applyAlignment="1">
      <alignment horizontal="left" vertical="center" indent="1"/>
    </xf>
    <xf numFmtId="166" fontId="12" fillId="0" borderId="14" xfId="4" applyNumberFormat="1" applyFill="1" applyBorder="1" applyAlignment="1">
      <alignment horizontal="left" vertical="center"/>
    </xf>
    <xf numFmtId="0" fontId="15" fillId="0" borderId="14" xfId="0" applyFont="1" applyFill="1" applyBorder="1" applyAlignment="1">
      <alignment vertical="center"/>
    </xf>
    <xf numFmtId="166" fontId="12" fillId="0" borderId="14" xfId="4" applyNumberFormat="1" applyFont="1" applyFill="1" applyBorder="1" applyAlignment="1">
      <alignment horizontal="left" vertical="center"/>
    </xf>
    <xf numFmtId="166" fontId="15" fillId="0" borderId="14" xfId="0" applyNumberFormat="1" applyFont="1" applyFill="1" applyBorder="1" applyAlignment="1">
      <alignment horizontal="left" vertical="center"/>
    </xf>
    <xf numFmtId="0" fontId="16" fillId="0" borderId="14" xfId="4" applyFont="1" applyFill="1" applyBorder="1" applyAlignment="1">
      <alignment vertical="center"/>
    </xf>
    <xf numFmtId="0" fontId="17" fillId="0" borderId="14" xfId="4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66" fontId="18" fillId="0" borderId="14" xfId="0" applyNumberFormat="1" applyFont="1" applyFill="1" applyBorder="1" applyAlignment="1">
      <alignment horizontal="left" vertical="center"/>
    </xf>
    <xf numFmtId="0" fontId="17" fillId="0" borderId="15" xfId="0" applyFont="1" applyFill="1" applyBorder="1" applyAlignment="1">
      <alignment vertical="center"/>
    </xf>
    <xf numFmtId="166" fontId="15" fillId="0" borderId="15" xfId="0" applyNumberFormat="1" applyFont="1" applyFill="1" applyBorder="1" applyAlignment="1">
      <alignment horizontal="left" vertical="center"/>
    </xf>
    <xf numFmtId="165" fontId="14" fillId="0" borderId="15" xfId="0" applyNumberFormat="1" applyFont="1" applyFill="1" applyBorder="1" applyAlignment="1">
      <alignment horizontal="left" vertical="center"/>
    </xf>
    <xf numFmtId="166" fontId="18" fillId="0" borderId="15" xfId="0" applyNumberFormat="1" applyFont="1" applyFill="1" applyBorder="1" applyAlignment="1">
      <alignment horizontal="left" vertical="center"/>
    </xf>
    <xf numFmtId="0" fontId="15" fillId="0" borderId="15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166" fontId="12" fillId="0" borderId="15" xfId="4" applyNumberFormat="1" applyFill="1" applyBorder="1" applyAlignment="1">
      <alignment horizontal="left" vertical="center"/>
    </xf>
    <xf numFmtId="165" fontId="0" fillId="0" borderId="14" xfId="0" applyNumberFormat="1" applyFont="1" applyFill="1" applyBorder="1" applyAlignment="1">
      <alignment horizontal="left" vertical="center"/>
    </xf>
    <xf numFmtId="165" fontId="15" fillId="0" borderId="14" xfId="0" applyNumberFormat="1" applyFont="1" applyFill="1" applyBorder="1" applyAlignment="1">
      <alignment horizontal="left" vertical="center"/>
    </xf>
    <xf numFmtId="165" fontId="19" fillId="0" borderId="14" xfId="0" applyNumberFormat="1" applyFont="1" applyFill="1" applyBorder="1" applyAlignment="1">
      <alignment horizontal="left" vertical="center"/>
    </xf>
    <xf numFmtId="165" fontId="15" fillId="0" borderId="15" xfId="0" applyNumberFormat="1" applyFont="1" applyFill="1" applyBorder="1" applyAlignment="1">
      <alignment horizontal="left" vertical="center"/>
    </xf>
    <xf numFmtId="0" fontId="17" fillId="0" borderId="16" xfId="4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166" fontId="18" fillId="0" borderId="17" xfId="0" applyNumberFormat="1" applyFont="1" applyFill="1" applyBorder="1" applyAlignment="1">
      <alignment horizontal="left" vertical="center"/>
    </xf>
    <xf numFmtId="166" fontId="15" fillId="0" borderId="18" xfId="0" applyNumberFormat="1" applyFont="1" applyFill="1" applyBorder="1" applyAlignment="1">
      <alignment horizontal="left" vertical="center"/>
    </xf>
    <xf numFmtId="165" fontId="15" fillId="0" borderId="18" xfId="0" applyNumberFormat="1" applyFont="1" applyFill="1" applyBorder="1" applyAlignment="1">
      <alignment horizontal="left" vertical="center"/>
    </xf>
    <xf numFmtId="165" fontId="14" fillId="0" borderId="18" xfId="0" applyNumberFormat="1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5">
    <cellStyle name="Beräkning" xfId="2" builtinId="22" customBuiltin="1"/>
    <cellStyle name="Förklarande text" xfId="3" builtinId="53" customBuiltin="1"/>
    <cellStyle name="Hyperlänk" xfId="4" builtinId="8" customBuiltin="1"/>
    <cellStyle name="Indata" xfId="1" builtinId="20" customBuiltin="1"/>
    <cellStyle name="Normal" xfId="0" builtinId="0" customBuiltin="1"/>
  </cellStyles>
  <dxfs count="32">
    <dxf>
      <font>
        <strike/>
        <outline/>
        <shadow/>
        <u val="none"/>
        <vertAlign val="baseline"/>
        <sz val="10"/>
        <color theme="1"/>
        <name val="Century Gothic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alignment horizontal="left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alignment horizontal="left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4" tint="-0.249977111117893"/>
        <name val="Century Gothic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  <name val="Century Gothic"/>
        <scheme val="minor"/>
      </font>
      <alignment horizontal="left" vertical="center" textRotation="0" wrapText="0" indent="1" justifyLastLine="0" shrinkToFit="0" readingOrder="0"/>
    </dxf>
    <dxf>
      <font>
        <strike/>
        <outline/>
        <shadow/>
        <u val="none"/>
        <vertAlign val="baseline"/>
        <sz val="10"/>
        <color theme="1"/>
        <name val="Century Gothic"/>
        <scheme val="minor"/>
      </font>
      <alignment horizontal="general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  <name val="Bookman Old Style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</font>
      <alignment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/>
        <shadow/>
        <u val="none"/>
        <vertAlign val="baseline"/>
        <sz val="10"/>
        <color theme="1"/>
        <name val="Century Gothic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/>
        <extend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/>
        <condense val="0"/>
        <extend val="0"/>
        <outline/>
        <shadow/>
        <u val="none"/>
        <vertAlign val="baseline"/>
        <sz val="10"/>
        <color theme="1"/>
        <name val="Century Gothic"/>
        <scheme val="minor"/>
      </font>
      <numFmt numFmtId="165" formatCode="yyyy\-mm\-dd;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/>
        <outline/>
        <shadow/>
        <u val="none"/>
        <vertAlign val="baseline"/>
        <sz val="10"/>
        <color theme="1"/>
      </font>
      <numFmt numFmtId="165" formatCode="yyyy\-mm\-dd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/>
        <shadow/>
        <u val="none"/>
        <vertAlign val="baseline"/>
        <sz val="10"/>
        <color theme="1"/>
        <name val="Century Gothic"/>
        <scheme val="minor"/>
      </font>
      <numFmt numFmtId="166" formatCode="##\-####\-###\-#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/>
        <shadow/>
        <u val="none"/>
        <vertAlign val="baseline"/>
        <sz val="10"/>
        <color auto="1"/>
        <name val="Century Gothic"/>
        <scheme val="minor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/>
        <outline/>
        <shadow/>
        <u val="none"/>
        <vertAlign val="baseline"/>
        <sz val="10"/>
        <color theme="1"/>
      </font>
      <alignment horizontal="left" vertical="center" textRotation="0" wrapText="0" indent="1" justifyLastLine="0" shrinkToFit="0" readingOrder="0"/>
      <border outline="0">
        <right style="thin">
          <color indexed="64"/>
        </right>
      </border>
    </dxf>
    <dxf>
      <font>
        <strike/>
        <outline/>
        <shadow/>
        <u val="none"/>
        <vertAlign val="baseline"/>
        <sz val="10"/>
        <color theme="1"/>
      </font>
      <numFmt numFmtId="0" formatCode="General"/>
      <alignment vertical="center" textRotation="0" wrapText="0" indent="0" justifyLastLine="0" shrinkToFit="0" readingOrder="0"/>
    </dxf>
    <dxf>
      <font>
        <strike/>
        <outline/>
        <shadow/>
        <u val="none"/>
        <vertAlign val="baseline"/>
        <sz val="10"/>
        <color theme="1"/>
      </font>
      <alignment vertical="center" textRotation="0" wrapText="0" indent="0" justifyLastLine="0" shrinkToFit="0" readingOrder="0"/>
    </dxf>
    <dxf>
      <font>
        <b/>
        <strike/>
        <outline/>
        <shadow/>
        <u val="none"/>
        <vertAlign val="baseline"/>
        <sz val="10"/>
        <color theme="1"/>
        <name val="Bookman Old Style"/>
        <scheme val="major"/>
      </font>
      <alignment horizontal="general" vertical="center" textRotation="0" wrapText="0" indent="0" justifyLastLine="0" shrinkToFit="0" readingOrder="0"/>
    </dxf>
    <dxf>
      <font>
        <b/>
        <i/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b/>
        <i/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 style="thick">
          <color theme="4" tint="0.59996337778862885"/>
        </right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 style="thick">
          <color theme="4" tint="0.59996337778862885"/>
        </left>
        <right/>
        <top/>
        <bottom/>
        <vertical/>
        <horizontal/>
      </border>
    </dxf>
    <dxf>
      <font>
        <b/>
        <i val="0"/>
        <color theme="1" tint="0.34998626667073579"/>
      </font>
      <fill>
        <patternFill patternType="solid">
          <fgColor theme="4"/>
          <bgColor theme="0" tint="-0.1499679555650502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>
        <left style="thick">
          <color theme="4" tint="0.59996337778862885"/>
        </left>
        <right style="thick">
          <color theme="4" tint="0.59996337778862885"/>
        </right>
        <top style="thick">
          <color theme="4" tint="0.59996337778862885"/>
        </top>
        <bottom style="thick">
          <color theme="4" tint="0.59996337778862885"/>
        </bottom>
        <vertical/>
        <horizontal style="thin">
          <color theme="4"/>
        </horizontal>
      </border>
    </dxf>
  </dxfs>
  <tableStyles count="1" defaultTableStyle="TableStyleMedium2" defaultPivotStyle="PivotStyleLight16">
    <tableStyle name="ClassRoster_table1" pivot="0" count="6">
      <tableStyleElement type="wholeTable" dxfId="31"/>
      <tableStyleElement type="headerRow" dxfId="30"/>
      <tableStyleElement type="firstColumn" dxfId="29"/>
      <tableStyleElement type="lastColumn" dxfId="28"/>
      <tableStyleElement type="firstHeaderCell" dxfId="27"/>
      <tableStyleElement type="lastHeaderCell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Klasslista!A1"/><Relationship Id="rId1" Type="http://schemas.openxmlformats.org/officeDocument/2006/relationships/hyperlink" Target="#Elevuppgift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Elevlista!A1"/><Relationship Id="rId1" Type="http://schemas.openxmlformats.org/officeDocument/2006/relationships/hyperlink" Target="#Elevuppgifter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Elevlista!A1"/><Relationship Id="rId1" Type="http://schemas.openxmlformats.org/officeDocument/2006/relationships/hyperlink" Target="#Klasslist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503029</xdr:colOff>
      <xdr:row>1</xdr:row>
      <xdr:rowOff>458201</xdr:rowOff>
    </xdr:from>
    <xdr:to>
      <xdr:col>22</xdr:col>
      <xdr:colOff>5443</xdr:colOff>
      <xdr:row>1</xdr:row>
      <xdr:rowOff>650225</xdr:rowOff>
    </xdr:to>
    <xdr:sp macro="" textlink="">
      <xdr:nvSpPr>
        <xdr:cNvPr id="4" name="GÅ TILL ELEVINFORMATION" descr="Klicka om du vill visa Elevuppgifter" title="Gå till elevinformation">
          <a:hlinkClick xmlns:r="http://schemas.openxmlformats.org/officeDocument/2006/relationships" r:id="rId1" tooltip="Klicka om du vill visa Elevuppgifter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418554" y="639176"/>
          <a:ext cx="2102739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GÅ TILL ELEVINFORMATION</a:t>
          </a:r>
        </a:p>
      </xdr:txBody>
    </xdr:sp>
    <xdr:clientData fPrintsWithSheet="0"/>
  </xdr:twoCellAnchor>
  <xdr:twoCellAnchor>
    <xdr:from>
      <xdr:col>1</xdr:col>
      <xdr:colOff>114299</xdr:colOff>
      <xdr:row>1</xdr:row>
      <xdr:rowOff>0</xdr:rowOff>
    </xdr:from>
    <xdr:to>
      <xdr:col>5</xdr:col>
      <xdr:colOff>38100</xdr:colOff>
      <xdr:row>1</xdr:row>
      <xdr:rowOff>684147</xdr:rowOff>
    </xdr:to>
    <xdr:sp macro="" textlink="">
      <xdr:nvSpPr>
        <xdr:cNvPr id="7" name="Elevlista" descr="&quot;&quot;" title="Elevlist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33374" y="180975"/>
          <a:ext cx="3552826" cy="684147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+mj-lt"/>
            </a:rPr>
            <a:t>JIK Flickor</a:t>
          </a:r>
          <a:r>
            <a:rPr lang="en-US" sz="2800" b="1" baseline="0">
              <a:solidFill>
                <a:schemeClr val="bg1"/>
              </a:solidFill>
              <a:latin typeface="+mj-lt"/>
            </a:rPr>
            <a:t> 10/11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19</xdr:col>
      <xdr:colOff>501855</xdr:colOff>
      <xdr:row>1</xdr:row>
      <xdr:rowOff>132433</xdr:rowOff>
    </xdr:from>
    <xdr:to>
      <xdr:col>22</xdr:col>
      <xdr:colOff>4350</xdr:colOff>
      <xdr:row>1</xdr:row>
      <xdr:rowOff>324457</xdr:rowOff>
    </xdr:to>
    <xdr:sp macro="" textlink="">
      <xdr:nvSpPr>
        <xdr:cNvPr id="3" name="GÅ TILL KLASSLISTA" descr="Klicka om du vill visa Klasslistan" title="Gå till klasslista">
          <a:hlinkClick xmlns:r="http://schemas.openxmlformats.org/officeDocument/2006/relationships" r:id="rId2" tooltip="Klicka om du vill visa Klasslistan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107066" y="353012"/>
          <a:ext cx="2194560" cy="192024"/>
        </a:xfrm>
        <a:prstGeom prst="rect">
          <a:avLst/>
        </a:prstGeom>
        <a:solidFill>
          <a:schemeClr val="accent1"/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GÅ TILL KLASSLISTA</a:t>
          </a:r>
        </a:p>
      </xdr:txBody>
    </xdr:sp>
    <xdr:clientData fPrintsWithSheet="0"/>
  </xdr:twoCellAnchor>
  <xdr:twoCellAnchor>
    <xdr:from>
      <xdr:col>17</xdr:col>
      <xdr:colOff>95251</xdr:colOff>
      <xdr:row>5</xdr:row>
      <xdr:rowOff>183189</xdr:rowOff>
    </xdr:from>
    <xdr:to>
      <xdr:col>23</xdr:col>
      <xdr:colOff>28575</xdr:colOff>
      <xdr:row>8</xdr:row>
      <xdr:rowOff>238125</xdr:rowOff>
    </xdr:to>
    <xdr:grpSp>
      <xdr:nvGrpSpPr>
        <xdr:cNvPr id="5" name="Template Tip" descr="Klicka i cell D4 och välj en student i kombinationsrutan. " title="Tips för datainmatn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2563476" y="1983414"/>
          <a:ext cx="6715124" cy="855036"/>
          <a:chOff x="95007" y="726179"/>
          <a:chExt cx="4082536" cy="561976"/>
        </a:xfrm>
      </xdr:grpSpPr>
      <xdr:sp macro="" textlink="">
        <xdr:nvSpPr>
          <xdr:cNvPr id="6" name="Tip callout shape" descr="Om du vill lägga till fler studenter trycker du på tabb i en sista cellen i tabellen.&#10;" title="Tips för datainmatnin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25676" y="726179"/>
            <a:ext cx="3751867" cy="561976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82880" rIns="91440" rtlCol="0" anchor="ctr"/>
          <a:lstStyle/>
          <a:p>
            <a:pPr algn="l"/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OM DU VILL LÄGGA TILL FLER STUDENTER TRYCKER DU PÅ </a:t>
            </a:r>
            <a:r>
              <a:rPr lang="en-US" sz="1000" b="1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TABB</a:t>
            </a:r>
            <a:r>
              <a:rPr lang="en-US" sz="100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 I EN SISTA CELLEN I TABELLEN.</a:t>
            </a:r>
          </a:p>
        </xdr:txBody>
      </xdr:sp>
      <xdr:sp macro="" textlink="">
        <xdr:nvSpPr>
          <xdr:cNvPr id="8" name="Isosceles Tri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16200000">
            <a:off x="192605" y="701227"/>
            <a:ext cx="127636" cy="322832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177165</xdr:rowOff>
    </xdr:from>
    <xdr:to>
      <xdr:col>3</xdr:col>
      <xdr:colOff>3810</xdr:colOff>
      <xdr:row>1</xdr:row>
      <xdr:rowOff>680190</xdr:rowOff>
    </xdr:to>
    <xdr:sp macro="" textlink="">
      <xdr:nvSpPr>
        <xdr:cNvPr id="4" name="Class Roster" descr="&quot;&quot;" title="Klasslist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8600" y="177165"/>
          <a:ext cx="2556510" cy="6840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+mj-lt"/>
            </a:rPr>
            <a:t>Klasslista</a:t>
          </a:r>
        </a:p>
      </xdr:txBody>
    </xdr:sp>
    <xdr:clientData/>
  </xdr:twoCellAnchor>
  <xdr:twoCellAnchor>
    <xdr:from>
      <xdr:col>4</xdr:col>
      <xdr:colOff>549004</xdr:colOff>
      <xdr:row>1</xdr:row>
      <xdr:rowOff>462609</xdr:rowOff>
    </xdr:from>
    <xdr:to>
      <xdr:col>7</xdr:col>
      <xdr:colOff>4174</xdr:colOff>
      <xdr:row>1</xdr:row>
      <xdr:rowOff>653409</xdr:rowOff>
    </xdr:to>
    <xdr:sp macro="" textlink="">
      <xdr:nvSpPr>
        <xdr:cNvPr id="5" name="Go to Student Details" descr="Klicka om du vill visa Elevuppgifter" title="Gå till elevinformation">
          <a:hlinkClick xmlns:r="http://schemas.openxmlformats.org/officeDocument/2006/relationships" r:id="rId1" tooltip="Klicka om du vill visa Elevuppgifter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368779" y="643584"/>
          <a:ext cx="2103120" cy="190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lvl="0" algn="l"/>
          <a:r>
            <a:rPr lang="en-US" sz="1000" b="1">
              <a:solidFill>
                <a:schemeClr val="bg1"/>
              </a:solidFill>
              <a:latin typeface="+mj-lt"/>
            </a:rPr>
            <a:t>GÅ TILL ELEVINFORMATION</a:t>
          </a:r>
        </a:p>
      </xdr:txBody>
    </xdr:sp>
    <xdr:clientData fPrintsWithSheet="0"/>
  </xdr:twoCellAnchor>
  <xdr:twoCellAnchor>
    <xdr:from>
      <xdr:col>4</xdr:col>
      <xdr:colOff>549004</xdr:colOff>
      <xdr:row>1</xdr:row>
      <xdr:rowOff>130722</xdr:rowOff>
    </xdr:from>
    <xdr:to>
      <xdr:col>7</xdr:col>
      <xdr:colOff>4174</xdr:colOff>
      <xdr:row>1</xdr:row>
      <xdr:rowOff>321522</xdr:rowOff>
    </xdr:to>
    <xdr:sp macro="" textlink="">
      <xdr:nvSpPr>
        <xdr:cNvPr id="3" name="Go to Student List" descr="Klicka om du vill visa Elevlista" title="Gå till elevlista">
          <a:hlinkClick xmlns:r="http://schemas.openxmlformats.org/officeDocument/2006/relationships" r:id="rId2" tooltip="Klicka om du vill visa Elevlista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259789" y="311950"/>
          <a:ext cx="2101940" cy="19080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GÅ TILL ELEVLISTA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10259</xdr:colOff>
      <xdr:row>0</xdr:row>
      <xdr:rowOff>178931</xdr:rowOff>
    </xdr:from>
    <xdr:to>
      <xdr:col>3</xdr:col>
      <xdr:colOff>647700</xdr:colOff>
      <xdr:row>1</xdr:row>
      <xdr:rowOff>683756</xdr:rowOff>
    </xdr:to>
    <xdr:sp macro="" textlink="">
      <xdr:nvSpPr>
        <xdr:cNvPr id="27" name="Student Details" descr="&quot;&quot;" title="Elevlista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48384" y="178931"/>
          <a:ext cx="3104416" cy="6858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Ins="91440" rtlCol="0" anchor="ctr">
          <a:noAutofit/>
        </a:bodyPr>
        <a:lstStyle/>
        <a:p>
          <a:pPr algn="ctr"/>
          <a:r>
            <a:rPr lang="en-US" sz="2800" b="1">
              <a:solidFill>
                <a:schemeClr val="bg1"/>
              </a:solidFill>
              <a:latin typeface="+mj-lt"/>
            </a:rPr>
            <a:t>Elevuppgifter</a:t>
          </a:r>
        </a:p>
      </xdr:txBody>
    </xdr:sp>
    <xdr:clientData/>
  </xdr:twoCellAnchor>
  <xdr:twoCellAnchor>
    <xdr:from>
      <xdr:col>3</xdr:col>
      <xdr:colOff>1113594</xdr:colOff>
      <xdr:row>1</xdr:row>
      <xdr:rowOff>470713</xdr:rowOff>
    </xdr:from>
    <xdr:to>
      <xdr:col>5</xdr:col>
      <xdr:colOff>4795</xdr:colOff>
      <xdr:row>1</xdr:row>
      <xdr:rowOff>662737</xdr:rowOff>
    </xdr:to>
    <xdr:sp macro="" textlink="">
      <xdr:nvSpPr>
        <xdr:cNvPr id="3" name="Go to Class Roster" descr="Klicka om du vill visa Klasslista" title="Gå till klasslista">
          <a:hlinkClick xmlns:r="http://schemas.openxmlformats.org/officeDocument/2006/relationships" r:id="rId1" tooltip="Klicka om du vill visa Klasslista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816036" y="653460"/>
          <a:ext cx="1876070" cy="192024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GÅ TILL KLASSLISTA</a:t>
          </a:r>
        </a:p>
      </xdr:txBody>
    </xdr:sp>
    <xdr:clientData fPrintsWithSheet="0"/>
  </xdr:twoCellAnchor>
  <xdr:twoCellAnchor>
    <xdr:from>
      <xdr:col>3</xdr:col>
      <xdr:colOff>1115975</xdr:colOff>
      <xdr:row>1</xdr:row>
      <xdr:rowOff>140866</xdr:rowOff>
    </xdr:from>
    <xdr:to>
      <xdr:col>5</xdr:col>
      <xdr:colOff>7176</xdr:colOff>
      <xdr:row>1</xdr:row>
      <xdr:rowOff>332890</xdr:rowOff>
    </xdr:to>
    <xdr:sp macro="" textlink="">
      <xdr:nvSpPr>
        <xdr:cNvPr id="2" name="Go to Studen List" descr="Klicka om du vill visa Elevlista" title="Gå till elevlista">
          <a:hlinkClick xmlns:r="http://schemas.openxmlformats.org/officeDocument/2006/relationships" r:id="rId2" tooltip="Klicka om du vill visa Elevlista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18417" y="323613"/>
          <a:ext cx="1876070" cy="192024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1">
              <a:solidFill>
                <a:schemeClr val="bg1"/>
              </a:solidFill>
              <a:latin typeface="+mj-lt"/>
            </a:rPr>
            <a:t>GÅ TILL ELEVLISTA</a:t>
          </a:r>
        </a:p>
      </xdr:txBody>
    </xdr:sp>
    <xdr:clientData fPrintsWithSheet="0"/>
  </xdr:twoCellAnchor>
  <xdr:twoCellAnchor>
    <xdr:from>
      <xdr:col>2</xdr:col>
      <xdr:colOff>28574</xdr:colOff>
      <xdr:row>2</xdr:row>
      <xdr:rowOff>19050</xdr:rowOff>
    </xdr:from>
    <xdr:to>
      <xdr:col>4</xdr:col>
      <xdr:colOff>0</xdr:colOff>
      <xdr:row>3</xdr:row>
      <xdr:rowOff>142875</xdr:rowOff>
    </xdr:to>
    <xdr:grpSp>
      <xdr:nvGrpSpPr>
        <xdr:cNvPr id="5" name="Template Tip" descr="Klicka i cell D4 och välj en student i kombinationsrutan. " title="Tips för datainmatni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66699" y="990600"/>
          <a:ext cx="5848351" cy="447675"/>
          <a:chOff x="266700" y="990600"/>
          <a:chExt cx="4443877" cy="447675"/>
        </a:xfrm>
      </xdr:grpSpPr>
      <xdr:sp macro="" textlink="">
        <xdr:nvSpPr>
          <xdr:cNvPr id="45" name="Tip callout shape" descr="Klicka i cell D4 och välj en student i kombinationsrutan. " title="Tips för datainmatning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/>
        </xdr:nvSpPr>
        <xdr:spPr>
          <a:xfrm>
            <a:off x="266700" y="990600"/>
            <a:ext cx="4443877" cy="30480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en-US" sz="1050" b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</a:rPr>
              <a:t>KLICKA PÅ CELLEN D4 OCH VÄLJ EN ELEV I LISTRUTAN</a:t>
            </a:r>
          </a:p>
        </xdr:txBody>
      </xdr:sp>
      <xdr:sp macro="" textlink="">
        <xdr:nvSpPr>
          <xdr:cNvPr id="4" name="Isosceles Triangl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 flipV="1">
            <a:off x="2618264" y="1304925"/>
            <a:ext cx="152399" cy="133350"/>
          </a:xfrm>
          <a:prstGeom prst="triangle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 fPrintsWithSheet="0"/>
  </xdr:twoCellAnchor>
</xdr:wsDr>
</file>

<file path=xl/tables/table1.xml><?xml version="1.0" encoding="utf-8"?>
<table xmlns="http://schemas.openxmlformats.org/spreadsheetml/2006/main" id="1" name="Elever" displayName="Elever" ref="B3:R34" totalsRowShown="0" headerRowDxfId="25" dataDxfId="24">
  <tableColumns count="17">
    <tableColumn id="1" name=" " dataDxfId="23">
      <calculatedColumnFormula>Elever[[#This Row],[NAMN]]</calculatedColumnFormula>
    </tableColumn>
    <tableColumn id="15" name="NAMN" dataDxfId="22"/>
    <tableColumn id="3" name="Personnummer" dataDxfId="21"/>
    <tableColumn id="4" name="v.39" dataDxfId="20"/>
    <tableColumn id="5" name="v.40" dataDxfId="19"/>
    <tableColumn id="6" name="v.41" dataDxfId="18"/>
    <tableColumn id="16" name="v.42" dataDxfId="17"/>
    <tableColumn id="17" name="v.43" dataDxfId="16"/>
    <tableColumn id="18" name="v.45" dataDxfId="15"/>
    <tableColumn id="21" name="v.46" dataDxfId="14"/>
    <tableColumn id="20" name="v.47" dataDxfId="13"/>
    <tableColumn id="19" name="v.48" dataDxfId="12"/>
    <tableColumn id="22" name="v.49" dataDxfId="11"/>
    <tableColumn id="8" name="Vårdnadshavare" dataDxfId="10"/>
    <tableColumn id="9" name="Mobiltelefon" dataDxfId="9"/>
    <tableColumn id="10" name="E-post" dataDxfId="8"/>
    <tableColumn id="2" name="C" dataDxfId="7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Elevlista" altTextSummary="Lista med elevuppgifter, t.ex. Elevens namn, E-post, Hemtelefon, Mobiltelefon, Födelsedatum, Kontaktperson vid nödsituation, Telefonnummer vid nödsituation, Läkare och Läkarens telefonnummer."/>
    </ext>
  </extLst>
</table>
</file>

<file path=xl/tables/table2.xml><?xml version="1.0" encoding="utf-8"?>
<table xmlns="http://schemas.openxmlformats.org/spreadsheetml/2006/main" id="3" name="Elevförteckning" displayName="Elevförteckning" ref="B7:G12" totalsRowShown="0" headerRowDxfId="6" dataDxfId="5">
  <tableColumns count="6">
    <tableColumn id="5" name=" "/>
    <tableColumn id="1" name="ELEVENS NAMN" dataDxfId="4"/>
    <tableColumn id="2" name="E-POST" dataDxfId="3">
      <calculatedColumnFormula>IFERROR(VLOOKUP(Elevförteckning[[#This Row],[ELEVENS NAMN]],Elever[],3),"")</calculatedColumnFormula>
    </tableColumn>
    <tableColumn id="3" name="HEMTELEFON" dataDxfId="2">
      <calculatedColumnFormula>IFERROR(VLOOKUP(Elevförteckning[[#This Row],[ELEVENS NAMN]],Elever[],4),"")</calculatedColumnFormula>
    </tableColumn>
    <tableColumn id="4" name="MOBILTELEFON" dataDxfId="1">
      <calculatedColumnFormula>IFERROR(VLOOKUP(Elevförteckning[[#This Row],[ELEVENS NAMN]],Elever[],5),"")</calculatedColumnFormula>
    </tableColumn>
    <tableColumn id="6" name="  " dataDxfId="0"/>
  </tableColumns>
  <tableStyleInfo name="ClassRoster_table1" showFirstColumn="1" showLastColumn="1" showRowStripes="1" showColumnStripes="0"/>
  <extLst>
    <ext xmlns:x14="http://schemas.microsoft.com/office/spreadsheetml/2009/9/main" uri="{504A1905-F514-4f6f-8877-14C23A59335A}">
      <x14:table altText="Klasslista" altTextSummary="Lista över elever som är anmälda till en viss kurs, där elevens e-postadress, hemtelefon och mobiltelefon visas."/>
    </ext>
  </extLst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ketchbook">
  <a:themeElements>
    <a:clrScheme name="ClassRoster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61C7DB"/>
      </a:accent1>
      <a:accent2>
        <a:srgbClr val="96C030"/>
      </a:accent2>
      <a:accent3>
        <a:srgbClr val="DB4D75"/>
      </a:accent3>
      <a:accent4>
        <a:srgbClr val="F09D23"/>
      </a:accent4>
      <a:accent5>
        <a:srgbClr val="8968A9"/>
      </a:accent5>
      <a:accent6>
        <a:srgbClr val="EAC71D"/>
      </a:accent6>
      <a:hlink>
        <a:srgbClr val="61C7DB"/>
      </a:hlink>
      <a:folHlink>
        <a:srgbClr val="8968A9"/>
      </a:folHlink>
    </a:clrScheme>
    <a:fontScheme name="ClassRoster_fonts">
      <a:majorFont>
        <a:latin typeface="Bookman Old Style"/>
        <a:ea typeface=""/>
        <a:cs typeface=""/>
      </a:majorFont>
      <a:minorFont>
        <a:latin typeface="Century Gothic"/>
        <a:ea typeface=""/>
        <a:cs typeface=""/>
      </a:minorFont>
    </a:fontScheme>
    <a:fmtScheme name="Sketchbook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alpha val="94000"/>
                <a:satMod val="120000"/>
                <a:lumMod val="110000"/>
              </a:schemeClr>
            </a:gs>
            <a:gs pos="100000">
              <a:schemeClr val="phClr">
                <a:tint val="80000"/>
                <a:shade val="100000"/>
                <a:satMod val="140000"/>
                <a:lumMod val="12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100000"/>
                <a:shade val="100000"/>
                <a:satMod val="100000"/>
                <a:lumMod val="90000"/>
              </a:schemeClr>
            </a:gs>
            <a:gs pos="100000">
              <a:schemeClr val="phClr">
                <a:tint val="95000"/>
                <a:shade val="100000"/>
                <a:satMod val="110000"/>
                <a:lumMod val="105000"/>
              </a:schemeClr>
            </a:gs>
          </a:gsLst>
          <a:path path="circle">
            <a:fillToRect l="40000" t="100000" r="4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50800" dist="25400" dir="5040000" rotWithShape="0">
              <a:srgbClr val="000000">
                <a:alpha val="44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dkEdge">
            <a:bevelT w="38100" h="25400" prst="coolSlant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55000"/>
                <a:lumMod val="90000"/>
              </a:schemeClr>
              <a:schemeClr val="phClr">
                <a:tint val="92000"/>
                <a:satMod val="120000"/>
                <a:lumMod val="103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96000"/>
              </a:schemeClr>
              <a:schemeClr val="phClr">
                <a:tint val="98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vensson@fossil.com" TargetMode="External"/><Relationship Id="rId13" Type="http://schemas.openxmlformats.org/officeDocument/2006/relationships/hyperlink" Target="mailto:hogsbornkristoffer@gmail.com" TargetMode="External"/><Relationship Id="rId18" Type="http://schemas.openxmlformats.org/officeDocument/2006/relationships/hyperlink" Target="mailto:zebban.momen@gmail.com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marcuswernborg@hotmail.com" TargetMode="External"/><Relationship Id="rId21" Type="http://schemas.openxmlformats.org/officeDocument/2006/relationships/hyperlink" Target="mailto:john_10@hotmail.com" TargetMode="External"/><Relationship Id="rId7" Type="http://schemas.openxmlformats.org/officeDocument/2006/relationships/hyperlink" Target="mailto:perboberg@hotmail.com" TargetMode="External"/><Relationship Id="rId12" Type="http://schemas.openxmlformats.org/officeDocument/2006/relationships/hyperlink" Target="mailto:mattias.ryd&#233;n@gmail.com" TargetMode="External"/><Relationship Id="rId17" Type="http://schemas.openxmlformats.org/officeDocument/2006/relationships/hyperlink" Target="mailto:caax@hot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sahlinmaria82@gmail.com" TargetMode="External"/><Relationship Id="rId16" Type="http://schemas.openxmlformats.org/officeDocument/2006/relationships/hyperlink" Target="mailto:fam.lauren@gmail.com" TargetMode="External"/><Relationship Id="rId20" Type="http://schemas.openxmlformats.org/officeDocument/2006/relationships/hyperlink" Target="mailto:simonochmaria@telia.com" TargetMode="External"/><Relationship Id="rId1" Type="http://schemas.openxmlformats.org/officeDocument/2006/relationships/hyperlink" Target="mailto:marie.harlin@jonkoping.se" TargetMode="External"/><Relationship Id="rId6" Type="http://schemas.openxmlformats.org/officeDocument/2006/relationships/hyperlink" Target="mailto:sinclair.backman@gmail.com" TargetMode="External"/><Relationship Id="rId11" Type="http://schemas.openxmlformats.org/officeDocument/2006/relationships/hyperlink" Target="mailto:klas@wilsson.se" TargetMode="External"/><Relationship Id="rId24" Type="http://schemas.openxmlformats.org/officeDocument/2006/relationships/hyperlink" Target="mailto:sara.selero@gmail.com" TargetMode="External"/><Relationship Id="rId5" Type="http://schemas.openxmlformats.org/officeDocument/2006/relationships/hyperlink" Target="mailto:anna.tjader@hotmail.com" TargetMode="External"/><Relationship Id="rId15" Type="http://schemas.openxmlformats.org/officeDocument/2006/relationships/hyperlink" Target="mailto:sandra_carling@hotmail.com" TargetMode="External"/><Relationship Id="rId23" Type="http://schemas.openxmlformats.org/officeDocument/2006/relationships/hyperlink" Target="mailto:anna.eu.nordblom@gmail.com" TargetMode="External"/><Relationship Id="rId10" Type="http://schemas.openxmlformats.org/officeDocument/2006/relationships/hyperlink" Target="mailto:robert@vgd.se" TargetMode="External"/><Relationship Id="rId19" Type="http://schemas.openxmlformats.org/officeDocument/2006/relationships/hyperlink" Target="mailto:davidfilmh@hotmail.com" TargetMode="External"/><Relationship Id="rId4" Type="http://schemas.openxmlformats.org/officeDocument/2006/relationships/hyperlink" Target="mailto:anna.forsberg78@hotmail.com" TargetMode="External"/><Relationship Id="rId9" Type="http://schemas.openxmlformats.org/officeDocument/2006/relationships/hyperlink" Target="mailto:bodilkarlborg@hotmail.com" TargetMode="External"/><Relationship Id="rId14" Type="http://schemas.openxmlformats.org/officeDocument/2006/relationships/hyperlink" Target="mailto:annaknilsson@telia.com" TargetMode="External"/><Relationship Id="rId22" Type="http://schemas.openxmlformats.org/officeDocument/2006/relationships/hyperlink" Target="mailto:andreas.wallmyr@gmail.com" TargetMode="External"/><Relationship Id="rId27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V37"/>
  <sheetViews>
    <sheetView showGridLines="0" tabSelected="1" topLeftCell="A10" zoomScaleNormal="100" workbookViewId="0">
      <selection activeCell="C5" sqref="C5"/>
    </sheetView>
  </sheetViews>
  <sheetFormatPr defaultRowHeight="21" customHeight="1" x14ac:dyDescent="0.25"/>
  <cols>
    <col min="1" max="1" width="3.28515625" customWidth="1"/>
    <col min="2" max="2" width="1.7109375" customWidth="1"/>
    <col min="3" max="3" width="23.28515625" customWidth="1"/>
    <col min="4" max="4" width="22.7109375" customWidth="1"/>
    <col min="5" max="14" width="6.7109375" customWidth="1"/>
    <col min="15" max="15" width="22.85546875" customWidth="1"/>
    <col min="16" max="16" width="14.5703125" customWidth="1"/>
    <col min="17" max="17" width="31.42578125" customWidth="1"/>
    <col min="18" max="18" width="6.7109375" customWidth="1"/>
    <col min="19" max="19" width="33.5703125" customWidth="1"/>
    <col min="20" max="20" width="22.7109375" customWidth="1"/>
    <col min="21" max="21" width="33.42578125" customWidth="1"/>
    <col min="22" max="22" width="2.28515625" customWidth="1"/>
    <col min="23" max="23" width="3" customWidth="1"/>
  </cols>
  <sheetData>
    <row r="1" spans="1:22" ht="14.25" thickBot="1" x14ac:dyDescent="0.3"/>
    <row r="2" spans="1:22" ht="62.25" customHeight="1" thickTop="1" x14ac:dyDescent="0.25">
      <c r="B2" s="3"/>
      <c r="C2" s="4"/>
      <c r="D2" s="4"/>
      <c r="E2" s="4"/>
      <c r="F2" s="4"/>
      <c r="G2" s="4" t="s">
        <v>38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 ht="23.25" customHeight="1" x14ac:dyDescent="0.25">
      <c r="B3" s="8" t="s">
        <v>10</v>
      </c>
      <c r="C3" s="53" t="s">
        <v>30</v>
      </c>
      <c r="D3" s="54" t="s">
        <v>29</v>
      </c>
      <c r="E3" s="54" t="s">
        <v>140</v>
      </c>
      <c r="F3" s="54" t="s">
        <v>141</v>
      </c>
      <c r="G3" s="54" t="s">
        <v>142</v>
      </c>
      <c r="H3" s="54" t="s">
        <v>143</v>
      </c>
      <c r="I3" s="54" t="s">
        <v>144</v>
      </c>
      <c r="J3" s="54" t="s">
        <v>145</v>
      </c>
      <c r="K3" s="54" t="s">
        <v>146</v>
      </c>
      <c r="L3" s="54" t="s">
        <v>147</v>
      </c>
      <c r="M3" s="54" t="s">
        <v>148</v>
      </c>
      <c r="N3" s="54" t="s">
        <v>149</v>
      </c>
      <c r="O3" s="54" t="s">
        <v>28</v>
      </c>
      <c r="P3" s="54" t="s">
        <v>27</v>
      </c>
      <c r="Q3" s="54" t="s">
        <v>26</v>
      </c>
      <c r="R3" s="41" t="s">
        <v>23</v>
      </c>
    </row>
    <row r="4" spans="1:22" ht="21" customHeight="1" x14ac:dyDescent="0.25">
      <c r="A4">
        <v>1</v>
      </c>
      <c r="B4" s="12" t="str">
        <f>Elever[[#This Row],[NAMN]]</f>
        <v>Tilda Harlin</v>
      </c>
      <c r="C4" s="55" t="s">
        <v>24</v>
      </c>
      <c r="D4" s="67" t="s">
        <v>42</v>
      </c>
      <c r="E4" s="58"/>
      <c r="F4" s="58"/>
      <c r="G4" s="56"/>
      <c r="H4" s="81"/>
      <c r="I4" s="79"/>
      <c r="J4" s="56"/>
      <c r="K4" s="56"/>
      <c r="L4" s="56"/>
      <c r="M4" s="56"/>
      <c r="N4" s="56"/>
      <c r="O4" s="58" t="s">
        <v>40</v>
      </c>
      <c r="P4" s="64" t="s">
        <v>49</v>
      </c>
      <c r="Q4" s="63" t="s">
        <v>41</v>
      </c>
      <c r="R4" s="13"/>
    </row>
    <row r="5" spans="1:22" ht="21" customHeight="1" x14ac:dyDescent="0.25">
      <c r="A5">
        <v>2</v>
      </c>
      <c r="B5" s="12" t="str">
        <f>Elever[[#This Row],[NAMN]]</f>
        <v>Flora Sahlin?</v>
      </c>
      <c r="C5" s="55" t="s">
        <v>153</v>
      </c>
      <c r="D5" s="67" t="s">
        <v>43</v>
      </c>
      <c r="E5" s="58"/>
      <c r="F5" s="58"/>
      <c r="G5" s="56"/>
      <c r="H5" s="81"/>
      <c r="I5" s="79"/>
      <c r="J5" s="56"/>
      <c r="K5" s="56"/>
      <c r="L5" s="56"/>
      <c r="M5" s="56"/>
      <c r="N5" s="56"/>
      <c r="O5" s="58" t="s">
        <v>44</v>
      </c>
      <c r="P5" s="57" t="s">
        <v>50</v>
      </c>
      <c r="Q5" s="65" t="s">
        <v>45</v>
      </c>
      <c r="R5" s="13"/>
    </row>
    <row r="6" spans="1:22" ht="21" customHeight="1" x14ac:dyDescent="0.25">
      <c r="A6">
        <v>3</v>
      </c>
      <c r="B6" s="12" t="str">
        <f>Elever[[#This Row],[NAMN]]</f>
        <v>Emilia Halonen Carling</v>
      </c>
      <c r="C6" s="55" t="s">
        <v>25</v>
      </c>
      <c r="D6" s="67" t="s">
        <v>103</v>
      </c>
      <c r="E6" s="58"/>
      <c r="F6" s="58"/>
      <c r="G6" s="79"/>
      <c r="H6" s="81"/>
      <c r="I6" s="79"/>
      <c r="J6" s="56"/>
      <c r="K6" s="56"/>
      <c r="L6" s="56"/>
      <c r="M6" s="56"/>
      <c r="N6" s="56"/>
      <c r="O6" s="58" t="s">
        <v>89</v>
      </c>
      <c r="P6" s="57" t="s">
        <v>90</v>
      </c>
      <c r="Q6" s="63" t="s">
        <v>104</v>
      </c>
      <c r="R6" s="13"/>
    </row>
    <row r="7" spans="1:22" ht="21" customHeight="1" x14ac:dyDescent="0.25">
      <c r="A7">
        <v>4</v>
      </c>
      <c r="B7" s="12" t="str">
        <f>Elever[[#This Row],[NAMN]]</f>
        <v>Bianca Sinclair?</v>
      </c>
      <c r="C7" s="55" t="s">
        <v>150</v>
      </c>
      <c r="D7" s="67" t="s">
        <v>60</v>
      </c>
      <c r="E7" s="58"/>
      <c r="F7" s="58"/>
      <c r="G7" s="79"/>
      <c r="H7" s="79"/>
      <c r="I7" s="79"/>
      <c r="J7" s="56"/>
      <c r="K7" s="56"/>
      <c r="L7" s="56"/>
      <c r="M7" s="56"/>
      <c r="N7" s="56"/>
      <c r="O7" s="58" t="s">
        <v>61</v>
      </c>
      <c r="P7" s="57" t="s">
        <v>62</v>
      </c>
      <c r="Q7" s="63" t="s">
        <v>63</v>
      </c>
      <c r="R7" s="13"/>
    </row>
    <row r="8" spans="1:22" ht="21" customHeight="1" x14ac:dyDescent="0.25">
      <c r="A8">
        <v>5</v>
      </c>
      <c r="B8" s="46" t="str">
        <f>Elever[[#This Row],[NAMN]]</f>
        <v>Lisa Axell ?</v>
      </c>
      <c r="C8" s="55" t="s">
        <v>114</v>
      </c>
      <c r="D8" s="68" t="s">
        <v>120</v>
      </c>
      <c r="E8" s="66"/>
      <c r="F8" s="66"/>
      <c r="G8" s="80"/>
      <c r="H8" s="80"/>
      <c r="I8" s="80"/>
      <c r="J8" s="59"/>
      <c r="K8" s="59"/>
      <c r="L8" s="59"/>
      <c r="M8" s="59"/>
      <c r="N8" s="59"/>
      <c r="O8" s="70" t="s">
        <v>80</v>
      </c>
      <c r="P8" s="64" t="s">
        <v>81</v>
      </c>
      <c r="Q8" s="63" t="s">
        <v>82</v>
      </c>
      <c r="R8" s="48"/>
    </row>
    <row r="9" spans="1:22" ht="21" customHeight="1" x14ac:dyDescent="0.25">
      <c r="A9">
        <v>6</v>
      </c>
      <c r="B9" s="46" t="str">
        <f>Elever[[#This Row],[NAMN]]</f>
        <v>Greta Aspklint</v>
      </c>
      <c r="C9" s="55" t="s">
        <v>31</v>
      </c>
      <c r="D9" s="68" t="s">
        <v>64</v>
      </c>
      <c r="E9" s="66"/>
      <c r="F9" s="66"/>
      <c r="G9" s="80"/>
      <c r="H9" s="80"/>
      <c r="I9" s="80"/>
      <c r="J9" s="59"/>
      <c r="K9" s="59"/>
      <c r="L9" s="59"/>
      <c r="M9" s="59"/>
      <c r="N9" s="59"/>
      <c r="O9" s="70" t="s">
        <v>65</v>
      </c>
      <c r="P9" s="64" t="s">
        <v>66</v>
      </c>
      <c r="Q9" s="63" t="s">
        <v>67</v>
      </c>
      <c r="R9" s="48"/>
    </row>
    <row r="10" spans="1:22" ht="21" customHeight="1" x14ac:dyDescent="0.25">
      <c r="A10">
        <v>7</v>
      </c>
      <c r="B10" s="46" t="str">
        <f>Elever[[#This Row],[NAMN]]</f>
        <v>Alma Forsberg</v>
      </c>
      <c r="C10" s="55" t="s">
        <v>32</v>
      </c>
      <c r="D10" s="68" t="s">
        <v>52</v>
      </c>
      <c r="E10" s="66"/>
      <c r="F10" s="66"/>
      <c r="G10" s="80"/>
      <c r="H10" s="80"/>
      <c r="I10" s="80"/>
      <c r="J10" s="59"/>
      <c r="K10" s="59"/>
      <c r="L10" s="59"/>
      <c r="M10" s="59"/>
      <c r="N10" s="59"/>
      <c r="O10" s="70" t="s">
        <v>53</v>
      </c>
      <c r="P10" s="64" t="s">
        <v>55</v>
      </c>
      <c r="Q10" s="63" t="s">
        <v>56</v>
      </c>
      <c r="R10" s="48"/>
    </row>
    <row r="11" spans="1:22" ht="21" customHeight="1" x14ac:dyDescent="0.25">
      <c r="A11">
        <v>8</v>
      </c>
      <c r="B11" s="46" t="str">
        <f>Elever[[#This Row],[NAMN]]</f>
        <v>Minna Lundby</v>
      </c>
      <c r="C11" s="55" t="s">
        <v>33</v>
      </c>
      <c r="D11" s="68" t="s">
        <v>72</v>
      </c>
      <c r="E11" s="66"/>
      <c r="F11" s="66"/>
      <c r="G11" s="80"/>
      <c r="H11" s="80"/>
      <c r="I11" s="80"/>
      <c r="J11" s="59"/>
      <c r="K11" s="59"/>
      <c r="L11" s="59"/>
      <c r="M11" s="59"/>
      <c r="N11" s="59"/>
      <c r="O11" s="70" t="s">
        <v>73</v>
      </c>
      <c r="P11" s="64" t="s">
        <v>74</v>
      </c>
      <c r="Q11" s="63" t="s">
        <v>75</v>
      </c>
      <c r="R11" s="48"/>
    </row>
    <row r="12" spans="1:22" ht="21" customHeight="1" x14ac:dyDescent="0.25">
      <c r="A12">
        <v>9</v>
      </c>
      <c r="B12" s="46" t="str">
        <f>Elever[[#This Row],[NAMN]]</f>
        <v>Astrin Wilson Eng?</v>
      </c>
      <c r="C12" s="55" t="s">
        <v>151</v>
      </c>
      <c r="D12" s="68" t="s">
        <v>83</v>
      </c>
      <c r="E12" s="66"/>
      <c r="F12" s="66"/>
      <c r="G12" s="59"/>
      <c r="H12" s="80"/>
      <c r="I12" s="80"/>
      <c r="J12" s="59"/>
      <c r="K12" s="59"/>
      <c r="L12" s="59"/>
      <c r="M12" s="59"/>
      <c r="N12" s="59"/>
      <c r="O12" s="70" t="s">
        <v>84</v>
      </c>
      <c r="P12" s="64" t="s">
        <v>85</v>
      </c>
      <c r="Q12" s="63" t="s">
        <v>86</v>
      </c>
      <c r="R12" s="48"/>
    </row>
    <row r="13" spans="1:22" ht="21" customHeight="1" x14ac:dyDescent="0.25">
      <c r="A13">
        <v>10</v>
      </c>
      <c r="B13" s="46" t="str">
        <f>Elever[[#This Row],[NAMN]]</f>
        <v>Elsa Wernborg</v>
      </c>
      <c r="C13" s="55" t="s">
        <v>34</v>
      </c>
      <c r="D13" s="68" t="s">
        <v>46</v>
      </c>
      <c r="E13" s="66"/>
      <c r="F13" s="66"/>
      <c r="G13" s="80"/>
      <c r="H13" s="80"/>
      <c r="I13" s="80"/>
      <c r="J13" s="59"/>
      <c r="K13" s="59"/>
      <c r="L13" s="59"/>
      <c r="M13" s="59"/>
      <c r="N13" s="59"/>
      <c r="O13" s="70" t="s">
        <v>47</v>
      </c>
      <c r="P13" s="64" t="s">
        <v>51</v>
      </c>
      <c r="Q13" s="65" t="s">
        <v>48</v>
      </c>
      <c r="R13" s="48"/>
    </row>
    <row r="14" spans="1:22" ht="21" customHeight="1" x14ac:dyDescent="0.25">
      <c r="A14">
        <v>11</v>
      </c>
      <c r="B14" s="46" t="str">
        <f>Elever[[#This Row],[NAMN]]</f>
        <v>Molly Hjertquist</v>
      </c>
      <c r="C14" s="55" t="s">
        <v>35</v>
      </c>
      <c r="D14" s="68" t="s">
        <v>57</v>
      </c>
      <c r="E14" s="66"/>
      <c r="F14" s="66"/>
      <c r="G14" s="80"/>
      <c r="H14" s="80"/>
      <c r="I14" s="80"/>
      <c r="J14" s="59"/>
      <c r="K14" s="59"/>
      <c r="L14" s="59"/>
      <c r="M14" s="59"/>
      <c r="N14" s="59"/>
      <c r="O14" s="70" t="s">
        <v>54</v>
      </c>
      <c r="P14" s="64" t="s">
        <v>58</v>
      </c>
      <c r="Q14" s="63" t="s">
        <v>59</v>
      </c>
      <c r="R14" s="48"/>
    </row>
    <row r="15" spans="1:22" ht="21" customHeight="1" x14ac:dyDescent="0.25">
      <c r="A15">
        <v>12</v>
      </c>
      <c r="B15" s="46" t="str">
        <f>Elever[[#This Row],[NAMN]]</f>
        <v>Sally Lindkvist?</v>
      </c>
      <c r="C15" s="55" t="s">
        <v>152</v>
      </c>
      <c r="D15" s="68" t="s">
        <v>68</v>
      </c>
      <c r="E15" s="66"/>
      <c r="F15" s="66"/>
      <c r="G15" s="80"/>
      <c r="H15" s="59"/>
      <c r="I15" s="80"/>
      <c r="J15" s="59"/>
      <c r="K15" s="59"/>
      <c r="L15" s="59"/>
      <c r="M15" s="59"/>
      <c r="N15" s="59"/>
      <c r="O15" s="70" t="s">
        <v>69</v>
      </c>
      <c r="P15" s="64" t="s">
        <v>70</v>
      </c>
      <c r="Q15" s="63" t="s">
        <v>71</v>
      </c>
      <c r="R15" s="48"/>
    </row>
    <row r="16" spans="1:22" ht="21" customHeight="1" x14ac:dyDescent="0.25">
      <c r="A16">
        <v>13</v>
      </c>
      <c r="B16" s="46" t="str">
        <f>Elever[[#This Row],[NAMN]]</f>
        <v>Bella Svensson</v>
      </c>
      <c r="C16" s="61" t="s">
        <v>36</v>
      </c>
      <c r="D16" s="68" t="s">
        <v>76</v>
      </c>
      <c r="E16" s="66"/>
      <c r="F16" s="66"/>
      <c r="G16" s="80"/>
      <c r="H16" s="59"/>
      <c r="I16" s="80"/>
      <c r="J16" s="59"/>
      <c r="K16" s="59"/>
      <c r="L16" s="59"/>
      <c r="M16" s="59"/>
      <c r="N16" s="59"/>
      <c r="O16" s="70" t="s">
        <v>77</v>
      </c>
      <c r="P16" s="64" t="s">
        <v>78</v>
      </c>
      <c r="Q16" s="63" t="s">
        <v>79</v>
      </c>
      <c r="R16" s="48"/>
    </row>
    <row r="17" spans="1:22" ht="21" customHeight="1" x14ac:dyDescent="0.25">
      <c r="A17">
        <v>14</v>
      </c>
      <c r="B17" s="46" t="str">
        <f>Elever[[#This Row],[NAMN]]</f>
        <v>Alicia Rydén</v>
      </c>
      <c r="C17" s="62" t="s">
        <v>37</v>
      </c>
      <c r="D17" s="76" t="s">
        <v>91</v>
      </c>
      <c r="E17" s="66"/>
      <c r="F17" s="66"/>
      <c r="G17" s="80"/>
      <c r="H17" s="59"/>
      <c r="I17" s="80"/>
      <c r="J17" s="59"/>
      <c r="K17" s="59"/>
      <c r="L17" s="59"/>
      <c r="M17" s="59"/>
      <c r="N17" s="59"/>
      <c r="O17" s="70" t="s">
        <v>92</v>
      </c>
      <c r="P17" s="77" t="s">
        <v>93</v>
      </c>
      <c r="Q17" s="63" t="s">
        <v>94</v>
      </c>
      <c r="R17" s="48"/>
    </row>
    <row r="18" spans="1:22" ht="21" customHeight="1" x14ac:dyDescent="0.25">
      <c r="A18">
        <v>15</v>
      </c>
      <c r="B18" s="46" t="str">
        <f>Elever[[#This Row],[NAMN]]</f>
        <v>Linnéa Laurén</v>
      </c>
      <c r="C18" s="62" t="s">
        <v>87</v>
      </c>
      <c r="D18" s="69" t="s">
        <v>105</v>
      </c>
      <c r="E18" s="66"/>
      <c r="F18" s="66"/>
      <c r="G18" s="80"/>
      <c r="H18" s="59"/>
      <c r="I18" s="80"/>
      <c r="J18" s="59"/>
      <c r="K18" s="59"/>
      <c r="L18" s="59"/>
      <c r="M18" s="59"/>
      <c r="N18" s="59"/>
      <c r="O18" s="70" t="s">
        <v>108</v>
      </c>
      <c r="P18" s="64" t="s">
        <v>107</v>
      </c>
      <c r="Q18" s="63" t="s">
        <v>106</v>
      </c>
      <c r="R18" s="48"/>
    </row>
    <row r="19" spans="1:22" ht="21" customHeight="1" x14ac:dyDescent="0.25">
      <c r="A19">
        <v>16</v>
      </c>
      <c r="B19" s="46" t="str">
        <f>Elever[[#This Row],[NAMN]]</f>
        <v>Manilla Högsborn</v>
      </c>
      <c r="C19" s="62" t="s">
        <v>39</v>
      </c>
      <c r="D19" s="69" t="s">
        <v>95</v>
      </c>
      <c r="E19" s="66"/>
      <c r="F19" s="66"/>
      <c r="G19" s="59"/>
      <c r="H19" s="59"/>
      <c r="I19" s="80"/>
      <c r="J19" s="59"/>
      <c r="K19" s="59"/>
      <c r="L19" s="59"/>
      <c r="M19" s="59"/>
      <c r="N19" s="59"/>
      <c r="O19" s="70" t="s">
        <v>96</v>
      </c>
      <c r="P19" s="64" t="s">
        <v>97</v>
      </c>
      <c r="Q19" s="63" t="s">
        <v>98</v>
      </c>
      <c r="R19" s="48"/>
    </row>
    <row r="20" spans="1:22" ht="21" customHeight="1" x14ac:dyDescent="0.25">
      <c r="A20">
        <v>17</v>
      </c>
      <c r="B20" s="46" t="str">
        <f>Elever[[#This Row],[NAMN]]</f>
        <v>Linn Hellström</v>
      </c>
      <c r="C20" s="62" t="s">
        <v>88</v>
      </c>
      <c r="D20" s="71" t="s">
        <v>99</v>
      </c>
      <c r="E20" s="72"/>
      <c r="F20" s="72"/>
      <c r="G20" s="73"/>
      <c r="H20" s="73"/>
      <c r="I20" s="82"/>
      <c r="J20" s="73"/>
      <c r="K20" s="73"/>
      <c r="L20" s="73"/>
      <c r="M20" s="73"/>
      <c r="N20" s="73"/>
      <c r="O20" s="74" t="s">
        <v>100</v>
      </c>
      <c r="P20" s="75" t="s">
        <v>101</v>
      </c>
      <c r="Q20" s="78" t="s">
        <v>102</v>
      </c>
      <c r="R20" s="48"/>
    </row>
    <row r="21" spans="1:22" ht="21" customHeight="1" x14ac:dyDescent="0.25">
      <c r="A21">
        <v>18</v>
      </c>
      <c r="B21" s="46" t="str">
        <f>Elever[[#This Row],[NAMN]]</f>
        <v>Nobelle Carlsson</v>
      </c>
      <c r="C21" s="55" t="s">
        <v>109</v>
      </c>
      <c r="D21" s="68" t="s">
        <v>118</v>
      </c>
      <c r="E21" s="66"/>
      <c r="F21" s="66"/>
      <c r="G21" s="80"/>
      <c r="H21" s="80"/>
      <c r="I21" s="80"/>
      <c r="J21" s="59"/>
      <c r="K21" s="59"/>
      <c r="L21" s="59"/>
      <c r="M21" s="59"/>
      <c r="N21" s="59"/>
      <c r="O21" s="70" t="s">
        <v>121</v>
      </c>
      <c r="P21" s="64"/>
      <c r="Q21" s="63" t="s">
        <v>122</v>
      </c>
      <c r="R21" s="48"/>
    </row>
    <row r="22" spans="1:22" ht="21" customHeight="1" x14ac:dyDescent="0.25">
      <c r="A22">
        <v>19</v>
      </c>
      <c r="B22" s="46" t="str">
        <f>Elever[[#This Row],[NAMN]]</f>
        <v>Agnes Filmh</v>
      </c>
      <c r="C22" s="55" t="s">
        <v>110</v>
      </c>
      <c r="D22" s="68" t="s">
        <v>115</v>
      </c>
      <c r="E22" s="86"/>
      <c r="F22" s="86"/>
      <c r="G22" s="87"/>
      <c r="H22" s="87"/>
      <c r="I22" s="87"/>
      <c r="J22" s="88"/>
      <c r="K22" s="88"/>
      <c r="L22" s="88"/>
      <c r="M22" s="88"/>
      <c r="N22" s="88"/>
      <c r="O22" s="74" t="s">
        <v>123</v>
      </c>
      <c r="P22" s="74" t="s">
        <v>131</v>
      </c>
      <c r="Q22" s="78" t="s">
        <v>124</v>
      </c>
      <c r="R22" s="48"/>
    </row>
    <row r="23" spans="1:22" ht="21" customHeight="1" x14ac:dyDescent="0.25">
      <c r="A23">
        <v>20</v>
      </c>
      <c r="B23" s="46" t="str">
        <f>Elever[[#This Row],[NAMN]]</f>
        <v>Freja Gustafsson</v>
      </c>
      <c r="C23" s="55" t="s">
        <v>111</v>
      </c>
      <c r="D23" s="83" t="s">
        <v>116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74" t="s">
        <v>125</v>
      </c>
      <c r="P23" s="74"/>
      <c r="Q23" s="78" t="s">
        <v>126</v>
      </c>
      <c r="R23" s="48"/>
    </row>
    <row r="24" spans="1:22" ht="21" customHeight="1" x14ac:dyDescent="0.25">
      <c r="A24">
        <v>21</v>
      </c>
      <c r="B24" s="46" t="str">
        <f>Elever[[#This Row],[NAMN]]</f>
        <v xml:space="preserve">Tuva Thorén </v>
      </c>
      <c r="C24" s="55" t="s">
        <v>112</v>
      </c>
      <c r="D24" s="83" t="s">
        <v>117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74" t="s">
        <v>127</v>
      </c>
      <c r="P24" s="74"/>
      <c r="Q24" s="78" t="s">
        <v>128</v>
      </c>
      <c r="R24" s="48"/>
    </row>
    <row r="25" spans="1:22" ht="21" customHeight="1" x14ac:dyDescent="0.25">
      <c r="A25">
        <v>22</v>
      </c>
      <c r="B25" s="46" t="str">
        <f>Elever[[#This Row],[NAMN]]</f>
        <v>Vera Wallmyr</v>
      </c>
      <c r="C25" s="55" t="s">
        <v>113</v>
      </c>
      <c r="D25" s="84" t="s">
        <v>119</v>
      </c>
      <c r="E25" s="66"/>
      <c r="F25" s="66"/>
      <c r="G25" s="80"/>
      <c r="H25" s="80"/>
      <c r="I25" s="80"/>
      <c r="J25" s="59"/>
      <c r="K25" s="59"/>
      <c r="L25" s="59"/>
      <c r="M25" s="59"/>
      <c r="N25" s="59"/>
      <c r="O25" s="74" t="s">
        <v>129</v>
      </c>
      <c r="P25" s="74"/>
      <c r="Q25" s="78" t="s">
        <v>130</v>
      </c>
      <c r="R25" s="48"/>
    </row>
    <row r="26" spans="1:22" ht="21" customHeight="1" x14ac:dyDescent="0.25">
      <c r="A26">
        <v>23</v>
      </c>
      <c r="B26" s="46" t="str">
        <f>Elever[[#This Row],[NAMN]]</f>
        <v>Emma Hylén</v>
      </c>
      <c r="C26" s="55" t="s">
        <v>132</v>
      </c>
      <c r="D26" s="89" t="s">
        <v>139</v>
      </c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74" t="s">
        <v>133</v>
      </c>
      <c r="P26" s="74"/>
      <c r="Q26" s="78" t="s">
        <v>134</v>
      </c>
      <c r="R26" s="48"/>
    </row>
    <row r="27" spans="1:22" ht="21" customHeight="1" x14ac:dyDescent="0.25">
      <c r="A27">
        <v>24</v>
      </c>
      <c r="B27" s="46" t="str">
        <f>Elever[[#This Row],[NAMN]]</f>
        <v>Svea Selero</v>
      </c>
      <c r="C27" s="60" t="s">
        <v>135</v>
      </c>
      <c r="D27" s="89" t="s">
        <v>138</v>
      </c>
      <c r="E27" s="66"/>
      <c r="F27" s="66"/>
      <c r="G27" s="80"/>
      <c r="H27" s="59"/>
      <c r="I27" s="80"/>
      <c r="J27" s="59"/>
      <c r="K27" s="59"/>
      <c r="L27" s="59"/>
      <c r="M27" s="59"/>
      <c r="N27" s="59"/>
      <c r="O27" s="85" t="s">
        <v>136</v>
      </c>
      <c r="P27" s="64"/>
      <c r="Q27" s="63" t="s">
        <v>137</v>
      </c>
      <c r="R27" s="48"/>
    </row>
    <row r="28" spans="1:22" ht="21" customHeight="1" x14ac:dyDescent="0.25">
      <c r="A28">
        <v>25</v>
      </c>
      <c r="B28" s="46">
        <f>Elever[[#This Row],[NAMN]]</f>
        <v>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7"/>
    </row>
    <row r="29" spans="1:22" ht="21" customHeight="1" x14ac:dyDescent="0.25">
      <c r="A29">
        <v>26</v>
      </c>
      <c r="B29" s="49">
        <f>Elever[[#This Row],[NAMN]]</f>
        <v>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51"/>
    </row>
    <row r="30" spans="1:22" ht="21" customHeight="1" x14ac:dyDescent="0.25">
      <c r="A30">
        <v>27</v>
      </c>
      <c r="B30" s="50">
        <f>Elever[[#This Row],[NAMN]]</f>
        <v>0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52"/>
    </row>
    <row r="31" spans="1:22" ht="21" customHeight="1" thickBot="1" x14ac:dyDescent="0.3">
      <c r="A31">
        <v>28</v>
      </c>
      <c r="B31" s="5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52"/>
      <c r="S31" s="44"/>
      <c r="T31" s="44"/>
      <c r="U31" s="44"/>
      <c r="V31" s="45"/>
    </row>
    <row r="32" spans="1:22" ht="21" customHeight="1" thickTop="1" x14ac:dyDescent="0.25">
      <c r="A32">
        <v>29</v>
      </c>
      <c r="B32" s="50">
        <f>Elever[[#This Row],[NAMN]]</f>
        <v>0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52"/>
    </row>
    <row r="33" spans="1:18" ht="21" customHeight="1" x14ac:dyDescent="0.25">
      <c r="A33">
        <v>30</v>
      </c>
      <c r="B33" s="5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52"/>
    </row>
    <row r="34" spans="1:18" ht="21" customHeight="1" x14ac:dyDescent="0.25">
      <c r="A34">
        <v>31</v>
      </c>
      <c r="B34" s="50">
        <f>Elever[[#This Row],[NAMN]]</f>
        <v>0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52"/>
    </row>
    <row r="35" spans="1:18" ht="21" customHeight="1" x14ac:dyDescent="0.25">
      <c r="A35">
        <v>32</v>
      </c>
    </row>
    <row r="36" spans="1:18" ht="21" customHeight="1" x14ac:dyDescent="0.25">
      <c r="A36">
        <v>33</v>
      </c>
    </row>
    <row r="37" spans="1:18" ht="21" customHeight="1" x14ac:dyDescent="0.25">
      <c r="A37">
        <v>34</v>
      </c>
    </row>
  </sheetData>
  <hyperlinks>
    <hyperlink ref="Q4" r:id="rId1"/>
    <hyperlink ref="Q5" r:id="rId2"/>
    <hyperlink ref="Q13" r:id="rId3"/>
    <hyperlink ref="Q10" r:id="rId4"/>
    <hyperlink ref="Q14" r:id="rId5"/>
    <hyperlink ref="Q7" r:id="rId6"/>
    <hyperlink ref="Q9" r:id="rId7"/>
    <hyperlink ref="Q15" r:id="rId8"/>
    <hyperlink ref="Q11" r:id="rId9"/>
    <hyperlink ref="Q16" r:id="rId10"/>
    <hyperlink ref="Q12" r:id="rId11"/>
    <hyperlink ref="Q17" r:id="rId12"/>
    <hyperlink ref="Q19" r:id="rId13"/>
    <hyperlink ref="Q20" r:id="rId14"/>
    <hyperlink ref="Q6" r:id="rId15"/>
    <hyperlink ref="Q18" r:id="rId16"/>
    <hyperlink ref="Q8" r:id="rId17"/>
    <hyperlink ref="Q21" r:id="rId18"/>
    <hyperlink ref="Q22" r:id="rId19"/>
    <hyperlink ref="Q23" r:id="rId20"/>
    <hyperlink ref="Q24" r:id="rId21"/>
    <hyperlink ref="Q25" r:id="rId22"/>
    <hyperlink ref="Q26" r:id="rId23"/>
    <hyperlink ref="Q27" r:id="rId24"/>
  </hyperlinks>
  <printOptions horizontalCentered="1"/>
  <pageMargins left="0.23622047244094491" right="0.23622047244094491" top="0.15748031496062992" bottom="0.15748031496062992" header="0.11811023622047245" footer="0.11811023622047245"/>
  <pageSetup fitToHeight="0" orientation="landscape" r:id="rId25"/>
  <headerFooter differentFirst="1">
    <oddHeader>&amp;RPage &amp;P of &amp;N</oddHeader>
  </headerFooter>
  <drawing r:id="rId26"/>
  <tableParts count="1"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249977111117893"/>
    <pageSetUpPr autoPageBreaks="0" fitToPage="1"/>
  </sheetPr>
  <dimension ref="B1:G14"/>
  <sheetViews>
    <sheetView showGridLines="0" zoomScaleNormal="100" workbookViewId="0"/>
  </sheetViews>
  <sheetFormatPr defaultRowHeight="21" customHeight="1" x14ac:dyDescent="0.25"/>
  <cols>
    <col min="1" max="1" width="1.85546875" customWidth="1"/>
    <col min="2" max="2" width="1.7109375" customWidth="1"/>
    <col min="3" max="3" width="39.7109375" customWidth="1"/>
    <col min="4" max="4" width="44" customWidth="1"/>
    <col min="5" max="5" width="18.5703125" customWidth="1"/>
    <col min="6" max="6" width="19.42578125" customWidth="1"/>
    <col min="7" max="7" width="2" customWidth="1"/>
    <col min="8" max="8" width="1.85546875" customWidth="1"/>
  </cols>
  <sheetData>
    <row r="1" spans="2:7" ht="14.25" thickBot="1" x14ac:dyDescent="0.3"/>
    <row r="2" spans="2:7" ht="62.25" customHeight="1" thickTop="1" x14ac:dyDescent="0.25">
      <c r="B2" s="3"/>
      <c r="C2" s="4"/>
      <c r="D2" s="23" t="s">
        <v>21</v>
      </c>
      <c r="E2" s="4"/>
      <c r="F2" s="4"/>
      <c r="G2" s="5"/>
    </row>
    <row r="3" spans="2:7" s="1" customFormat="1" ht="24.95" customHeight="1" x14ac:dyDescent="0.25">
      <c r="B3" s="16"/>
      <c r="C3" s="32" t="s">
        <v>12</v>
      </c>
      <c r="D3" s="24" t="s">
        <v>22</v>
      </c>
      <c r="E3" s="25" t="s">
        <v>14</v>
      </c>
      <c r="F3" s="43">
        <v>40700</v>
      </c>
      <c r="G3" s="17"/>
    </row>
    <row r="4" spans="2:7" s="1" customFormat="1" ht="24.95" customHeight="1" x14ac:dyDescent="0.25">
      <c r="B4" s="16"/>
      <c r="C4" s="32" t="s">
        <v>13</v>
      </c>
      <c r="D4" s="24" t="s">
        <v>1</v>
      </c>
      <c r="E4" s="25" t="s">
        <v>15</v>
      </c>
      <c r="F4" s="43">
        <v>40781</v>
      </c>
      <c r="G4" s="17"/>
    </row>
    <row r="5" spans="2:7" s="1" customFormat="1" ht="24.95" customHeight="1" x14ac:dyDescent="0.25">
      <c r="B5" s="16"/>
      <c r="C5" s="32" t="s">
        <v>16</v>
      </c>
      <c r="D5" s="24">
        <f>COUNTA(#REF!)</f>
        <v>1</v>
      </c>
      <c r="E5" s="26"/>
      <c r="F5" s="27"/>
      <c r="G5" s="17"/>
    </row>
    <row r="6" spans="2:7" ht="4.5" customHeight="1" x14ac:dyDescent="0.25">
      <c r="B6" s="6"/>
      <c r="C6" s="11"/>
      <c r="D6" s="10"/>
      <c r="F6" s="2"/>
      <c r="G6" s="7"/>
    </row>
    <row r="7" spans="2:7" ht="27.75" customHeight="1" x14ac:dyDescent="0.25">
      <c r="B7" s="8" t="s">
        <v>10</v>
      </c>
      <c r="C7" s="22" t="s">
        <v>2</v>
      </c>
      <c r="D7" s="9" t="s">
        <v>3</v>
      </c>
      <c r="E7" s="9" t="s">
        <v>4</v>
      </c>
      <c r="F7" s="9" t="s">
        <v>5</v>
      </c>
      <c r="G7" t="s">
        <v>11</v>
      </c>
    </row>
    <row r="8" spans="2:7" ht="21" customHeight="1" x14ac:dyDescent="0.25">
      <c r="C8" s="33" t="s">
        <v>17</v>
      </c>
      <c r="D8" s="14" t="str">
        <f>IFERROR(VLOOKUP(Elevförteckning[[#This Row],[ELEVENS NAMN]],Elever[],3),"")</f>
        <v/>
      </c>
      <c r="E8" s="38" t="str">
        <f>IFERROR(VLOOKUP(Elevförteckning[[#This Row],[ELEVENS NAMN]],Elever[],4),"")</f>
        <v/>
      </c>
      <c r="F8" s="38" t="str">
        <f>IFERROR(VLOOKUP(Elevförteckning[[#This Row],[ELEVENS NAMN]],Elever[],5),"")</f>
        <v/>
      </c>
      <c r="G8" s="15"/>
    </row>
    <row r="9" spans="2:7" ht="21" customHeight="1" x14ac:dyDescent="0.25">
      <c r="C9" s="33" t="s">
        <v>18</v>
      </c>
      <c r="D9" s="14" t="str">
        <f>IFERROR(VLOOKUP(Elevförteckning[[#This Row],[ELEVENS NAMN]],Elever[],3),"")</f>
        <v>110208-0940</v>
      </c>
      <c r="E9" s="38">
        <f>IFERROR(VLOOKUP(Elevförteckning[[#This Row],[ELEVENS NAMN]],Elever[],4),"")</f>
        <v>0</v>
      </c>
      <c r="F9" s="38">
        <f>IFERROR(VLOOKUP(Elevförteckning[[#This Row],[ELEVENS NAMN]],Elever[],5),"")</f>
        <v>0</v>
      </c>
      <c r="G9" s="15"/>
    </row>
    <row r="10" spans="2:7" ht="21" customHeight="1" x14ac:dyDescent="0.25">
      <c r="C10" s="33" t="s">
        <v>19</v>
      </c>
      <c r="D10" s="14" t="str">
        <f>IFERROR(VLOOKUP(Elevförteckning[[#This Row],[ELEVENS NAMN]],Elever[],3),"")</f>
        <v>110331-0445</v>
      </c>
      <c r="E10" s="38">
        <f>IFERROR(VLOOKUP(Elevförteckning[[#This Row],[ELEVENS NAMN]],Elever[],4),"")</f>
        <v>0</v>
      </c>
      <c r="F10" s="38">
        <f>IFERROR(VLOOKUP(Elevförteckning[[#This Row],[ELEVENS NAMN]],Elever[],5),"")</f>
        <v>0</v>
      </c>
      <c r="G10" s="15"/>
    </row>
    <row r="11" spans="2:7" ht="21" customHeight="1" x14ac:dyDescent="0.25">
      <c r="C11" s="33" t="s">
        <v>20</v>
      </c>
      <c r="D11" s="14" t="str">
        <f>IFERROR(VLOOKUP(Elevförteckning[[#This Row],[ELEVENS NAMN]],Elever[],3),"")</f>
        <v>111026-8826</v>
      </c>
      <c r="E11" s="38">
        <f>IFERROR(VLOOKUP(Elevförteckning[[#This Row],[ELEVENS NAMN]],Elever[],4),"")</f>
        <v>0</v>
      </c>
      <c r="F11" s="38">
        <f>IFERROR(VLOOKUP(Elevförteckning[[#This Row],[ELEVENS NAMN]],Elever[],5),"")</f>
        <v>0</v>
      </c>
      <c r="G11" s="15"/>
    </row>
    <row r="12" spans="2:7" ht="21" customHeight="1" x14ac:dyDescent="0.25">
      <c r="C12" s="34" t="s">
        <v>18</v>
      </c>
      <c r="D12" s="14" t="str">
        <f>IFERROR(VLOOKUP(Elevförteckning[[#This Row],[ELEVENS NAMN]],Elever[],3),"")</f>
        <v>110208-0940</v>
      </c>
      <c r="E12" s="38">
        <f>IFERROR(VLOOKUP(Elevförteckning[[#This Row],[ELEVENS NAMN]],Elever[],4),"")</f>
        <v>0</v>
      </c>
      <c r="F12" s="38">
        <f>IFERROR(VLOOKUP(Elevförteckning[[#This Row],[ELEVENS NAMN]],Elever[],5),"")</f>
        <v>0</v>
      </c>
      <c r="G12" s="35"/>
    </row>
    <row r="13" spans="2:7" ht="21" customHeight="1" thickBot="1" x14ac:dyDescent="0.3">
      <c r="B13" s="90"/>
      <c r="C13" s="91"/>
      <c r="D13" s="91"/>
      <c r="E13" s="91"/>
      <c r="F13" s="91"/>
      <c r="G13" s="92"/>
    </row>
    <row r="14" spans="2:7" ht="21" customHeight="1" thickTop="1" x14ac:dyDescent="0.25"/>
  </sheetData>
  <mergeCells count="1">
    <mergeCell ref="B13:G13"/>
  </mergeCells>
  <dataValidations disablePrompts="1" count="2">
    <dataValidation type="list" allowBlank="1" showInputMessage="1" showErrorMessage="1" sqref="D4">
      <formula1>StaffList</formula1>
    </dataValidation>
    <dataValidation type="list" allowBlank="1" showInputMessage="1" showErrorMessage="1" sqref="C8:C12">
      <formula1>Elevlista</formula1>
    </dataValidation>
  </dataValidations>
  <printOptions horizontalCentered="1"/>
  <pageMargins left="0.25" right="0.25" top="0.75" bottom="0.75" header="0.3" footer="0.3"/>
  <pageSetup scale="81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499984740745262"/>
    <pageSetUpPr autoPageBreaks="0" fitToPage="1"/>
  </sheetPr>
  <dimension ref="B1:E13"/>
  <sheetViews>
    <sheetView showGridLines="0" zoomScaleNormal="100" workbookViewId="0"/>
  </sheetViews>
  <sheetFormatPr defaultRowHeight="13.5" x14ac:dyDescent="0.25"/>
  <cols>
    <col min="1" max="1" width="1.85546875" customWidth="1"/>
    <col min="2" max="2" width="1.7109375" customWidth="1"/>
    <col min="3" max="3" width="45.140625" customWidth="1"/>
    <col min="4" max="4" width="43" customWidth="1"/>
    <col min="5" max="5" width="1.7109375" customWidth="1"/>
    <col min="6" max="6" width="2" customWidth="1"/>
  </cols>
  <sheetData>
    <row r="1" spans="2:5" ht="14.25" thickBot="1" x14ac:dyDescent="0.3"/>
    <row r="2" spans="2:5" ht="62.25" customHeight="1" thickTop="1" x14ac:dyDescent="0.25">
      <c r="B2" s="3"/>
      <c r="C2" s="4"/>
      <c r="D2" s="4"/>
      <c r="E2" s="5"/>
    </row>
    <row r="3" spans="2:5" ht="25.5" customHeight="1" x14ac:dyDescent="0.25">
      <c r="B3" s="6"/>
      <c r="C3" s="28"/>
      <c r="D3" s="21"/>
      <c r="E3" s="7"/>
    </row>
    <row r="4" spans="2:5" ht="27.75" customHeight="1" x14ac:dyDescent="0.25">
      <c r="B4" s="6"/>
      <c r="C4" s="29" t="s">
        <v>2</v>
      </c>
      <c r="D4" s="20" t="s">
        <v>17</v>
      </c>
      <c r="E4" s="7"/>
    </row>
    <row r="5" spans="2:5" ht="27.75" customHeight="1" x14ac:dyDescent="0.25">
      <c r="B5" s="6"/>
      <c r="C5" s="30" t="s">
        <v>3</v>
      </c>
      <c r="D5" s="37" t="str">
        <f>IFERROR(VLOOKUP(Elevens­_namn,Elever[],3,FALSE),"")</f>
        <v/>
      </c>
      <c r="E5" s="7"/>
    </row>
    <row r="6" spans="2:5" ht="27.75" customHeight="1" x14ac:dyDescent="0.25">
      <c r="B6" s="6"/>
      <c r="C6" s="30" t="s">
        <v>4</v>
      </c>
      <c r="D6" s="39" t="str">
        <f>IFERROR(VLOOKUP(Elevens­_namn,Elever[],4,FALSE),"")</f>
        <v/>
      </c>
      <c r="E6" s="7"/>
    </row>
    <row r="7" spans="2:5" ht="27.75" customHeight="1" x14ac:dyDescent="0.25">
      <c r="B7" s="6"/>
      <c r="C7" s="30" t="s">
        <v>5</v>
      </c>
      <c r="D7" s="39" t="str">
        <f>IFERROR(VLOOKUP(Elevens­_namn,Elever[],5,FALSE),"")</f>
        <v/>
      </c>
      <c r="E7" s="7"/>
    </row>
    <row r="8" spans="2:5" ht="27.75" customHeight="1" x14ac:dyDescent="0.25">
      <c r="B8" s="6"/>
      <c r="C8" s="30" t="s">
        <v>0</v>
      </c>
      <c r="D8" s="42" t="str">
        <f>IFERROR(VLOOKUP(Elevens­_namn,Elever[],6,FALSE),"")</f>
        <v/>
      </c>
      <c r="E8" s="7"/>
    </row>
    <row r="9" spans="2:5" ht="27.75" customHeight="1" x14ac:dyDescent="0.25">
      <c r="B9" s="6"/>
      <c r="C9" s="30" t="s">
        <v>6</v>
      </c>
      <c r="D9" s="36" t="str">
        <f>IFERROR(VLOOKUP(Elevens­_namn,Elever[],7,FALSE),"")</f>
        <v/>
      </c>
      <c r="E9" s="7"/>
    </row>
    <row r="10" spans="2:5" ht="27.75" customHeight="1" x14ac:dyDescent="0.25">
      <c r="B10" s="6"/>
      <c r="C10" s="30" t="s">
        <v>7</v>
      </c>
      <c r="D10" s="39" t="str">
        <f>IFERROR(VLOOKUP(Elevens­_namn,Elever[],8,FALSE),"")</f>
        <v/>
      </c>
      <c r="E10" s="7"/>
    </row>
    <row r="11" spans="2:5" ht="27.75" customHeight="1" x14ac:dyDescent="0.25">
      <c r="B11" s="6"/>
      <c r="C11" s="30" t="s">
        <v>8</v>
      </c>
      <c r="D11" s="36" t="str">
        <f>IFERROR(VLOOKUP(Elevens­_namn,Elever[],9,FALSE),"")</f>
        <v/>
      </c>
      <c r="E11" s="7"/>
    </row>
    <row r="12" spans="2:5" ht="27.75" customHeight="1" thickBot="1" x14ac:dyDescent="0.3">
      <c r="B12" s="18"/>
      <c r="C12" s="31" t="s">
        <v>9</v>
      </c>
      <c r="D12" s="40" t="str">
        <f>IFERROR(VLOOKUP(Elevens­_namn,Elever[],10,FALSE),"")</f>
        <v/>
      </c>
      <c r="E12" s="19"/>
    </row>
    <row r="13" spans="2:5" ht="14.25" thickTop="1" x14ac:dyDescent="0.25"/>
  </sheetData>
  <dataValidations count="1">
    <dataValidation type="list" errorStyle="warning" allowBlank="1" showInputMessage="1" showErrorMessage="1" errorTitle="Whoops!" error="In order to see details from the Student List sheet, a student from the drop down list needs to be selected. You can click Yes and use your entry but the rest of the student details will be blank." sqref="D4">
      <formula1>Elevlista</formula1>
    </dataValidation>
  </dataValidations>
  <printOptions horizontalCentered="1"/>
  <pageMargins left="0.25" right="0.25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C46B957-CD3C-48BB-8CE1-FF75A78855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6</vt:i4>
      </vt:variant>
    </vt:vector>
  </HeadingPairs>
  <TitlesOfParts>
    <vt:vector size="9" baseType="lpstr">
      <vt:lpstr>Elevlista</vt:lpstr>
      <vt:lpstr>Klasslista</vt:lpstr>
      <vt:lpstr>Elevuppgifter</vt:lpstr>
      <vt:lpstr>Elevens­_namn</vt:lpstr>
      <vt:lpstr>Elevlista</vt:lpstr>
      <vt:lpstr>Elevlista!Utskriftsområde</vt:lpstr>
      <vt:lpstr>Elevuppgifter!Utskriftsområde</vt:lpstr>
      <vt:lpstr>Klasslista!Utskriftsområde</vt:lpstr>
      <vt:lpstr>Elevlista!Utskriftsrubriker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2017-10-19T06:38:39Z</dcterms:created>
  <dcterms:modified xsi:type="dcterms:W3CDTF">2018-10-15T11:31:27Z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TC028020999991</vt:lpwstr>
  </property>
</Properties>
</file>