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xr:revisionPtr revIDLastSave="378" documentId="11_3D4F55BF84DCCE036F15A6DB9431F45B9AFF0E61" xr6:coauthVersionLast="47" xr6:coauthVersionMax="47" xr10:uidLastSave="{394B0EB7-DF84-4BD9-A4C6-0737DCFFE6CE}"/>
  <bookViews>
    <workbookView xWindow="240" yWindow="105" windowWidth="14805" windowHeight="8010" xr2:uid="{00000000-000D-0000-FFFF-FFFF00000000}"/>
  </bookViews>
  <sheets>
    <sheet name="Försäljning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N6" i="1"/>
  <c r="E9" i="1"/>
  <c r="F9" i="1"/>
  <c r="G9" i="1"/>
  <c r="H9" i="1"/>
  <c r="I9" i="1"/>
  <c r="J9" i="1"/>
  <c r="K9" i="1"/>
  <c r="L9" i="1"/>
  <c r="E10" i="1"/>
  <c r="F10" i="1"/>
  <c r="G10" i="1"/>
  <c r="H10" i="1"/>
  <c r="I10" i="1"/>
  <c r="J10" i="1"/>
  <c r="K10" i="1"/>
  <c r="L10" i="1"/>
  <c r="E11" i="1"/>
  <c r="F11" i="1"/>
  <c r="G11" i="1"/>
  <c r="H11" i="1"/>
  <c r="I11" i="1"/>
  <c r="J11" i="1"/>
  <c r="K11" i="1"/>
  <c r="L11" i="1"/>
  <c r="E12" i="1"/>
  <c r="F12" i="1"/>
  <c r="G12" i="1"/>
  <c r="H12" i="1"/>
  <c r="I12" i="1"/>
  <c r="J12" i="1"/>
  <c r="K12" i="1"/>
  <c r="L12" i="1"/>
  <c r="E13" i="1"/>
  <c r="F13" i="1"/>
  <c r="G13" i="1"/>
  <c r="H13" i="1"/>
  <c r="I13" i="1"/>
  <c r="J13" i="1"/>
  <c r="K13" i="1"/>
  <c r="L13" i="1"/>
  <c r="E14" i="1"/>
  <c r="F14" i="1"/>
  <c r="G14" i="1"/>
  <c r="H14" i="1"/>
  <c r="I14" i="1"/>
  <c r="J14" i="1"/>
  <c r="K14" i="1"/>
  <c r="L14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1" i="1"/>
  <c r="F21" i="1"/>
  <c r="G21" i="1"/>
  <c r="H21" i="1"/>
  <c r="I21" i="1"/>
  <c r="J21" i="1"/>
  <c r="K21" i="1"/>
  <c r="L21" i="1"/>
  <c r="E22" i="1"/>
  <c r="F22" i="1"/>
  <c r="G22" i="1"/>
  <c r="H22" i="1"/>
  <c r="I22" i="1"/>
  <c r="J22" i="1"/>
  <c r="K22" i="1"/>
  <c r="L22" i="1"/>
  <c r="E23" i="1"/>
  <c r="F23" i="1"/>
  <c r="G23" i="1"/>
  <c r="H23" i="1"/>
  <c r="I23" i="1"/>
  <c r="J23" i="1"/>
  <c r="K23" i="1"/>
  <c r="L23" i="1"/>
  <c r="E24" i="1"/>
  <c r="F24" i="1"/>
  <c r="G24" i="1"/>
  <c r="H24" i="1"/>
  <c r="I24" i="1"/>
  <c r="J24" i="1"/>
  <c r="K24" i="1"/>
  <c r="L24" i="1"/>
  <c r="E25" i="1"/>
  <c r="F25" i="1"/>
  <c r="G25" i="1"/>
  <c r="H25" i="1"/>
  <c r="I25" i="1"/>
  <c r="J25" i="1"/>
  <c r="K25" i="1"/>
  <c r="L25" i="1"/>
  <c r="E26" i="1"/>
  <c r="F26" i="1"/>
  <c r="G26" i="1"/>
  <c r="H26" i="1"/>
  <c r="I26" i="1"/>
  <c r="J26" i="1"/>
  <c r="K26" i="1"/>
  <c r="L26" i="1"/>
  <c r="E27" i="1"/>
  <c r="F27" i="1"/>
  <c r="G27" i="1"/>
  <c r="H27" i="1"/>
  <c r="I27" i="1"/>
  <c r="J27" i="1"/>
  <c r="K27" i="1"/>
  <c r="L27" i="1"/>
  <c r="E28" i="1"/>
  <c r="F28" i="1"/>
  <c r="G28" i="1"/>
  <c r="H28" i="1"/>
  <c r="I28" i="1"/>
  <c r="J28" i="1"/>
  <c r="K28" i="1"/>
  <c r="L28" i="1"/>
  <c r="E29" i="1"/>
  <c r="F29" i="1"/>
  <c r="G29" i="1"/>
  <c r="H29" i="1"/>
  <c r="I29" i="1"/>
  <c r="J29" i="1"/>
  <c r="K29" i="1"/>
  <c r="L29" i="1"/>
  <c r="E30" i="1"/>
  <c r="F30" i="1"/>
  <c r="G30" i="1"/>
  <c r="H30" i="1"/>
  <c r="I30" i="1"/>
  <c r="J30" i="1"/>
  <c r="K30" i="1"/>
  <c r="L30" i="1"/>
  <c r="E31" i="1"/>
  <c r="F31" i="1"/>
  <c r="G31" i="1"/>
  <c r="H31" i="1"/>
  <c r="I31" i="1"/>
  <c r="J31" i="1"/>
  <c r="K31" i="1"/>
  <c r="L31" i="1"/>
  <c r="E32" i="1"/>
  <c r="F32" i="1"/>
  <c r="G32" i="1"/>
  <c r="H32" i="1"/>
  <c r="I32" i="1"/>
  <c r="J32" i="1"/>
  <c r="K32" i="1"/>
  <c r="L32" i="1"/>
  <c r="E33" i="1"/>
  <c r="F33" i="1"/>
  <c r="G33" i="1"/>
  <c r="H33" i="1"/>
  <c r="I33" i="1"/>
  <c r="J33" i="1"/>
  <c r="K33" i="1"/>
  <c r="L33" i="1"/>
  <c r="E34" i="1"/>
  <c r="F34" i="1"/>
  <c r="G34" i="1"/>
  <c r="H34" i="1"/>
  <c r="I34" i="1"/>
  <c r="J34" i="1"/>
  <c r="K34" i="1"/>
  <c r="L34" i="1"/>
  <c r="E35" i="1"/>
  <c r="F35" i="1"/>
  <c r="G35" i="1"/>
  <c r="H35" i="1"/>
  <c r="I35" i="1"/>
  <c r="J35" i="1"/>
  <c r="K35" i="1"/>
  <c r="L35" i="1"/>
  <c r="E36" i="1"/>
  <c r="F36" i="1"/>
  <c r="G36" i="1"/>
  <c r="H36" i="1"/>
  <c r="I36" i="1"/>
  <c r="J36" i="1"/>
  <c r="K36" i="1"/>
  <c r="L36" i="1"/>
  <c r="E37" i="1"/>
  <c r="F37" i="1"/>
  <c r="G37" i="1"/>
  <c r="H37" i="1"/>
  <c r="I37" i="1"/>
  <c r="J37" i="1"/>
  <c r="K37" i="1"/>
  <c r="L37" i="1"/>
  <c r="E38" i="1"/>
  <c r="F38" i="1"/>
  <c r="G38" i="1"/>
  <c r="H38" i="1"/>
  <c r="I38" i="1"/>
  <c r="J38" i="1"/>
  <c r="K38" i="1"/>
  <c r="L38" i="1"/>
  <c r="E39" i="1"/>
  <c r="F39" i="1"/>
  <c r="G39" i="1"/>
  <c r="H39" i="1"/>
  <c r="I39" i="1"/>
  <c r="J39" i="1"/>
  <c r="K39" i="1"/>
  <c r="L39" i="1"/>
  <c r="E40" i="1"/>
  <c r="F40" i="1"/>
  <c r="G40" i="1"/>
  <c r="H40" i="1"/>
  <c r="I40" i="1"/>
  <c r="J40" i="1"/>
  <c r="K40" i="1"/>
  <c r="L40" i="1"/>
  <c r="E41" i="1"/>
  <c r="F41" i="1"/>
  <c r="G41" i="1"/>
  <c r="H41" i="1"/>
  <c r="I41" i="1"/>
  <c r="J41" i="1"/>
  <c r="K41" i="1"/>
  <c r="L41" i="1"/>
  <c r="E42" i="1"/>
  <c r="F42" i="1"/>
  <c r="G42" i="1"/>
  <c r="H42" i="1"/>
  <c r="I42" i="1"/>
  <c r="J42" i="1"/>
  <c r="K42" i="1"/>
  <c r="L42" i="1"/>
  <c r="E43" i="1"/>
  <c r="F43" i="1"/>
  <c r="G43" i="1"/>
  <c r="H43" i="1"/>
  <c r="I43" i="1"/>
  <c r="J43" i="1"/>
  <c r="K43" i="1"/>
  <c r="L43" i="1"/>
  <c r="E44" i="1"/>
  <c r="F44" i="1"/>
  <c r="G44" i="1"/>
  <c r="H44" i="1"/>
  <c r="I44" i="1"/>
  <c r="J44" i="1"/>
  <c r="K44" i="1"/>
  <c r="L44" i="1"/>
  <c r="E45" i="1"/>
  <c r="F45" i="1"/>
  <c r="G45" i="1"/>
  <c r="H45" i="1"/>
  <c r="I45" i="1"/>
  <c r="J45" i="1"/>
  <c r="K45" i="1"/>
  <c r="L45" i="1"/>
  <c r="P6" i="1"/>
  <c r="C46" i="1"/>
  <c r="D46" i="1"/>
  <c r="B46" i="1"/>
  <c r="O6" i="1" s="1"/>
  <c r="F6" i="1"/>
  <c r="E7" i="1"/>
  <c r="E8" i="1"/>
  <c r="F7" i="1"/>
  <c r="G7" i="1"/>
  <c r="H7" i="1"/>
  <c r="I7" i="1"/>
  <c r="F8" i="1"/>
  <c r="G8" i="1"/>
  <c r="H8" i="1"/>
  <c r="I8" i="1"/>
  <c r="G6" i="1"/>
  <c r="G46" i="1" s="1"/>
  <c r="E6" i="1"/>
  <c r="D14" i="2"/>
  <c r="D15" i="2"/>
  <c r="D13" i="2"/>
  <c r="Q6" i="1" s="1"/>
  <c r="J8" i="1" l="1"/>
  <c r="K8" i="1"/>
  <c r="J7" i="1"/>
  <c r="K7" i="1"/>
  <c r="H6" i="1"/>
  <c r="E46" i="1"/>
  <c r="I46" i="1"/>
  <c r="J6" i="1"/>
  <c r="L8" i="1"/>
  <c r="L7" i="1"/>
  <c r="F46" i="1"/>
  <c r="J46" i="1" l="1"/>
  <c r="K6" i="1"/>
  <c r="K46" i="1" s="1"/>
  <c r="R6" i="1" s="1"/>
  <c r="L6" i="1"/>
  <c r="L46" i="1" s="1"/>
  <c r="H46" i="1"/>
</calcChain>
</file>

<file path=xl/sharedStrings.xml><?xml version="1.0" encoding="utf-8"?>
<sst xmlns="http://schemas.openxmlformats.org/spreadsheetml/2006/main" count="80" uniqueCount="80">
  <si>
    <t>Försäljning av Julbingolotter och Julkalendrar 2025 - IBF Örebro Ungdom</t>
  </si>
  <si>
    <r>
      <t>Lag:</t>
    </r>
    <r>
      <rPr>
        <sz val="14"/>
        <color rgb="FF000000"/>
        <rFont val="Aptos Narrow"/>
        <scheme val="minor"/>
      </rPr>
      <t xml:space="preserve"> PFxxxx</t>
    </r>
  </si>
  <si>
    <t>Antal sålda Bingolotter och Kalendrar</t>
  </si>
  <si>
    <t>Betala för Bingolotter och Kalendrar</t>
  </si>
  <si>
    <t>Betala till föreningen</t>
  </si>
  <si>
    <t>Spelare</t>
  </si>
  <si>
    <t>Enkel
Bingolotter
[st]</t>
  </si>
  <si>
    <t>Dubbel
Bingolotter
[st]</t>
  </si>
  <si>
    <t>Kalendrar
[st]</t>
  </si>
  <si>
    <t>Enkel
Bingolotter
[kr]</t>
  </si>
  <si>
    <t>Dubbel
Bingolotter
[kr]</t>
  </si>
  <si>
    <t>Kalendrar
[kr]</t>
  </si>
  <si>
    <t>Totalt
[kr]</t>
  </si>
  <si>
    <t>Vinst för
lotter &amp; kalendrar
[kr]</t>
  </si>
  <si>
    <t>Friköp
[kr]</t>
  </si>
  <si>
    <t>Vinst till laget
per spelare
[kr]</t>
  </si>
  <si>
    <t>Summa spelaren
ska betala till laget
[kr]</t>
  </si>
  <si>
    <t>Antal spelare
i laget
[st]</t>
  </si>
  <si>
    <t>Summa för sålda
lotter och kalendrar
[kr]</t>
  </si>
  <si>
    <t>Summa för
antal spelare
[kr]</t>
  </si>
  <si>
    <t>Total summa att föra
över till föreningen
[kr]</t>
  </si>
  <si>
    <t>Total vinst
 för laget
[kr]</t>
  </si>
  <si>
    <t>Spelare 1</t>
  </si>
  <si>
    <t>Spelare 2</t>
  </si>
  <si>
    <t>Spelare 3</t>
  </si>
  <si>
    <t>Spelare 4</t>
  </si>
  <si>
    <t>Spelare 5</t>
  </si>
  <si>
    <t>Spelare 6</t>
  </si>
  <si>
    <t>Spelare 7</t>
  </si>
  <si>
    <t>Spelare 8</t>
  </si>
  <si>
    <t>Spelare 9</t>
  </si>
  <si>
    <t>Spelare 10</t>
  </si>
  <si>
    <t>Spelare 11</t>
  </si>
  <si>
    <t>Spelare 12</t>
  </si>
  <si>
    <t>Spelare 13</t>
  </si>
  <si>
    <t>Spelare 14</t>
  </si>
  <si>
    <t>Spelare 15</t>
  </si>
  <si>
    <t>Spelare 16</t>
  </si>
  <si>
    <t>Spelare 17</t>
  </si>
  <si>
    <t>Spelare 18</t>
  </si>
  <si>
    <t>Spelare 19</t>
  </si>
  <si>
    <t>Spelare 20</t>
  </si>
  <si>
    <t>Spelare 21</t>
  </si>
  <si>
    <t>Spelare 22</t>
  </si>
  <si>
    <t>Spelare 23</t>
  </si>
  <si>
    <t>Spelare 24</t>
  </si>
  <si>
    <t>Spelare 25</t>
  </si>
  <si>
    <t>Spelare 26</t>
  </si>
  <si>
    <t>Spelare 27</t>
  </si>
  <si>
    <t>Spelare 28</t>
  </si>
  <si>
    <t>Spelare 29</t>
  </si>
  <si>
    <t>Spelare 30</t>
  </si>
  <si>
    <t>Spelare 31</t>
  </si>
  <si>
    <t>Spelare 32</t>
  </si>
  <si>
    <t>Spelare 33</t>
  </si>
  <si>
    <t>Spelare 34</t>
  </si>
  <si>
    <t>Spelare 35</t>
  </si>
  <si>
    <t>Spelare 36</t>
  </si>
  <si>
    <t>Spelare 37</t>
  </si>
  <si>
    <t>Spelare 38</t>
  </si>
  <si>
    <t>Spelare 39</t>
  </si>
  <si>
    <t>Spelare 40</t>
  </si>
  <si>
    <t>Totalt</t>
  </si>
  <si>
    <t>Info</t>
  </si>
  <si>
    <t>- Detta är en hjälp för att räkna ut hur mycket varje spelare ska betala till laget samt vilket summa som laget ska betala in till föreningen.</t>
  </si>
  <si>
    <r>
      <rPr>
        <sz val="11"/>
        <color rgb="FF000000"/>
        <rFont val="Aptos Narrow"/>
        <scheme val="minor"/>
      </rPr>
      <t xml:space="preserve">- Fyll </t>
    </r>
    <r>
      <rPr>
        <u/>
        <sz val="11"/>
        <color rgb="FF000000"/>
        <rFont val="Aptos Narrow"/>
        <scheme val="minor"/>
      </rPr>
      <t>endast</t>
    </r>
    <r>
      <rPr>
        <sz val="11"/>
        <color rgb="FF000000"/>
        <rFont val="Aptos Narrow"/>
        <scheme val="minor"/>
      </rPr>
      <t xml:space="preserve"> i de gröna cellerna.</t>
    </r>
  </si>
  <si>
    <t>- Fyll i spelarnas namn samt antal sålda lotter och kalendrar för varje spelare</t>
  </si>
  <si>
    <t>- Ta bort de oanvända raderna om ni har färre än 40 spelare.</t>
  </si>
  <si>
    <t>--  Om ni inte tar bort de oanvända raderna så stämmer inte beräkningen av antal spelare i laget och då får ni själva fylla i antal spelare.</t>
  </si>
  <si>
    <t>--  Totala summan för friköp blir även fel då.</t>
  </si>
  <si>
    <t>- Summan som respektive spelare ska betala till laget samt summan som laget ska föra över till föreningen är blåmarkerad.</t>
  </si>
  <si>
    <t>- Vinstsumman för laget behåller laget på sitt lagkonto.</t>
  </si>
  <si>
    <t>Pris [kr/st]</t>
  </si>
  <si>
    <t>Vinst [kr/st]</t>
  </si>
  <si>
    <t>Betala [kr/st]</t>
  </si>
  <si>
    <t>Enkel Bingolott</t>
  </si>
  <si>
    <t>Dubbel Bingolott</t>
  </si>
  <si>
    <t>Kalender</t>
  </si>
  <si>
    <t>Summa till föreningen</t>
  </si>
  <si>
    <t>kr/spelare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</si>
</sst>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scheme val="minor"/>
    </font>
    <font>
      <sz val="14"/>
      <color rgb="FF000000"/>
      <name val="Aptos Narrow"/>
      <scheme val="minor"/>
    </font>
    <font>
      <u/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2" borderId="1" xfId="0" applyFill="1" applyBorder="1"/>
    <xf numFmtId="0" fontId="0" fillId="0" borderId="0" xfId="0" quotePrefix="1"/>
    <xf numFmtId="0" fontId="7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3" fillId="0" borderId="0" xfId="0" quotePrefix="1" applyFont="1"/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selection activeCell="K6" sqref="K6"/>
    </sheetView>
  </sheetViews>
  <sheetFormatPr defaultRowHeight="15"/>
  <cols>
    <col min="1" max="1" width="29.140625" customWidth="1"/>
    <col min="2" max="2" width="14.5703125" style="4" customWidth="1"/>
    <col min="3" max="3" width="14" style="4" customWidth="1"/>
    <col min="4" max="4" width="13.28515625" style="4" customWidth="1"/>
    <col min="5" max="5" width="12" style="4" customWidth="1"/>
    <col min="6" max="6" width="11.85546875" style="4" customWidth="1"/>
    <col min="7" max="7" width="9.85546875" style="4" bestFit="1" customWidth="1"/>
    <col min="8" max="8" width="6.85546875" style="4" customWidth="1"/>
    <col min="9" max="9" width="16.7109375" style="4" bestFit="1" customWidth="1"/>
    <col min="10" max="10" width="6.7109375" style="4" bestFit="1" customWidth="1"/>
    <col min="11" max="11" width="13.42578125" style="4" bestFit="1" customWidth="1"/>
    <col min="12" max="12" width="19" style="4" bestFit="1" customWidth="1"/>
    <col min="13" max="13" width="9.140625" style="4"/>
    <col min="14" max="14" width="12.85546875" style="4" bestFit="1" customWidth="1"/>
    <col min="15" max="15" width="18.85546875" style="4" bestFit="1" customWidth="1"/>
    <col min="16" max="16" width="12.42578125" style="4" customWidth="1"/>
    <col min="17" max="17" width="19.42578125" style="4" bestFit="1" customWidth="1"/>
    <col min="18" max="18" width="10.28515625" style="4" bestFit="1" customWidth="1"/>
  </cols>
  <sheetData>
    <row r="1" spans="1:18" ht="21">
      <c r="A1" s="2" t="s">
        <v>0</v>
      </c>
    </row>
    <row r="2" spans="1:18" ht="18.75">
      <c r="A2" s="18" t="s">
        <v>1</v>
      </c>
    </row>
    <row r="4" spans="1:18" s="6" customFormat="1" ht="18.75">
      <c r="B4" s="24" t="s">
        <v>2</v>
      </c>
      <c r="C4" s="24"/>
      <c r="D4" s="24"/>
      <c r="E4" s="24" t="s">
        <v>3</v>
      </c>
      <c r="F4" s="24"/>
      <c r="G4" s="24"/>
      <c r="H4" s="24"/>
      <c r="I4" s="7"/>
      <c r="J4" s="7"/>
      <c r="K4" s="7"/>
      <c r="L4" s="7"/>
      <c r="M4" s="7"/>
      <c r="N4" s="7"/>
      <c r="O4" s="24" t="s">
        <v>4</v>
      </c>
      <c r="P4" s="24"/>
      <c r="Q4" s="24"/>
      <c r="R4" s="7"/>
    </row>
    <row r="5" spans="1:18" s="1" customFormat="1" ht="47.25" customHeight="1">
      <c r="A5" s="9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15" t="s">
        <v>12</v>
      </c>
      <c r="I5" s="10" t="s">
        <v>13</v>
      </c>
      <c r="J5" s="10" t="s">
        <v>14</v>
      </c>
      <c r="K5" s="10" t="s">
        <v>15</v>
      </c>
      <c r="L5" s="21" t="s">
        <v>16</v>
      </c>
      <c r="M5" s="3"/>
      <c r="N5" s="10" t="s">
        <v>17</v>
      </c>
      <c r="O5" s="15" t="s">
        <v>18</v>
      </c>
      <c r="P5" s="15" t="s">
        <v>19</v>
      </c>
      <c r="Q5" s="19" t="s">
        <v>20</v>
      </c>
      <c r="R5" s="10" t="s">
        <v>21</v>
      </c>
    </row>
    <row r="6" spans="1:18">
      <c r="A6" s="16" t="s">
        <v>22</v>
      </c>
      <c r="B6" s="11">
        <v>1</v>
      </c>
      <c r="C6" s="11">
        <v>1</v>
      </c>
      <c r="D6" s="11">
        <v>1</v>
      </c>
      <c r="E6" s="12">
        <f>B6*Info!$B$13</f>
        <v>100</v>
      </c>
      <c r="F6" s="12">
        <f>C6*Info!$B$14</f>
        <v>200</v>
      </c>
      <c r="G6" s="12">
        <f>D6*Info!$B$15</f>
        <v>100</v>
      </c>
      <c r="H6" s="12">
        <f>SUM(E6:G6)</f>
        <v>400</v>
      </c>
      <c r="I6" s="12">
        <f>B6*Info!$C$13+C6*Info!$C$14+D6*Info!$C$15</f>
        <v>164</v>
      </c>
      <c r="J6" s="12">
        <f>IF(Info!$B$18-Försäljning!I6&lt;0,0,Info!$B$18-Försäljning!I6)</f>
        <v>236</v>
      </c>
      <c r="K6" s="12">
        <f>(I6+J6)-Info!$B$18</f>
        <v>0</v>
      </c>
      <c r="L6" s="22">
        <f>H6+J6</f>
        <v>636</v>
      </c>
      <c r="N6" s="12">
        <f>COUNTA(A6:A45)</f>
        <v>40</v>
      </c>
      <c r="O6" s="12">
        <f>B46*Info!D13+C46*Info!D14+D46*Info!D15</f>
        <v>236</v>
      </c>
      <c r="P6" s="12">
        <f>N6*Info!B18</f>
        <v>16000</v>
      </c>
      <c r="Q6" s="20">
        <f>O6+P6</f>
        <v>16236</v>
      </c>
      <c r="R6" s="12">
        <f>K46</f>
        <v>0</v>
      </c>
    </row>
    <row r="7" spans="1:18">
      <c r="A7" s="16" t="s">
        <v>23</v>
      </c>
      <c r="B7" s="11"/>
      <c r="C7" s="11"/>
      <c r="D7" s="11"/>
      <c r="E7" s="12">
        <f>B7*Info!$B$13</f>
        <v>0</v>
      </c>
      <c r="F7" s="12">
        <f>C7*Info!$B$14</f>
        <v>0</v>
      </c>
      <c r="G7" s="12">
        <f>D7*Info!$B$15</f>
        <v>0</v>
      </c>
      <c r="H7" s="12">
        <f t="shared" ref="H7:H9" si="0">SUM(E7:G7)</f>
        <v>0</v>
      </c>
      <c r="I7" s="12">
        <f>B7*Info!$C$13+C7*Info!$C$14+D7*Info!$C$15</f>
        <v>0</v>
      </c>
      <c r="J7" s="12">
        <f>IF(Info!$B$18-Försäljning!I7&lt;0,0,Info!$B$18-Försäljning!I7)</f>
        <v>400</v>
      </c>
      <c r="K7" s="12">
        <f>(I7+J7)-Info!$B$18</f>
        <v>0</v>
      </c>
      <c r="L7" s="22">
        <f t="shared" ref="L7:L9" si="1">H7+J7</f>
        <v>400</v>
      </c>
    </row>
    <row r="8" spans="1:18">
      <c r="A8" s="16" t="s">
        <v>24</v>
      </c>
      <c r="B8" s="11"/>
      <c r="C8" s="11"/>
      <c r="D8" s="11"/>
      <c r="E8" s="12">
        <f>B8*Info!$B$13</f>
        <v>0</v>
      </c>
      <c r="F8" s="12">
        <f>C8*Info!$B$14</f>
        <v>0</v>
      </c>
      <c r="G8" s="12">
        <f>D8*Info!$B$15</f>
        <v>0</v>
      </c>
      <c r="H8" s="12">
        <f t="shared" si="0"/>
        <v>0</v>
      </c>
      <c r="I8" s="12">
        <f>B8*Info!$C$13+C8*Info!$C$14+D8*Info!$C$15</f>
        <v>0</v>
      </c>
      <c r="J8" s="12">
        <f>IF(Info!$B$18-Försäljning!I8&lt;0,0,Info!$B$18-Försäljning!I8)</f>
        <v>400</v>
      </c>
      <c r="K8" s="12">
        <f>(I8+J8)-Info!$B$18</f>
        <v>0</v>
      </c>
      <c r="L8" s="22">
        <f t="shared" si="1"/>
        <v>400</v>
      </c>
    </row>
    <row r="9" spans="1:18">
      <c r="A9" s="16" t="s">
        <v>25</v>
      </c>
      <c r="B9" s="11"/>
      <c r="C9" s="11"/>
      <c r="D9" s="11"/>
      <c r="E9" s="12">
        <f>B9*Info!$B$13</f>
        <v>0</v>
      </c>
      <c r="F9" s="12">
        <f>C9*Info!$B$14</f>
        <v>0</v>
      </c>
      <c r="G9" s="12">
        <f>D9*Info!$B$15</f>
        <v>0</v>
      </c>
      <c r="H9" s="12">
        <f t="shared" si="0"/>
        <v>0</v>
      </c>
      <c r="I9" s="12">
        <f>B9*Info!$C$13+C9*Info!$C$14+D9*Info!$C$15</f>
        <v>0</v>
      </c>
      <c r="J9" s="12">
        <f>IF(Info!$B$18-Försäljning!I9&lt;0,0,Info!$B$18-Försäljning!I9)</f>
        <v>400</v>
      </c>
      <c r="K9" s="12">
        <f>(I9+J9)-Info!$B$18</f>
        <v>0</v>
      </c>
      <c r="L9" s="22">
        <f t="shared" si="1"/>
        <v>400</v>
      </c>
    </row>
    <row r="10" spans="1:18">
      <c r="A10" s="16" t="s">
        <v>26</v>
      </c>
      <c r="B10" s="11"/>
      <c r="C10" s="11"/>
      <c r="D10" s="11"/>
      <c r="E10" s="12">
        <f>B10*Info!$B$13</f>
        <v>0</v>
      </c>
      <c r="F10" s="12">
        <f>C10*Info!$B$14</f>
        <v>0</v>
      </c>
      <c r="G10" s="12">
        <f>D10*Info!$B$15</f>
        <v>0</v>
      </c>
      <c r="H10" s="12">
        <f t="shared" ref="H10:H45" si="2">SUM(E10:G10)</f>
        <v>0</v>
      </c>
      <c r="I10" s="12">
        <f>B10*Info!$C$13+C10*Info!$C$14+D10*Info!$C$15</f>
        <v>0</v>
      </c>
      <c r="J10" s="12">
        <f>IF(Info!$B$18-Försäljning!I10&lt;0,0,Info!$B$18-Försäljning!I10)</f>
        <v>400</v>
      </c>
      <c r="K10" s="12">
        <f>(I10+J10)-Info!$B$18</f>
        <v>0</v>
      </c>
      <c r="L10" s="22">
        <f t="shared" ref="L10:L45" si="3">H10+J10</f>
        <v>400</v>
      </c>
    </row>
    <row r="11" spans="1:18">
      <c r="A11" s="16" t="s">
        <v>27</v>
      </c>
      <c r="B11" s="11"/>
      <c r="C11" s="11"/>
      <c r="D11" s="11"/>
      <c r="E11" s="12">
        <f>B11*Info!$B$13</f>
        <v>0</v>
      </c>
      <c r="F11" s="12">
        <f>C11*Info!$B$14</f>
        <v>0</v>
      </c>
      <c r="G11" s="12">
        <f>D11*Info!$B$15</f>
        <v>0</v>
      </c>
      <c r="H11" s="12">
        <f t="shared" si="2"/>
        <v>0</v>
      </c>
      <c r="I11" s="12">
        <f>B11*Info!$C$13+C11*Info!$C$14+D11*Info!$C$15</f>
        <v>0</v>
      </c>
      <c r="J11" s="12">
        <f>IF(Info!$B$18-Försäljning!I11&lt;0,0,Info!$B$18-Försäljning!I11)</f>
        <v>400</v>
      </c>
      <c r="K11" s="12">
        <f>(I11+J11)-Info!$B$18</f>
        <v>0</v>
      </c>
      <c r="L11" s="22">
        <f t="shared" si="3"/>
        <v>400</v>
      </c>
    </row>
    <row r="12" spans="1:18">
      <c r="A12" s="16" t="s">
        <v>28</v>
      </c>
      <c r="B12" s="11"/>
      <c r="C12" s="11"/>
      <c r="D12" s="11"/>
      <c r="E12" s="12">
        <f>B12*Info!$B$13</f>
        <v>0</v>
      </c>
      <c r="F12" s="12">
        <f>C12*Info!$B$14</f>
        <v>0</v>
      </c>
      <c r="G12" s="12">
        <f>D12*Info!$B$15</f>
        <v>0</v>
      </c>
      <c r="H12" s="12">
        <f t="shared" si="2"/>
        <v>0</v>
      </c>
      <c r="I12" s="12">
        <f>B12*Info!$C$13+C12*Info!$C$14+D12*Info!$C$15</f>
        <v>0</v>
      </c>
      <c r="J12" s="12">
        <f>IF(Info!$B$18-Försäljning!I12&lt;0,0,Info!$B$18-Försäljning!I12)</f>
        <v>400</v>
      </c>
      <c r="K12" s="12">
        <f>(I12+J12)-Info!$B$18</f>
        <v>0</v>
      </c>
      <c r="L12" s="22">
        <f t="shared" si="3"/>
        <v>400</v>
      </c>
    </row>
    <row r="13" spans="1:18">
      <c r="A13" s="16" t="s">
        <v>29</v>
      </c>
      <c r="B13" s="11"/>
      <c r="C13" s="11"/>
      <c r="D13" s="11"/>
      <c r="E13" s="12">
        <f>B13*Info!$B$13</f>
        <v>0</v>
      </c>
      <c r="F13" s="12">
        <f>C13*Info!$B$14</f>
        <v>0</v>
      </c>
      <c r="G13" s="12">
        <f>D13*Info!$B$15</f>
        <v>0</v>
      </c>
      <c r="H13" s="12">
        <f t="shared" si="2"/>
        <v>0</v>
      </c>
      <c r="I13" s="12">
        <f>B13*Info!$C$13+C13*Info!$C$14+D13*Info!$C$15</f>
        <v>0</v>
      </c>
      <c r="J13" s="12">
        <f>IF(Info!$B$18-Försäljning!I13&lt;0,0,Info!$B$18-Försäljning!I13)</f>
        <v>400</v>
      </c>
      <c r="K13" s="12">
        <f>(I13+J13)-Info!$B$18</f>
        <v>0</v>
      </c>
      <c r="L13" s="22">
        <f t="shared" si="3"/>
        <v>400</v>
      </c>
    </row>
    <row r="14" spans="1:18">
      <c r="A14" s="16" t="s">
        <v>30</v>
      </c>
      <c r="B14" s="11"/>
      <c r="C14" s="11"/>
      <c r="D14" s="11"/>
      <c r="E14" s="12">
        <f>B14*Info!$B$13</f>
        <v>0</v>
      </c>
      <c r="F14" s="12">
        <f>C14*Info!$B$14</f>
        <v>0</v>
      </c>
      <c r="G14" s="12">
        <f>D14*Info!$B$15</f>
        <v>0</v>
      </c>
      <c r="H14" s="12">
        <f t="shared" si="2"/>
        <v>0</v>
      </c>
      <c r="I14" s="12">
        <f>B14*Info!$C$13+C14*Info!$C$14+D14*Info!$C$15</f>
        <v>0</v>
      </c>
      <c r="J14" s="12">
        <f>IF(Info!$B$18-Försäljning!I14&lt;0,0,Info!$B$18-Försäljning!I14)</f>
        <v>400</v>
      </c>
      <c r="K14" s="12">
        <f>(I14+J14)-Info!$B$18</f>
        <v>0</v>
      </c>
      <c r="L14" s="22">
        <f t="shared" si="3"/>
        <v>400</v>
      </c>
    </row>
    <row r="15" spans="1:18">
      <c r="A15" s="16" t="s">
        <v>31</v>
      </c>
      <c r="B15" s="11"/>
      <c r="C15" s="11"/>
      <c r="D15" s="11"/>
      <c r="E15" s="12">
        <f>B15*Info!$B$13</f>
        <v>0</v>
      </c>
      <c r="F15" s="12">
        <f>C15*Info!$B$14</f>
        <v>0</v>
      </c>
      <c r="G15" s="12">
        <f>D15*Info!$B$15</f>
        <v>0</v>
      </c>
      <c r="H15" s="12">
        <f t="shared" si="2"/>
        <v>0</v>
      </c>
      <c r="I15" s="12">
        <f>B15*Info!$C$13+C15*Info!$C$14+D15*Info!$C$15</f>
        <v>0</v>
      </c>
      <c r="J15" s="12">
        <f>IF(Info!$B$18-Försäljning!I15&lt;0,0,Info!$B$18-Försäljning!I15)</f>
        <v>400</v>
      </c>
      <c r="K15" s="12">
        <f>(I15+J15)-Info!$B$18</f>
        <v>0</v>
      </c>
      <c r="L15" s="22">
        <f t="shared" si="3"/>
        <v>400</v>
      </c>
    </row>
    <row r="16" spans="1:18">
      <c r="A16" s="16" t="s">
        <v>32</v>
      </c>
      <c r="B16" s="11"/>
      <c r="C16" s="11"/>
      <c r="D16" s="11"/>
      <c r="E16" s="12">
        <f>B16*Info!$B$13</f>
        <v>0</v>
      </c>
      <c r="F16" s="12">
        <f>C16*Info!$B$14</f>
        <v>0</v>
      </c>
      <c r="G16" s="12">
        <f>D16*Info!$B$15</f>
        <v>0</v>
      </c>
      <c r="H16" s="12">
        <f t="shared" si="2"/>
        <v>0</v>
      </c>
      <c r="I16" s="12">
        <f>B16*Info!$C$13+C16*Info!$C$14+D16*Info!$C$15</f>
        <v>0</v>
      </c>
      <c r="J16" s="12">
        <f>IF(Info!$B$18-Försäljning!I16&lt;0,0,Info!$B$18-Försäljning!I16)</f>
        <v>400</v>
      </c>
      <c r="K16" s="12">
        <f>(I16+J16)-Info!$B$18</f>
        <v>0</v>
      </c>
      <c r="L16" s="22">
        <f t="shared" si="3"/>
        <v>400</v>
      </c>
    </row>
    <row r="17" spans="1:12">
      <c r="A17" s="16" t="s">
        <v>33</v>
      </c>
      <c r="B17" s="11"/>
      <c r="C17" s="11"/>
      <c r="D17" s="11"/>
      <c r="E17" s="12">
        <f>B17*Info!$B$13</f>
        <v>0</v>
      </c>
      <c r="F17" s="12">
        <f>C17*Info!$B$14</f>
        <v>0</v>
      </c>
      <c r="G17" s="12">
        <f>D17*Info!$B$15</f>
        <v>0</v>
      </c>
      <c r="H17" s="12">
        <f t="shared" si="2"/>
        <v>0</v>
      </c>
      <c r="I17" s="12">
        <f>B17*Info!$C$13+C17*Info!$C$14+D17*Info!$C$15</f>
        <v>0</v>
      </c>
      <c r="J17" s="12">
        <f>IF(Info!$B$18-Försäljning!I17&lt;0,0,Info!$B$18-Försäljning!I17)</f>
        <v>400</v>
      </c>
      <c r="K17" s="12">
        <f>(I17+J17)-Info!$B$18</f>
        <v>0</v>
      </c>
      <c r="L17" s="22">
        <f t="shared" si="3"/>
        <v>400</v>
      </c>
    </row>
    <row r="18" spans="1:12">
      <c r="A18" s="16" t="s">
        <v>34</v>
      </c>
      <c r="B18" s="11"/>
      <c r="C18" s="11"/>
      <c r="D18" s="11"/>
      <c r="E18" s="12">
        <f>B18*Info!$B$13</f>
        <v>0</v>
      </c>
      <c r="F18" s="12">
        <f>C18*Info!$B$14</f>
        <v>0</v>
      </c>
      <c r="G18" s="12">
        <f>D18*Info!$B$15</f>
        <v>0</v>
      </c>
      <c r="H18" s="12">
        <f t="shared" si="2"/>
        <v>0</v>
      </c>
      <c r="I18" s="12">
        <f>B18*Info!$C$13+C18*Info!$C$14+D18*Info!$C$15</f>
        <v>0</v>
      </c>
      <c r="J18" s="12">
        <f>IF(Info!$B$18-Försäljning!I18&lt;0,0,Info!$B$18-Försäljning!I18)</f>
        <v>400</v>
      </c>
      <c r="K18" s="12">
        <f>(I18+J18)-Info!$B$18</f>
        <v>0</v>
      </c>
      <c r="L18" s="22">
        <f t="shared" si="3"/>
        <v>400</v>
      </c>
    </row>
    <row r="19" spans="1:12">
      <c r="A19" s="16" t="s">
        <v>35</v>
      </c>
      <c r="B19" s="11"/>
      <c r="C19" s="11"/>
      <c r="D19" s="11"/>
      <c r="E19" s="12">
        <f>B19*Info!$B$13</f>
        <v>0</v>
      </c>
      <c r="F19" s="12">
        <f>C19*Info!$B$14</f>
        <v>0</v>
      </c>
      <c r="G19" s="12">
        <f>D19*Info!$B$15</f>
        <v>0</v>
      </c>
      <c r="H19" s="12">
        <f t="shared" si="2"/>
        <v>0</v>
      </c>
      <c r="I19" s="12">
        <f>B19*Info!$C$13+C19*Info!$C$14+D19*Info!$C$15</f>
        <v>0</v>
      </c>
      <c r="J19" s="12">
        <f>IF(Info!$B$18-Försäljning!I19&lt;0,0,Info!$B$18-Försäljning!I19)</f>
        <v>400</v>
      </c>
      <c r="K19" s="12">
        <f>(I19+J19)-Info!$B$18</f>
        <v>0</v>
      </c>
      <c r="L19" s="22">
        <f t="shared" si="3"/>
        <v>400</v>
      </c>
    </row>
    <row r="20" spans="1:12">
      <c r="A20" s="16" t="s">
        <v>36</v>
      </c>
      <c r="B20" s="11"/>
      <c r="C20" s="11"/>
      <c r="D20" s="11"/>
      <c r="E20" s="12">
        <f>B20*Info!$B$13</f>
        <v>0</v>
      </c>
      <c r="F20" s="12">
        <f>C20*Info!$B$14</f>
        <v>0</v>
      </c>
      <c r="G20" s="12">
        <f>D20*Info!$B$15</f>
        <v>0</v>
      </c>
      <c r="H20" s="12">
        <f t="shared" si="2"/>
        <v>0</v>
      </c>
      <c r="I20" s="12">
        <f>B20*Info!$C$13+C20*Info!$C$14+D20*Info!$C$15</f>
        <v>0</v>
      </c>
      <c r="J20" s="12">
        <f>IF(Info!$B$18-Försäljning!I20&lt;0,0,Info!$B$18-Försäljning!I20)</f>
        <v>400</v>
      </c>
      <c r="K20" s="12">
        <f>(I20+J20)-Info!$B$18</f>
        <v>0</v>
      </c>
      <c r="L20" s="22">
        <f t="shared" si="3"/>
        <v>400</v>
      </c>
    </row>
    <row r="21" spans="1:12">
      <c r="A21" s="16" t="s">
        <v>37</v>
      </c>
      <c r="B21" s="11"/>
      <c r="C21" s="11"/>
      <c r="D21" s="11"/>
      <c r="E21" s="12">
        <f>B21*Info!$B$13</f>
        <v>0</v>
      </c>
      <c r="F21" s="12">
        <f>C21*Info!$B$14</f>
        <v>0</v>
      </c>
      <c r="G21" s="12">
        <f>D21*Info!$B$15</f>
        <v>0</v>
      </c>
      <c r="H21" s="12">
        <f t="shared" si="2"/>
        <v>0</v>
      </c>
      <c r="I21" s="12">
        <f>B21*Info!$C$13+C21*Info!$C$14+D21*Info!$C$15</f>
        <v>0</v>
      </c>
      <c r="J21" s="12">
        <f>IF(Info!$B$18-Försäljning!I21&lt;0,0,Info!$B$18-Försäljning!I21)</f>
        <v>400</v>
      </c>
      <c r="K21" s="12">
        <f>(I21+J21)-Info!$B$18</f>
        <v>0</v>
      </c>
      <c r="L21" s="22">
        <f t="shared" si="3"/>
        <v>400</v>
      </c>
    </row>
    <row r="22" spans="1:12">
      <c r="A22" s="16" t="s">
        <v>38</v>
      </c>
      <c r="B22" s="11"/>
      <c r="C22" s="11"/>
      <c r="D22" s="11"/>
      <c r="E22" s="12">
        <f>B22*Info!$B$13</f>
        <v>0</v>
      </c>
      <c r="F22" s="12">
        <f>C22*Info!$B$14</f>
        <v>0</v>
      </c>
      <c r="G22" s="12">
        <f>D22*Info!$B$15</f>
        <v>0</v>
      </c>
      <c r="H22" s="12">
        <f t="shared" si="2"/>
        <v>0</v>
      </c>
      <c r="I22" s="12">
        <f>B22*Info!$C$13+C22*Info!$C$14+D22*Info!$C$15</f>
        <v>0</v>
      </c>
      <c r="J22" s="12">
        <f>IF(Info!$B$18-Försäljning!I22&lt;0,0,Info!$B$18-Försäljning!I22)</f>
        <v>400</v>
      </c>
      <c r="K22" s="12">
        <f>(I22+J22)-Info!$B$18</f>
        <v>0</v>
      </c>
      <c r="L22" s="22">
        <f t="shared" si="3"/>
        <v>400</v>
      </c>
    </row>
    <row r="23" spans="1:12">
      <c r="A23" s="16" t="s">
        <v>39</v>
      </c>
      <c r="B23" s="11"/>
      <c r="C23" s="11"/>
      <c r="D23" s="11"/>
      <c r="E23" s="12">
        <f>B23*Info!$B$13</f>
        <v>0</v>
      </c>
      <c r="F23" s="12">
        <f>C23*Info!$B$14</f>
        <v>0</v>
      </c>
      <c r="G23" s="12">
        <f>D23*Info!$B$15</f>
        <v>0</v>
      </c>
      <c r="H23" s="12">
        <f t="shared" si="2"/>
        <v>0</v>
      </c>
      <c r="I23" s="12">
        <f>B23*Info!$C$13+C23*Info!$C$14+D23*Info!$C$15</f>
        <v>0</v>
      </c>
      <c r="J23" s="12">
        <f>IF(Info!$B$18-Försäljning!I23&lt;0,0,Info!$B$18-Försäljning!I23)</f>
        <v>400</v>
      </c>
      <c r="K23" s="12">
        <f>(I23+J23)-Info!$B$18</f>
        <v>0</v>
      </c>
      <c r="L23" s="22">
        <f t="shared" si="3"/>
        <v>400</v>
      </c>
    </row>
    <row r="24" spans="1:12">
      <c r="A24" s="16" t="s">
        <v>40</v>
      </c>
      <c r="B24" s="11"/>
      <c r="C24" s="11"/>
      <c r="D24" s="11"/>
      <c r="E24" s="12">
        <f>B24*Info!$B$13</f>
        <v>0</v>
      </c>
      <c r="F24" s="12">
        <f>C24*Info!$B$14</f>
        <v>0</v>
      </c>
      <c r="G24" s="12">
        <f>D24*Info!$B$15</f>
        <v>0</v>
      </c>
      <c r="H24" s="12">
        <f t="shared" si="2"/>
        <v>0</v>
      </c>
      <c r="I24" s="12">
        <f>B24*Info!$C$13+C24*Info!$C$14+D24*Info!$C$15</f>
        <v>0</v>
      </c>
      <c r="J24" s="12">
        <f>IF(Info!$B$18-Försäljning!I24&lt;0,0,Info!$B$18-Försäljning!I24)</f>
        <v>400</v>
      </c>
      <c r="K24" s="12">
        <f>(I24+J24)-Info!$B$18</f>
        <v>0</v>
      </c>
      <c r="L24" s="22">
        <f t="shared" si="3"/>
        <v>400</v>
      </c>
    </row>
    <row r="25" spans="1:12">
      <c r="A25" s="16" t="s">
        <v>41</v>
      </c>
      <c r="B25" s="11"/>
      <c r="C25" s="11"/>
      <c r="D25" s="11"/>
      <c r="E25" s="12">
        <f>B25*Info!$B$13</f>
        <v>0</v>
      </c>
      <c r="F25" s="12">
        <f>C25*Info!$B$14</f>
        <v>0</v>
      </c>
      <c r="G25" s="12">
        <f>D25*Info!$B$15</f>
        <v>0</v>
      </c>
      <c r="H25" s="12">
        <f t="shared" si="2"/>
        <v>0</v>
      </c>
      <c r="I25" s="12">
        <f>B25*Info!$C$13+C25*Info!$C$14+D25*Info!$C$15</f>
        <v>0</v>
      </c>
      <c r="J25" s="12">
        <f>IF(Info!$B$18-Försäljning!I25&lt;0,0,Info!$B$18-Försäljning!I25)</f>
        <v>400</v>
      </c>
      <c r="K25" s="12">
        <f>(I25+J25)-Info!$B$18</f>
        <v>0</v>
      </c>
      <c r="L25" s="22">
        <f t="shared" si="3"/>
        <v>400</v>
      </c>
    </row>
    <row r="26" spans="1:12">
      <c r="A26" s="16" t="s">
        <v>42</v>
      </c>
      <c r="B26" s="11"/>
      <c r="C26" s="11"/>
      <c r="D26" s="11"/>
      <c r="E26" s="12">
        <f>B26*Info!$B$13</f>
        <v>0</v>
      </c>
      <c r="F26" s="12">
        <f>C26*Info!$B$14</f>
        <v>0</v>
      </c>
      <c r="G26" s="12">
        <f>D26*Info!$B$15</f>
        <v>0</v>
      </c>
      <c r="H26" s="12">
        <f t="shared" si="2"/>
        <v>0</v>
      </c>
      <c r="I26" s="12">
        <f>B26*Info!$C$13+C26*Info!$C$14+D26*Info!$C$15</f>
        <v>0</v>
      </c>
      <c r="J26" s="12">
        <f>IF(Info!$B$18-Försäljning!I26&lt;0,0,Info!$B$18-Försäljning!I26)</f>
        <v>400</v>
      </c>
      <c r="K26" s="12">
        <f>(I26+J26)-Info!$B$18</f>
        <v>0</v>
      </c>
      <c r="L26" s="22">
        <f t="shared" si="3"/>
        <v>400</v>
      </c>
    </row>
    <row r="27" spans="1:12">
      <c r="A27" s="16" t="s">
        <v>43</v>
      </c>
      <c r="B27" s="11"/>
      <c r="C27" s="11"/>
      <c r="D27" s="11"/>
      <c r="E27" s="12">
        <f>B27*Info!$B$13</f>
        <v>0</v>
      </c>
      <c r="F27" s="12">
        <f>C27*Info!$B$14</f>
        <v>0</v>
      </c>
      <c r="G27" s="12">
        <f>D27*Info!$B$15</f>
        <v>0</v>
      </c>
      <c r="H27" s="12">
        <f t="shared" si="2"/>
        <v>0</v>
      </c>
      <c r="I27" s="12">
        <f>B27*Info!$C$13+C27*Info!$C$14+D27*Info!$C$15</f>
        <v>0</v>
      </c>
      <c r="J27" s="12">
        <f>IF(Info!$B$18-Försäljning!I27&lt;0,0,Info!$B$18-Försäljning!I27)</f>
        <v>400</v>
      </c>
      <c r="K27" s="12">
        <f>(I27+J27)-Info!$B$18</f>
        <v>0</v>
      </c>
      <c r="L27" s="22">
        <f t="shared" si="3"/>
        <v>400</v>
      </c>
    </row>
    <row r="28" spans="1:12">
      <c r="A28" s="16" t="s">
        <v>44</v>
      </c>
      <c r="B28" s="11"/>
      <c r="C28" s="11"/>
      <c r="D28" s="11"/>
      <c r="E28" s="12">
        <f>B28*Info!$B$13</f>
        <v>0</v>
      </c>
      <c r="F28" s="12">
        <f>C28*Info!$B$14</f>
        <v>0</v>
      </c>
      <c r="G28" s="12">
        <f>D28*Info!$B$15</f>
        <v>0</v>
      </c>
      <c r="H28" s="12">
        <f t="shared" si="2"/>
        <v>0</v>
      </c>
      <c r="I28" s="12">
        <f>B28*Info!$C$13+C28*Info!$C$14+D28*Info!$C$15</f>
        <v>0</v>
      </c>
      <c r="J28" s="12">
        <f>IF(Info!$B$18-Försäljning!I28&lt;0,0,Info!$B$18-Försäljning!I28)</f>
        <v>400</v>
      </c>
      <c r="K28" s="12">
        <f>(I28+J28)-Info!$B$18</f>
        <v>0</v>
      </c>
      <c r="L28" s="22">
        <f t="shared" si="3"/>
        <v>400</v>
      </c>
    </row>
    <row r="29" spans="1:12">
      <c r="A29" s="16" t="s">
        <v>45</v>
      </c>
      <c r="B29" s="11"/>
      <c r="C29" s="11"/>
      <c r="D29" s="11"/>
      <c r="E29" s="12">
        <f>B29*Info!$B$13</f>
        <v>0</v>
      </c>
      <c r="F29" s="12">
        <f>C29*Info!$B$14</f>
        <v>0</v>
      </c>
      <c r="G29" s="12">
        <f>D29*Info!$B$15</f>
        <v>0</v>
      </c>
      <c r="H29" s="12">
        <f t="shared" si="2"/>
        <v>0</v>
      </c>
      <c r="I29" s="12">
        <f>B29*Info!$C$13+C29*Info!$C$14+D29*Info!$C$15</f>
        <v>0</v>
      </c>
      <c r="J29" s="12">
        <f>IF(Info!$B$18-Försäljning!I29&lt;0,0,Info!$B$18-Försäljning!I29)</f>
        <v>400</v>
      </c>
      <c r="K29" s="12">
        <f>(I29+J29)-Info!$B$18</f>
        <v>0</v>
      </c>
      <c r="L29" s="22">
        <f t="shared" si="3"/>
        <v>400</v>
      </c>
    </row>
    <row r="30" spans="1:12">
      <c r="A30" s="16" t="s">
        <v>46</v>
      </c>
      <c r="B30" s="11"/>
      <c r="C30" s="11"/>
      <c r="D30" s="11"/>
      <c r="E30" s="12">
        <f>B30*Info!$B$13</f>
        <v>0</v>
      </c>
      <c r="F30" s="12">
        <f>C30*Info!$B$14</f>
        <v>0</v>
      </c>
      <c r="G30" s="12">
        <f>D30*Info!$B$15</f>
        <v>0</v>
      </c>
      <c r="H30" s="12">
        <f t="shared" si="2"/>
        <v>0</v>
      </c>
      <c r="I30" s="12">
        <f>B30*Info!$C$13+C30*Info!$C$14+D30*Info!$C$15</f>
        <v>0</v>
      </c>
      <c r="J30" s="12">
        <f>IF(Info!$B$18-Försäljning!I30&lt;0,0,Info!$B$18-Försäljning!I30)</f>
        <v>400</v>
      </c>
      <c r="K30" s="12">
        <f>(I30+J30)-Info!$B$18</f>
        <v>0</v>
      </c>
      <c r="L30" s="22">
        <f t="shared" si="3"/>
        <v>400</v>
      </c>
    </row>
    <row r="31" spans="1:12">
      <c r="A31" s="16" t="s">
        <v>47</v>
      </c>
      <c r="B31" s="11"/>
      <c r="C31" s="11"/>
      <c r="D31" s="11"/>
      <c r="E31" s="12">
        <f>B31*Info!$B$13</f>
        <v>0</v>
      </c>
      <c r="F31" s="12">
        <f>C31*Info!$B$14</f>
        <v>0</v>
      </c>
      <c r="G31" s="12">
        <f>D31*Info!$B$15</f>
        <v>0</v>
      </c>
      <c r="H31" s="12">
        <f t="shared" si="2"/>
        <v>0</v>
      </c>
      <c r="I31" s="12">
        <f>B31*Info!$C$13+C31*Info!$C$14+D31*Info!$C$15</f>
        <v>0</v>
      </c>
      <c r="J31" s="12">
        <f>IF(Info!$B$18-Försäljning!I31&lt;0,0,Info!$B$18-Försäljning!I31)</f>
        <v>400</v>
      </c>
      <c r="K31" s="12">
        <f>(I31+J31)-Info!$B$18</f>
        <v>0</v>
      </c>
      <c r="L31" s="22">
        <f t="shared" si="3"/>
        <v>400</v>
      </c>
    </row>
    <row r="32" spans="1:12">
      <c r="A32" s="16" t="s">
        <v>48</v>
      </c>
      <c r="B32" s="11"/>
      <c r="C32" s="11"/>
      <c r="D32" s="11"/>
      <c r="E32" s="12">
        <f>B32*Info!$B$13</f>
        <v>0</v>
      </c>
      <c r="F32" s="12">
        <f>C32*Info!$B$14</f>
        <v>0</v>
      </c>
      <c r="G32" s="12">
        <f>D32*Info!$B$15</f>
        <v>0</v>
      </c>
      <c r="H32" s="12">
        <f t="shared" si="2"/>
        <v>0</v>
      </c>
      <c r="I32" s="12">
        <f>B32*Info!$C$13+C32*Info!$C$14+D32*Info!$C$15</f>
        <v>0</v>
      </c>
      <c r="J32" s="12">
        <f>IF(Info!$B$18-Försäljning!I32&lt;0,0,Info!$B$18-Försäljning!I32)</f>
        <v>400</v>
      </c>
      <c r="K32" s="12">
        <f>(I32+J32)-Info!$B$18</f>
        <v>0</v>
      </c>
      <c r="L32" s="22">
        <f t="shared" si="3"/>
        <v>400</v>
      </c>
    </row>
    <row r="33" spans="1:18">
      <c r="A33" s="16" t="s">
        <v>49</v>
      </c>
      <c r="B33" s="11"/>
      <c r="C33" s="11"/>
      <c r="D33" s="11"/>
      <c r="E33" s="12">
        <f>B33*Info!$B$13</f>
        <v>0</v>
      </c>
      <c r="F33" s="12">
        <f>C33*Info!$B$14</f>
        <v>0</v>
      </c>
      <c r="G33" s="12">
        <f>D33*Info!$B$15</f>
        <v>0</v>
      </c>
      <c r="H33" s="12">
        <f t="shared" si="2"/>
        <v>0</v>
      </c>
      <c r="I33" s="12">
        <f>B33*Info!$C$13+C33*Info!$C$14+D33*Info!$C$15</f>
        <v>0</v>
      </c>
      <c r="J33" s="12">
        <f>IF(Info!$B$18-Försäljning!I33&lt;0,0,Info!$B$18-Försäljning!I33)</f>
        <v>400</v>
      </c>
      <c r="K33" s="12">
        <f>(I33+J33)-Info!$B$18</f>
        <v>0</v>
      </c>
      <c r="L33" s="22">
        <f t="shared" si="3"/>
        <v>400</v>
      </c>
    </row>
    <row r="34" spans="1:18">
      <c r="A34" s="16" t="s">
        <v>50</v>
      </c>
      <c r="B34" s="11"/>
      <c r="C34" s="11"/>
      <c r="D34" s="11"/>
      <c r="E34" s="12">
        <f>B34*Info!$B$13</f>
        <v>0</v>
      </c>
      <c r="F34" s="12">
        <f>C34*Info!$B$14</f>
        <v>0</v>
      </c>
      <c r="G34" s="12">
        <f>D34*Info!$B$15</f>
        <v>0</v>
      </c>
      <c r="H34" s="12">
        <f t="shared" si="2"/>
        <v>0</v>
      </c>
      <c r="I34" s="12">
        <f>B34*Info!$C$13+C34*Info!$C$14+D34*Info!$C$15</f>
        <v>0</v>
      </c>
      <c r="J34" s="12">
        <f>IF(Info!$B$18-Försäljning!I34&lt;0,0,Info!$B$18-Försäljning!I34)</f>
        <v>400</v>
      </c>
      <c r="K34" s="12">
        <f>(I34+J34)-Info!$B$18</f>
        <v>0</v>
      </c>
      <c r="L34" s="22">
        <f t="shared" si="3"/>
        <v>400</v>
      </c>
    </row>
    <row r="35" spans="1:18">
      <c r="A35" s="16" t="s">
        <v>51</v>
      </c>
      <c r="B35" s="11"/>
      <c r="C35" s="11"/>
      <c r="D35" s="11"/>
      <c r="E35" s="12">
        <f>B35*Info!$B$13</f>
        <v>0</v>
      </c>
      <c r="F35" s="12">
        <f>C35*Info!$B$14</f>
        <v>0</v>
      </c>
      <c r="G35" s="12">
        <f>D35*Info!$B$15</f>
        <v>0</v>
      </c>
      <c r="H35" s="12">
        <f t="shared" si="2"/>
        <v>0</v>
      </c>
      <c r="I35" s="12">
        <f>B35*Info!$C$13+C35*Info!$C$14+D35*Info!$C$15</f>
        <v>0</v>
      </c>
      <c r="J35" s="12">
        <f>IF(Info!$B$18-Försäljning!I35&lt;0,0,Info!$B$18-Försäljning!I35)</f>
        <v>400</v>
      </c>
      <c r="K35" s="12">
        <f>(I35+J35)-Info!$B$18</f>
        <v>0</v>
      </c>
      <c r="L35" s="22">
        <f t="shared" si="3"/>
        <v>400</v>
      </c>
    </row>
    <row r="36" spans="1:18">
      <c r="A36" s="16" t="s">
        <v>52</v>
      </c>
      <c r="B36" s="11"/>
      <c r="C36" s="11"/>
      <c r="D36" s="11"/>
      <c r="E36" s="12">
        <f>B36*Info!$B$13</f>
        <v>0</v>
      </c>
      <c r="F36" s="12">
        <f>C36*Info!$B$14</f>
        <v>0</v>
      </c>
      <c r="G36" s="12">
        <f>D36*Info!$B$15</f>
        <v>0</v>
      </c>
      <c r="H36" s="12">
        <f t="shared" si="2"/>
        <v>0</v>
      </c>
      <c r="I36" s="12">
        <f>B36*Info!$C$13+C36*Info!$C$14+D36*Info!$C$15</f>
        <v>0</v>
      </c>
      <c r="J36" s="12">
        <f>IF(Info!$B$18-Försäljning!I36&lt;0,0,Info!$B$18-Försäljning!I36)</f>
        <v>400</v>
      </c>
      <c r="K36" s="12">
        <f>(I36+J36)-Info!$B$18</f>
        <v>0</v>
      </c>
      <c r="L36" s="22">
        <f t="shared" si="3"/>
        <v>400</v>
      </c>
    </row>
    <row r="37" spans="1:18">
      <c r="A37" s="16" t="s">
        <v>53</v>
      </c>
      <c r="B37" s="11"/>
      <c r="C37" s="11"/>
      <c r="D37" s="11"/>
      <c r="E37" s="12">
        <f>B37*Info!$B$13</f>
        <v>0</v>
      </c>
      <c r="F37" s="12">
        <f>C37*Info!$B$14</f>
        <v>0</v>
      </c>
      <c r="G37" s="12">
        <f>D37*Info!$B$15</f>
        <v>0</v>
      </c>
      <c r="H37" s="12">
        <f t="shared" si="2"/>
        <v>0</v>
      </c>
      <c r="I37" s="12">
        <f>B37*Info!$C$13+C37*Info!$C$14+D37*Info!$C$15</f>
        <v>0</v>
      </c>
      <c r="J37" s="12">
        <f>IF(Info!$B$18-Försäljning!I37&lt;0,0,Info!$B$18-Försäljning!I37)</f>
        <v>400</v>
      </c>
      <c r="K37" s="12">
        <f>(I37+J37)-Info!$B$18</f>
        <v>0</v>
      </c>
      <c r="L37" s="22">
        <f t="shared" si="3"/>
        <v>400</v>
      </c>
    </row>
    <row r="38" spans="1:18">
      <c r="A38" s="16" t="s">
        <v>54</v>
      </c>
      <c r="B38" s="11"/>
      <c r="C38" s="11"/>
      <c r="D38" s="11"/>
      <c r="E38" s="12">
        <f>B38*Info!$B$13</f>
        <v>0</v>
      </c>
      <c r="F38" s="12">
        <f>C38*Info!$B$14</f>
        <v>0</v>
      </c>
      <c r="G38" s="12">
        <f>D38*Info!$B$15</f>
        <v>0</v>
      </c>
      <c r="H38" s="12">
        <f t="shared" si="2"/>
        <v>0</v>
      </c>
      <c r="I38" s="12">
        <f>B38*Info!$C$13+C38*Info!$C$14+D38*Info!$C$15</f>
        <v>0</v>
      </c>
      <c r="J38" s="12">
        <f>IF(Info!$B$18-Försäljning!I38&lt;0,0,Info!$B$18-Försäljning!I38)</f>
        <v>400</v>
      </c>
      <c r="K38" s="12">
        <f>(I38+J38)-Info!$B$18</f>
        <v>0</v>
      </c>
      <c r="L38" s="22">
        <f t="shared" si="3"/>
        <v>400</v>
      </c>
    </row>
    <row r="39" spans="1:18">
      <c r="A39" s="16" t="s">
        <v>55</v>
      </c>
      <c r="B39" s="11"/>
      <c r="C39" s="11"/>
      <c r="D39" s="11"/>
      <c r="E39" s="12">
        <f>B39*Info!$B$13</f>
        <v>0</v>
      </c>
      <c r="F39" s="12">
        <f>C39*Info!$B$14</f>
        <v>0</v>
      </c>
      <c r="G39" s="12">
        <f>D39*Info!$B$15</f>
        <v>0</v>
      </c>
      <c r="H39" s="12">
        <f t="shared" si="2"/>
        <v>0</v>
      </c>
      <c r="I39" s="12">
        <f>B39*Info!$C$13+C39*Info!$C$14+D39*Info!$C$15</f>
        <v>0</v>
      </c>
      <c r="J39" s="12">
        <f>IF(Info!$B$18-Försäljning!I39&lt;0,0,Info!$B$18-Försäljning!I39)</f>
        <v>400</v>
      </c>
      <c r="K39" s="12">
        <f>(I39+J39)-Info!$B$18</f>
        <v>0</v>
      </c>
      <c r="L39" s="22">
        <f t="shared" si="3"/>
        <v>400</v>
      </c>
    </row>
    <row r="40" spans="1:18">
      <c r="A40" s="16" t="s">
        <v>56</v>
      </c>
      <c r="B40" s="11"/>
      <c r="C40" s="11"/>
      <c r="D40" s="11"/>
      <c r="E40" s="12">
        <f>B40*Info!$B$13</f>
        <v>0</v>
      </c>
      <c r="F40" s="12">
        <f>C40*Info!$B$14</f>
        <v>0</v>
      </c>
      <c r="G40" s="12">
        <f>D40*Info!$B$15</f>
        <v>0</v>
      </c>
      <c r="H40" s="12">
        <f t="shared" si="2"/>
        <v>0</v>
      </c>
      <c r="I40" s="12">
        <f>B40*Info!$C$13+C40*Info!$C$14+D40*Info!$C$15</f>
        <v>0</v>
      </c>
      <c r="J40" s="12">
        <f>IF(Info!$B$18-Försäljning!I40&lt;0,0,Info!$B$18-Försäljning!I40)</f>
        <v>400</v>
      </c>
      <c r="K40" s="12">
        <f>(I40+J40)-Info!$B$18</f>
        <v>0</v>
      </c>
      <c r="L40" s="22">
        <f t="shared" si="3"/>
        <v>400</v>
      </c>
    </row>
    <row r="41" spans="1:18">
      <c r="A41" s="16" t="s">
        <v>57</v>
      </c>
      <c r="B41" s="11"/>
      <c r="C41" s="11"/>
      <c r="D41" s="11"/>
      <c r="E41" s="12">
        <f>B41*Info!$B$13</f>
        <v>0</v>
      </c>
      <c r="F41" s="12">
        <f>C41*Info!$B$14</f>
        <v>0</v>
      </c>
      <c r="G41" s="12">
        <f>D41*Info!$B$15</f>
        <v>0</v>
      </c>
      <c r="H41" s="12">
        <f t="shared" si="2"/>
        <v>0</v>
      </c>
      <c r="I41" s="12">
        <f>B41*Info!$C$13+C41*Info!$C$14+D41*Info!$C$15</f>
        <v>0</v>
      </c>
      <c r="J41" s="12">
        <f>IF(Info!$B$18-Försäljning!I41&lt;0,0,Info!$B$18-Försäljning!I41)</f>
        <v>400</v>
      </c>
      <c r="K41" s="12">
        <f>(I41+J41)-Info!$B$18</f>
        <v>0</v>
      </c>
      <c r="L41" s="22">
        <f t="shared" si="3"/>
        <v>400</v>
      </c>
    </row>
    <row r="42" spans="1:18">
      <c r="A42" s="16" t="s">
        <v>58</v>
      </c>
      <c r="B42" s="11"/>
      <c r="C42" s="11"/>
      <c r="D42" s="11"/>
      <c r="E42" s="12">
        <f>B42*Info!$B$13</f>
        <v>0</v>
      </c>
      <c r="F42" s="12">
        <f>C42*Info!$B$14</f>
        <v>0</v>
      </c>
      <c r="G42" s="12">
        <f>D42*Info!$B$15</f>
        <v>0</v>
      </c>
      <c r="H42" s="12">
        <f t="shared" si="2"/>
        <v>0</v>
      </c>
      <c r="I42" s="12">
        <f>B42*Info!$C$13+C42*Info!$C$14+D42*Info!$C$15</f>
        <v>0</v>
      </c>
      <c r="J42" s="12">
        <f>IF(Info!$B$18-Försäljning!I42&lt;0,0,Info!$B$18-Försäljning!I42)</f>
        <v>400</v>
      </c>
      <c r="K42" s="12">
        <f>(I42+J42)-Info!$B$18</f>
        <v>0</v>
      </c>
      <c r="L42" s="22">
        <f t="shared" si="3"/>
        <v>400</v>
      </c>
    </row>
    <row r="43" spans="1:18">
      <c r="A43" s="16" t="s">
        <v>59</v>
      </c>
      <c r="B43" s="11"/>
      <c r="C43" s="11"/>
      <c r="D43" s="11"/>
      <c r="E43" s="12">
        <f>B43*Info!$B$13</f>
        <v>0</v>
      </c>
      <c r="F43" s="12">
        <f>C43*Info!$B$14</f>
        <v>0</v>
      </c>
      <c r="G43" s="12">
        <f>D43*Info!$B$15</f>
        <v>0</v>
      </c>
      <c r="H43" s="12">
        <f t="shared" si="2"/>
        <v>0</v>
      </c>
      <c r="I43" s="12">
        <f>B43*Info!$C$13+C43*Info!$C$14+D43*Info!$C$15</f>
        <v>0</v>
      </c>
      <c r="J43" s="12">
        <f>IF(Info!$B$18-Försäljning!I43&lt;0,0,Info!$B$18-Försäljning!I43)</f>
        <v>400</v>
      </c>
      <c r="K43" s="12">
        <f>(I43+J43)-Info!$B$18</f>
        <v>0</v>
      </c>
      <c r="L43" s="22">
        <f t="shared" si="3"/>
        <v>400</v>
      </c>
    </row>
    <row r="44" spans="1:18">
      <c r="A44" s="16" t="s">
        <v>60</v>
      </c>
      <c r="B44" s="11"/>
      <c r="C44" s="11"/>
      <c r="D44" s="11"/>
      <c r="E44" s="12">
        <f>B44*Info!$B$13</f>
        <v>0</v>
      </c>
      <c r="F44" s="12">
        <f>C44*Info!$B$14</f>
        <v>0</v>
      </c>
      <c r="G44" s="12">
        <f>D44*Info!$B$15</f>
        <v>0</v>
      </c>
      <c r="H44" s="12">
        <f t="shared" si="2"/>
        <v>0</v>
      </c>
      <c r="I44" s="12">
        <f>B44*Info!$C$13+C44*Info!$C$14+D44*Info!$C$15</f>
        <v>0</v>
      </c>
      <c r="J44" s="12">
        <f>IF(Info!$B$18-Försäljning!I44&lt;0,0,Info!$B$18-Försäljning!I44)</f>
        <v>400</v>
      </c>
      <c r="K44" s="12">
        <f>(I44+J44)-Info!$B$18</f>
        <v>0</v>
      </c>
      <c r="L44" s="22">
        <f t="shared" si="3"/>
        <v>400</v>
      </c>
    </row>
    <row r="45" spans="1:18">
      <c r="A45" s="16" t="s">
        <v>61</v>
      </c>
      <c r="B45" s="11"/>
      <c r="C45" s="11"/>
      <c r="D45" s="11"/>
      <c r="E45" s="12">
        <f>B45*Info!$B$13</f>
        <v>0</v>
      </c>
      <c r="F45" s="12">
        <f>C45*Info!$B$14</f>
        <v>0</v>
      </c>
      <c r="G45" s="12">
        <f>D45*Info!$B$15</f>
        <v>0</v>
      </c>
      <c r="H45" s="12">
        <f t="shared" si="2"/>
        <v>0</v>
      </c>
      <c r="I45" s="12">
        <f>B45*Info!$C$13+C45*Info!$C$14+D45*Info!$C$15</f>
        <v>0</v>
      </c>
      <c r="J45" s="12">
        <f>IF(Info!$B$18-Försäljning!I45&lt;0,0,Info!$B$18-Försäljning!I45)</f>
        <v>400</v>
      </c>
      <c r="K45" s="12">
        <f>(I45+J45)-Info!$B$18</f>
        <v>0</v>
      </c>
      <c r="L45" s="22">
        <f t="shared" si="3"/>
        <v>400</v>
      </c>
    </row>
    <row r="46" spans="1:18" s="1" customFormat="1">
      <c r="A46" s="13" t="s">
        <v>62</v>
      </c>
      <c r="B46" s="14">
        <f>SUM(B6:B45)</f>
        <v>1</v>
      </c>
      <c r="C46" s="14">
        <f t="shared" ref="C46:D46" si="4">SUM(C6:C45)</f>
        <v>1</v>
      </c>
      <c r="D46" s="14">
        <f t="shared" si="4"/>
        <v>1</v>
      </c>
      <c r="E46" s="14">
        <f t="shared" ref="E46" si="5">SUM(E6:E45)</f>
        <v>100</v>
      </c>
      <c r="F46" s="14">
        <f t="shared" ref="F46" si="6">SUM(F6:F45)</f>
        <v>200</v>
      </c>
      <c r="G46" s="14">
        <f t="shared" ref="G46" si="7">SUM(G6:G45)</f>
        <v>100</v>
      </c>
      <c r="H46" s="14">
        <f t="shared" ref="H46" si="8">SUM(H6:H45)</f>
        <v>400</v>
      </c>
      <c r="I46" s="14">
        <f t="shared" ref="I46" si="9">SUM(I6:I45)</f>
        <v>164</v>
      </c>
      <c r="J46" s="14">
        <f t="shared" ref="J46:K46" si="10">SUM(J6:J45)</f>
        <v>15836</v>
      </c>
      <c r="K46" s="14">
        <f t="shared" si="10"/>
        <v>0</v>
      </c>
      <c r="L46" s="14">
        <f t="shared" ref="L46" si="11">SUM(L6:L45)</f>
        <v>16236</v>
      </c>
      <c r="M46" s="3"/>
      <c r="N46" s="3"/>
      <c r="O46" s="3"/>
      <c r="P46" s="3"/>
      <c r="Q46" s="3"/>
      <c r="R46" s="3"/>
    </row>
  </sheetData>
  <mergeCells count="3">
    <mergeCell ref="B4:D4"/>
    <mergeCell ref="E4:H4"/>
    <mergeCell ref="O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CBA3-273D-415C-9C50-5D29723C0401}">
  <dimension ref="A1:G18"/>
  <sheetViews>
    <sheetView workbookViewId="0">
      <selection activeCell="G11" sqref="G11"/>
    </sheetView>
  </sheetViews>
  <sheetFormatPr defaultRowHeight="15"/>
  <cols>
    <col min="1" max="1" width="20" bestFit="1" customWidth="1"/>
    <col min="2" max="2" width="10.42578125" style="4" bestFit="1" customWidth="1"/>
    <col min="3" max="3" width="11.5703125" style="4" bestFit="1" customWidth="1"/>
    <col min="4" max="4" width="12.7109375" style="4" bestFit="1" customWidth="1"/>
    <col min="5" max="7" width="9.140625" style="4"/>
  </cols>
  <sheetData>
    <row r="1" spans="1:4" ht="21">
      <c r="A1" s="2" t="s">
        <v>63</v>
      </c>
    </row>
    <row r="2" spans="1:4">
      <c r="A2" s="17" t="s">
        <v>64</v>
      </c>
    </row>
    <row r="3" spans="1:4">
      <c r="A3" s="23" t="s">
        <v>65</v>
      </c>
    </row>
    <row r="4" spans="1:4">
      <c r="A4" s="17" t="s">
        <v>66</v>
      </c>
    </row>
    <row r="5" spans="1:4">
      <c r="A5" s="17" t="s">
        <v>67</v>
      </c>
    </row>
    <row r="6" spans="1:4">
      <c r="A6" s="17" t="s">
        <v>68</v>
      </c>
    </row>
    <row r="7" spans="1:4">
      <c r="A7" s="17" t="s">
        <v>69</v>
      </c>
    </row>
    <row r="8" spans="1:4">
      <c r="A8" s="17" t="s">
        <v>70</v>
      </c>
    </row>
    <row r="9" spans="1:4">
      <c r="A9" s="17" t="s">
        <v>71</v>
      </c>
    </row>
    <row r="12" spans="1:4">
      <c r="B12" s="3" t="s">
        <v>72</v>
      </c>
      <c r="C12" s="3" t="s">
        <v>73</v>
      </c>
      <c r="D12" s="3" t="s">
        <v>74</v>
      </c>
    </row>
    <row r="13" spans="1:4">
      <c r="A13" t="s">
        <v>75</v>
      </c>
      <c r="B13" s="4">
        <v>100</v>
      </c>
      <c r="C13" s="4">
        <v>38</v>
      </c>
      <c r="D13" s="4">
        <f>B13-C13</f>
        <v>62</v>
      </c>
    </row>
    <row r="14" spans="1:4">
      <c r="A14" t="s">
        <v>76</v>
      </c>
      <c r="B14" s="4">
        <v>200</v>
      </c>
      <c r="C14" s="4">
        <v>76</v>
      </c>
      <c r="D14" s="4">
        <f t="shared" ref="D14:D15" si="0">B14-C14</f>
        <v>124</v>
      </c>
    </row>
    <row r="15" spans="1:4">
      <c r="A15" t="s">
        <v>77</v>
      </c>
      <c r="B15" s="4">
        <v>100</v>
      </c>
      <c r="C15" s="4">
        <v>50</v>
      </c>
      <c r="D15" s="4">
        <f t="shared" si="0"/>
        <v>50</v>
      </c>
    </row>
    <row r="18" spans="1:3">
      <c r="A18" t="s">
        <v>78</v>
      </c>
      <c r="B18" s="5">
        <v>400</v>
      </c>
      <c r="C18" s="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Robert  Dahl</cp:lastModifiedBy>
  <cp:revision/>
  <dcterms:created xsi:type="dcterms:W3CDTF">2025-10-26T06:40:07Z</dcterms:created>
  <dcterms:modified xsi:type="dcterms:W3CDTF">2025-11-02T12:32:38Z</dcterms:modified>
  <cp:category/>
  <cp:contentStatus/>
</cp:coreProperties>
</file>