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teri13\OneDrive - Bravida\Privat\Mail\HMIF\Årsmötes ulag 2023\"/>
    </mc:Choice>
  </mc:AlternateContent>
  <xr:revisionPtr revIDLastSave="0" documentId="13_ncr:1_{3987315A-71D9-4AFB-820B-6746123872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nebandy" sheetId="1" r:id="rId1"/>
    <sheet name="Domararvoden" sheetId="7" r:id="rId2"/>
  </sheets>
  <definedNames>
    <definedName name="_xlnm.Print_Area" localSheetId="0">Innebandy!$A$2:$O$49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9" i="1" l="1"/>
  <c r="K41" i="1"/>
  <c r="K27" i="1"/>
  <c r="K11" i="1"/>
  <c r="I18" i="1"/>
  <c r="J28" i="1" l="1"/>
  <c r="J29" i="1" l="1"/>
  <c r="K29" i="1" l="1"/>
  <c r="K23" i="1"/>
  <c r="M18" i="1"/>
  <c r="L18" i="1"/>
  <c r="K28" i="1"/>
  <c r="K25" i="1"/>
  <c r="K26" i="1"/>
  <c r="K7" i="1"/>
  <c r="K8" i="1"/>
  <c r="K9" i="1"/>
  <c r="K10" i="1"/>
  <c r="K14" i="1"/>
  <c r="K15" i="1"/>
  <c r="K16" i="1"/>
  <c r="K17" i="1"/>
  <c r="K6" i="1"/>
  <c r="K36" i="1"/>
  <c r="K37" i="1"/>
  <c r="K38" i="1"/>
  <c r="K40" i="1"/>
  <c r="K35" i="1"/>
  <c r="K30" i="1" l="1"/>
  <c r="D16" i="1" s="1"/>
  <c r="K45" i="1"/>
  <c r="K18" i="1"/>
  <c r="D9" i="1" s="1"/>
  <c r="D14" i="1" l="1"/>
  <c r="D30" i="1" l="1"/>
  <c r="D32" i="1" s="1"/>
</calcChain>
</file>

<file path=xl/sharedStrings.xml><?xml version="1.0" encoding="utf-8"?>
<sst xmlns="http://schemas.openxmlformats.org/spreadsheetml/2006/main" count="138" uniqueCount="100">
  <si>
    <t>Deltagaravgifter</t>
  </si>
  <si>
    <t>S:a intäkter</t>
  </si>
  <si>
    <t>Domararvode</t>
  </si>
  <si>
    <t>Cuper o läger</t>
  </si>
  <si>
    <t>Avslutning</t>
  </si>
  <si>
    <t>Övrigt</t>
  </si>
  <si>
    <t>Årsbudget</t>
  </si>
  <si>
    <t>S:a kostnader</t>
  </si>
  <si>
    <t xml:space="preserve"> </t>
  </si>
  <si>
    <t>antal</t>
  </si>
  <si>
    <t>kostnad</t>
  </si>
  <si>
    <t>Fotbollsskola</t>
  </si>
  <si>
    <t>Resultat</t>
  </si>
  <si>
    <t>Kommentar</t>
  </si>
  <si>
    <t>Uppskattning</t>
  </si>
  <si>
    <t>Konto nr</t>
  </si>
  <si>
    <t>Varor och material</t>
  </si>
  <si>
    <t>4016</t>
  </si>
  <si>
    <t>7600</t>
  </si>
  <si>
    <t>Ledare/styrelseaktiviteter</t>
  </si>
  <si>
    <t>Lag</t>
  </si>
  <si>
    <t>antal avgifter</t>
  </si>
  <si>
    <t>avgift</t>
  </si>
  <si>
    <t>belopp</t>
  </si>
  <si>
    <t>P/F-11/12</t>
  </si>
  <si>
    <t>träningskläder som ingår i deltagaravgiften</t>
  </si>
  <si>
    <t>bollar, konor, västar</t>
  </si>
  <si>
    <t>sjukvårdsmaterial, kylpåsar, tejp</t>
  </si>
  <si>
    <t>antal hemmamatcher</t>
  </si>
  <si>
    <t>-</t>
  </si>
  <si>
    <t>ej aktuellt</t>
  </si>
  <si>
    <t>konto 3621 Innebandy, konto 3623 Gymnastik</t>
  </si>
  <si>
    <t>antal ledare</t>
  </si>
  <si>
    <t>antal nya ledare</t>
  </si>
  <si>
    <t>Kläder nya ledare</t>
  </si>
  <si>
    <t>Kläder bef. ledare</t>
  </si>
  <si>
    <t>summa</t>
  </si>
  <si>
    <t>kommentar</t>
  </si>
  <si>
    <t>antagande 30% behov/kostnad per bef ledare</t>
  </si>
  <si>
    <t>3621</t>
  </si>
  <si>
    <t>Deltagaravgifter innebandy</t>
  </si>
  <si>
    <t>N/A</t>
  </si>
  <si>
    <t>P 10/11</t>
  </si>
  <si>
    <t>F 0910/11</t>
  </si>
  <si>
    <t>P/F 12/13</t>
  </si>
  <si>
    <t>P/F 14/15</t>
  </si>
  <si>
    <t>Boll &amp; Lek</t>
  </si>
  <si>
    <t>2100 för grön</t>
  </si>
  <si>
    <t>2300 för blå</t>
  </si>
  <si>
    <t>2500 adminavgift</t>
  </si>
  <si>
    <t>1-3 lag 1000 domare</t>
  </si>
  <si>
    <t>4-6 3000 domare</t>
  </si>
  <si>
    <t>P/F 16</t>
  </si>
  <si>
    <t>Målvaktsutrustning</t>
  </si>
  <si>
    <t>Admininstation</t>
  </si>
  <si>
    <t>Seriespel</t>
  </si>
  <si>
    <t>Herrar division 2</t>
  </si>
  <si>
    <t>Herrar division 3</t>
  </si>
  <si>
    <t>Herrar junior</t>
  </si>
  <si>
    <t>Pojkar Röd A-B</t>
  </si>
  <si>
    <t>Pojkar Röd C-E</t>
  </si>
  <si>
    <t>Pojkar Blå A &amp; B</t>
  </si>
  <si>
    <t>Pojkar Blå C, 2 x 15 min</t>
  </si>
  <si>
    <t>Pojkar Grön A 2 x 15 min</t>
  </si>
  <si>
    <t>Pojkar Blå C, 3 x 15 min</t>
  </si>
  <si>
    <t>Pojkar Grön A 3 x 15 min</t>
  </si>
  <si>
    <t>Pojkar Grön B &amp; C 1 x 15 min</t>
  </si>
  <si>
    <t>Damer division 1</t>
  </si>
  <si>
    <t>Damer division 2</t>
  </si>
  <si>
    <t>Damer juniorer</t>
  </si>
  <si>
    <t>Flickor Röd(Östergötland)</t>
  </si>
  <si>
    <t>Flickor Röd A-B</t>
  </si>
  <si>
    <t>Flickor Blå A</t>
  </si>
  <si>
    <t>Flickor Blå C 2 x 15 min</t>
  </si>
  <si>
    <t>Flickor Grön A, 2 x 15 min</t>
  </si>
  <si>
    <t>Flickor Blå C 3 x 15 min</t>
  </si>
  <si>
    <t>Flickor Grön A, 3 x 15 min</t>
  </si>
  <si>
    <t>Domararvoden 2022</t>
  </si>
  <si>
    <t>SEK</t>
  </si>
  <si>
    <t>125 (föreningsdomare)</t>
  </si>
  <si>
    <t>175 (distr.domare eller föreningsdomare över 18 år)</t>
  </si>
  <si>
    <t>190 (föreningsdomare)</t>
  </si>
  <si>
    <t>225 (distr.domare eller föreningsdomare över 18 år)</t>
  </si>
  <si>
    <t>Inkl. avgift föreningsdomare</t>
  </si>
  <si>
    <t>Budget innebandy  2023</t>
  </si>
  <si>
    <t xml:space="preserve">Boll &amp; Lek </t>
  </si>
  <si>
    <t>Boll &amp; Lek 18</t>
  </si>
  <si>
    <t>Domararvode 2022 - 15524</t>
  </si>
  <si>
    <t>Avgifter Förbund/Anm/Serier 2022 - 18800</t>
  </si>
  <si>
    <t xml:space="preserve">Licenser/spelarövergångar 2022 - 8350 </t>
  </si>
  <si>
    <t>Biljetter &amp; Event 2022 - 15215</t>
  </si>
  <si>
    <t>Utbildning 2022 - 6800</t>
  </si>
  <si>
    <t>Matchkläder nya ställ</t>
  </si>
  <si>
    <t>P/F 17</t>
  </si>
  <si>
    <t>Midsommar</t>
  </si>
  <si>
    <t>LOK stöd</t>
  </si>
  <si>
    <t>Planer och hallar = sarg 2022 - 3201 kr</t>
  </si>
  <si>
    <t>Deltagaravgifter har räknat bort ledares barn och det är dubbla avgifter då avgift för både säsongen 22-23 och 23-24 kommer in 2023</t>
  </si>
  <si>
    <t xml:space="preserve">Är dubbla träningskläder då kostnad för träningskläder säsongen 22-23 och 23-24 kommer 2023 </t>
  </si>
  <si>
    <t>Strunta i uträkning nedan har gått efter faktisk domar kostnad 2022 och höjt den lite då vi blir fler lag och spelar på högre nivå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</si>
</sst>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_-* #,##0\ _k_r_-;\-* #,##0\ _k_r_-;_-* &quot;-&quot;??\ _k_r_-;_-@_-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165" fontId="0" fillId="0" borderId="0" xfId="1" applyNumberFormat="1" applyFont="1"/>
    <xf numFmtId="165" fontId="2" fillId="0" borderId="1" xfId="1" applyNumberFormat="1" applyFont="1" applyBorder="1"/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/>
    <xf numFmtId="165" fontId="2" fillId="0" borderId="0" xfId="1" applyNumberFormat="1" applyFont="1"/>
    <xf numFmtId="165" fontId="0" fillId="0" borderId="0" xfId="1" applyNumberFormat="1" applyFont="1" applyBorder="1"/>
    <xf numFmtId="165" fontId="2" fillId="0" borderId="0" xfId="1" applyNumberFormat="1" applyFont="1" applyBorder="1" applyAlignment="1">
      <alignment horizontal="center"/>
    </xf>
    <xf numFmtId="165" fontId="0" fillId="0" borderId="0" xfId="1" applyNumberFormat="1" applyFont="1" applyFill="1" applyBorder="1"/>
    <xf numFmtId="165" fontId="6" fillId="0" borderId="0" xfId="1" applyNumberFormat="1" applyFont="1"/>
    <xf numFmtId="165" fontId="5" fillId="2" borderId="0" xfId="1" applyNumberFormat="1" applyFont="1" applyFill="1"/>
    <xf numFmtId="165" fontId="6" fillId="0" borderId="0" xfId="1" applyNumberFormat="1" applyFont="1" applyBorder="1"/>
    <xf numFmtId="165" fontId="1" fillId="0" borderId="0" xfId="1" applyNumberFormat="1" applyFont="1"/>
    <xf numFmtId="165" fontId="0" fillId="0" borderId="0" xfId="1" applyNumberFormat="1" applyFont="1" applyFill="1"/>
    <xf numFmtId="165" fontId="5" fillId="0" borderId="0" xfId="1" applyNumberFormat="1" applyFont="1" applyFill="1"/>
    <xf numFmtId="0" fontId="0" fillId="0" borderId="0" xfId="1" applyNumberFormat="1" applyFont="1" applyBorder="1"/>
    <xf numFmtId="165" fontId="4" fillId="0" borderId="0" xfId="1" applyNumberFormat="1" applyFont="1" applyBorder="1"/>
    <xf numFmtId="165" fontId="0" fillId="2" borderId="0" xfId="1" applyNumberFormat="1" applyFont="1" applyFill="1"/>
    <xf numFmtId="0" fontId="1" fillId="0" borderId="0" xfId="0" applyFont="1"/>
    <xf numFmtId="165" fontId="0" fillId="0" borderId="1" xfId="1" applyNumberFormat="1" applyFont="1" applyBorder="1"/>
    <xf numFmtId="165" fontId="0" fillId="0" borderId="0" xfId="1" applyNumberFormat="1" applyFont="1" applyAlignment="1">
      <alignment wrapText="1"/>
    </xf>
    <xf numFmtId="165" fontId="2" fillId="0" borderId="0" xfId="1" applyNumberFormat="1" applyFont="1" applyAlignment="1">
      <alignment horizontal="center" wrapText="1"/>
    </xf>
    <xf numFmtId="165" fontId="0" fillId="0" borderId="0" xfId="1" applyNumberFormat="1" applyFont="1" applyFill="1" applyBorder="1" applyAlignment="1">
      <alignment wrapText="1"/>
    </xf>
    <xf numFmtId="165" fontId="2" fillId="0" borderId="0" xfId="1" applyNumberFormat="1" applyFont="1" applyFill="1" applyBorder="1" applyAlignment="1">
      <alignment wrapText="1"/>
    </xf>
    <xf numFmtId="165" fontId="1" fillId="0" borderId="0" xfId="1" applyNumberFormat="1" applyFont="1" applyFill="1" applyBorder="1" applyAlignment="1">
      <alignment wrapText="1"/>
    </xf>
    <xf numFmtId="165" fontId="0" fillId="0" borderId="0" xfId="1" applyNumberFormat="1" applyFont="1" applyBorder="1" applyAlignment="1">
      <alignment wrapText="1"/>
    </xf>
    <xf numFmtId="0" fontId="0" fillId="0" borderId="0" xfId="1" applyNumberFormat="1" applyFont="1" applyBorder="1" applyAlignment="1">
      <alignment wrapText="1"/>
    </xf>
    <xf numFmtId="165" fontId="2" fillId="0" borderId="0" xfId="1" applyNumberFormat="1" applyFont="1" applyBorder="1" applyAlignment="1">
      <alignment horizontal="center" wrapText="1"/>
    </xf>
    <xf numFmtId="49" fontId="0" fillId="0" borderId="0" xfId="1" applyNumberFormat="1" applyFont="1"/>
    <xf numFmtId="49" fontId="1" fillId="0" borderId="0" xfId="1" applyNumberFormat="1" applyFont="1"/>
    <xf numFmtId="165" fontId="1" fillId="0" borderId="0" xfId="1" applyNumberFormat="1" applyFont="1" applyAlignment="1">
      <alignment wrapText="1"/>
    </xf>
    <xf numFmtId="165" fontId="1" fillId="0" borderId="0" xfId="1" applyNumberFormat="1" applyFont="1" applyAlignment="1">
      <alignment horizontal="center" wrapText="1"/>
    </xf>
    <xf numFmtId="165" fontId="2" fillId="0" borderId="0" xfId="1" applyNumberFormat="1" applyFont="1" applyFill="1" applyBorder="1" applyAlignment="1">
      <alignment horizontal="center"/>
    </xf>
    <xf numFmtId="165" fontId="6" fillId="0" borderId="0" xfId="1" applyNumberFormat="1" applyFont="1" applyFill="1" applyBorder="1"/>
    <xf numFmtId="165" fontId="0" fillId="0" borderId="0" xfId="1" applyNumberFormat="1" applyFont="1" applyFill="1" applyBorder="1" applyAlignment="1">
      <alignment horizontal="center"/>
    </xf>
    <xf numFmtId="165" fontId="1" fillId="0" borderId="0" xfId="1" applyNumberFormat="1" applyFont="1" applyFill="1" applyBorder="1" applyAlignment="1">
      <alignment horizontal="center"/>
    </xf>
    <xf numFmtId="0" fontId="0" fillId="0" borderId="0" xfId="1" applyNumberFormat="1" applyFont="1" applyFill="1" applyBorder="1"/>
    <xf numFmtId="165" fontId="2" fillId="0" borderId="0" xfId="1" applyNumberFormat="1" applyFont="1" applyFill="1" applyBorder="1"/>
    <xf numFmtId="165" fontId="1" fillId="0" borderId="0" xfId="1" applyNumberFormat="1" applyFont="1" applyFill="1" applyBorder="1"/>
    <xf numFmtId="165" fontId="5" fillId="0" borderId="0" xfId="1" applyNumberFormat="1" applyFont="1" applyFill="1" applyBorder="1"/>
    <xf numFmtId="165" fontId="2" fillId="2" borderId="0" xfId="1" applyNumberFormat="1" applyFont="1" applyFill="1"/>
    <xf numFmtId="165" fontId="0" fillId="3" borderId="0" xfId="1" applyNumberFormat="1" applyFont="1" applyFill="1"/>
    <xf numFmtId="165" fontId="2" fillId="3" borderId="0" xfId="1" applyNumberFormat="1" applyFont="1" applyFill="1"/>
    <xf numFmtId="165" fontId="0" fillId="4" borderId="0" xfId="1" applyNumberFormat="1" applyFont="1" applyFill="1"/>
    <xf numFmtId="165" fontId="2" fillId="4" borderId="0" xfId="1" applyNumberFormat="1" applyFont="1" applyFill="1"/>
    <xf numFmtId="165" fontId="7" fillId="5" borderId="1" xfId="1" applyNumberFormat="1" applyFont="1" applyFill="1" applyBorder="1"/>
    <xf numFmtId="165" fontId="0" fillId="6" borderId="0" xfId="1" applyNumberFormat="1" applyFont="1" applyFill="1"/>
    <xf numFmtId="0" fontId="0" fillId="0" borderId="0" xfId="0" applyAlignment="1">
      <alignment horizontal="left"/>
    </xf>
    <xf numFmtId="165" fontId="8" fillId="0" borderId="0" xfId="1" applyNumberFormat="1" applyFont="1"/>
  </cellXfs>
  <cellStyles count="2">
    <cellStyle name="Normal" xfId="0" builtinId="0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V159"/>
  <sheetViews>
    <sheetView tabSelected="1" zoomScale="90" zoomScaleNormal="90" workbookViewId="0">
      <selection activeCell="H34" sqref="H34"/>
    </sheetView>
  </sheetViews>
  <sheetFormatPr defaultColWidth="9.21875" defaultRowHeight="12.75" customHeight="1" x14ac:dyDescent="0.25"/>
  <cols>
    <col min="1" max="1" width="8.77734375" style="1" bestFit="1" customWidth="1"/>
    <col min="2" max="2" width="37.33203125" style="1" customWidth="1"/>
    <col min="3" max="3" width="1.77734375" style="1" customWidth="1"/>
    <col min="4" max="4" width="17.21875" style="1" bestFit="1" customWidth="1"/>
    <col min="5" max="5" width="25.5546875" style="20" customWidth="1"/>
    <col min="6" max="7" width="8.77734375" style="1" customWidth="1"/>
    <col min="8" max="8" width="21.77734375" style="1" bestFit="1" customWidth="1"/>
    <col min="9" max="9" width="14.21875" style="1" customWidth="1"/>
    <col min="10" max="10" width="10.21875" style="1" bestFit="1" customWidth="1"/>
    <col min="11" max="11" width="11.77734375" style="1" customWidth="1"/>
    <col min="12" max="12" width="19.77734375" style="1" bestFit="1" customWidth="1"/>
    <col min="13" max="13" width="15.44140625" style="1" bestFit="1" customWidth="1"/>
    <col min="14" max="14" width="11.77734375" style="1" bestFit="1" customWidth="1"/>
    <col min="15" max="15" width="10.5546875" style="1" customWidth="1"/>
    <col min="16" max="16" width="12.21875" style="1" bestFit="1" customWidth="1"/>
    <col min="17" max="17" width="10.5546875" style="1" customWidth="1"/>
    <col min="18" max="18" width="9.5546875" style="1" bestFit="1" customWidth="1"/>
    <col min="19" max="19" width="9.21875" style="1"/>
    <col min="20" max="20" width="9.5546875" style="1" bestFit="1" customWidth="1"/>
    <col min="21" max="16384" width="9.21875" style="1"/>
  </cols>
  <sheetData>
    <row r="3" spans="1:14" ht="12.75" customHeight="1" x14ac:dyDescent="0.25">
      <c r="B3" s="5" t="s">
        <v>84</v>
      </c>
      <c r="H3" s="48" t="s">
        <v>97</v>
      </c>
    </row>
    <row r="4" spans="1:14" ht="12.75" customHeight="1" x14ac:dyDescent="0.25">
      <c r="H4" s="5" t="s">
        <v>0</v>
      </c>
    </row>
    <row r="5" spans="1:14" ht="12.75" customHeight="1" x14ac:dyDescent="0.25">
      <c r="D5" s="3" t="s">
        <v>6</v>
      </c>
      <c r="E5" s="21" t="s">
        <v>13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32</v>
      </c>
      <c r="M5" s="12" t="s">
        <v>33</v>
      </c>
      <c r="N5" s="12" t="s">
        <v>13</v>
      </c>
    </row>
    <row r="6" spans="1:14" ht="12.75" customHeight="1" x14ac:dyDescent="0.25">
      <c r="B6" s="1" t="s">
        <v>8</v>
      </c>
      <c r="D6" s="3"/>
      <c r="E6" s="21"/>
      <c r="H6" s="12" t="s">
        <v>42</v>
      </c>
      <c r="I6" s="12">
        <v>24</v>
      </c>
      <c r="J6" s="12">
        <v>800</v>
      </c>
      <c r="K6" s="12">
        <f>I6*J6</f>
        <v>19200</v>
      </c>
      <c r="L6" s="12"/>
      <c r="M6" s="1">
        <v>0</v>
      </c>
    </row>
    <row r="7" spans="1:14" ht="12.75" customHeight="1" x14ac:dyDescent="0.25">
      <c r="A7" s="5" t="s">
        <v>15</v>
      </c>
      <c r="H7" s="12" t="s">
        <v>43</v>
      </c>
      <c r="I7" s="1">
        <v>20</v>
      </c>
      <c r="J7" s="12">
        <v>800</v>
      </c>
      <c r="K7" s="12">
        <f t="shared" ref="K7:K17" si="0">I7*J7</f>
        <v>16000</v>
      </c>
      <c r="L7" s="1">
        <v>6</v>
      </c>
      <c r="M7" s="1">
        <v>0</v>
      </c>
    </row>
    <row r="8" spans="1:14" ht="12.75" hidden="1" customHeight="1" x14ac:dyDescent="0.25">
      <c r="B8" s="1" t="s">
        <v>11</v>
      </c>
      <c r="D8" s="10">
        <v>0</v>
      </c>
      <c r="E8" s="22"/>
      <c r="H8" s="12" t="s">
        <v>24</v>
      </c>
      <c r="J8" s="12">
        <v>800</v>
      </c>
      <c r="K8" s="12">
        <f t="shared" si="0"/>
        <v>0</v>
      </c>
    </row>
    <row r="9" spans="1:14" ht="26.4" x14ac:dyDescent="0.25">
      <c r="A9" s="29" t="s">
        <v>39</v>
      </c>
      <c r="B9" s="12" t="s">
        <v>40</v>
      </c>
      <c r="D9" s="17">
        <f>K18</f>
        <v>82200</v>
      </c>
      <c r="E9" s="24" t="s">
        <v>31</v>
      </c>
      <c r="H9" s="12" t="s">
        <v>44</v>
      </c>
      <c r="I9" s="1">
        <v>30</v>
      </c>
      <c r="J9" s="12">
        <v>800</v>
      </c>
      <c r="K9" s="12">
        <f t="shared" si="0"/>
        <v>24000</v>
      </c>
      <c r="L9" s="1">
        <v>4</v>
      </c>
      <c r="M9" s="1">
        <v>0</v>
      </c>
    </row>
    <row r="10" spans="1:14" ht="12.75" customHeight="1" x14ac:dyDescent="0.25">
      <c r="A10" s="28"/>
      <c r="B10" s="1" t="s">
        <v>95</v>
      </c>
      <c r="D10" s="1">
        <v>40000</v>
      </c>
      <c r="E10" s="22"/>
      <c r="H10" s="12" t="s">
        <v>45</v>
      </c>
      <c r="I10" s="1">
        <v>22</v>
      </c>
      <c r="J10" s="1">
        <v>500</v>
      </c>
      <c r="K10" s="12">
        <f t="shared" si="0"/>
        <v>11000</v>
      </c>
      <c r="L10" s="1">
        <v>4</v>
      </c>
      <c r="M10" s="1" t="s">
        <v>29</v>
      </c>
    </row>
    <row r="11" spans="1:14" ht="12.75" customHeight="1" x14ac:dyDescent="0.25">
      <c r="A11" s="28"/>
      <c r="B11" s="1" t="s">
        <v>94</v>
      </c>
      <c r="E11" s="22"/>
      <c r="H11" s="12" t="s">
        <v>52</v>
      </c>
      <c r="I11" s="1">
        <v>24</v>
      </c>
      <c r="J11" s="1">
        <v>500</v>
      </c>
      <c r="K11" s="12">
        <f t="shared" si="0"/>
        <v>12000</v>
      </c>
      <c r="L11" s="1">
        <v>3</v>
      </c>
      <c r="M11" s="1">
        <v>3</v>
      </c>
    </row>
    <row r="12" spans="1:14" ht="12.75" customHeight="1" x14ac:dyDescent="0.25">
      <c r="A12" s="28"/>
      <c r="E12" s="22"/>
      <c r="H12" s="12" t="s">
        <v>93</v>
      </c>
      <c r="K12" s="12"/>
    </row>
    <row r="13" spans="1:14" ht="12.75" customHeight="1" x14ac:dyDescent="0.25">
      <c r="A13" s="28"/>
      <c r="E13" s="22"/>
      <c r="H13" s="12" t="s">
        <v>85</v>
      </c>
      <c r="K13" s="12"/>
    </row>
    <row r="14" spans="1:14" ht="12.75" customHeight="1" thickBot="1" x14ac:dyDescent="0.3">
      <c r="A14" s="28"/>
      <c r="B14" s="2" t="s">
        <v>1</v>
      </c>
      <c r="C14" s="2"/>
      <c r="D14" s="2">
        <f>SUM(D8:D10)</f>
        <v>122200</v>
      </c>
      <c r="E14" s="23"/>
      <c r="H14" s="12" t="s">
        <v>86</v>
      </c>
      <c r="K14" s="12">
        <f t="shared" si="0"/>
        <v>0</v>
      </c>
      <c r="L14" s="46">
        <v>2</v>
      </c>
      <c r="M14" s="1">
        <v>2</v>
      </c>
    </row>
    <row r="15" spans="1:14" ht="12.75" customHeight="1" x14ac:dyDescent="0.25">
      <c r="A15" s="28"/>
      <c r="E15" s="22"/>
      <c r="H15" s="12"/>
      <c r="K15" s="12">
        <f t="shared" si="0"/>
        <v>0</v>
      </c>
    </row>
    <row r="16" spans="1:14" ht="12.75" customHeight="1" x14ac:dyDescent="0.25">
      <c r="A16" s="28">
        <v>4010</v>
      </c>
      <c r="B16" s="12" t="s">
        <v>16</v>
      </c>
      <c r="D16" s="41">
        <f>K30</f>
        <v>117278.8</v>
      </c>
      <c r="E16" s="22"/>
      <c r="H16" s="12"/>
      <c r="K16" s="12">
        <f t="shared" si="0"/>
        <v>0</v>
      </c>
    </row>
    <row r="17" spans="1:13" ht="12.75" customHeight="1" x14ac:dyDescent="0.25">
      <c r="A17" s="28">
        <v>4011</v>
      </c>
      <c r="B17" s="12" t="s">
        <v>96</v>
      </c>
      <c r="D17" s="1">
        <v>5000</v>
      </c>
      <c r="E17" s="24" t="s">
        <v>14</v>
      </c>
      <c r="H17" s="12"/>
      <c r="K17" s="12">
        <f t="shared" si="0"/>
        <v>0</v>
      </c>
    </row>
    <row r="18" spans="1:13" ht="12.75" customHeight="1" x14ac:dyDescent="0.25">
      <c r="A18" s="28">
        <v>4012</v>
      </c>
      <c r="B18" s="1" t="s">
        <v>87</v>
      </c>
      <c r="D18" s="43">
        <v>20000</v>
      </c>
      <c r="E18" s="24" t="s">
        <v>83</v>
      </c>
      <c r="H18" s="12" t="s">
        <v>36</v>
      </c>
      <c r="I18" s="1">
        <f>SUM(I6:I14)</f>
        <v>120</v>
      </c>
      <c r="K18" s="40">
        <f>SUM(K6:K17)</f>
        <v>82200</v>
      </c>
      <c r="L18" s="1">
        <f>SUM(L6:L17)</f>
        <v>19</v>
      </c>
      <c r="M18" s="1">
        <f>SUM(M6:M17)</f>
        <v>5</v>
      </c>
    </row>
    <row r="19" spans="1:13" ht="13.2" x14ac:dyDescent="0.25">
      <c r="A19" s="28">
        <v>4013</v>
      </c>
      <c r="B19" s="12" t="s">
        <v>88</v>
      </c>
      <c r="D19" s="1">
        <v>25000</v>
      </c>
      <c r="E19" s="20" t="s">
        <v>14</v>
      </c>
    </row>
    <row r="20" spans="1:13" ht="13.2" x14ac:dyDescent="0.25">
      <c r="A20" s="28">
        <v>4014</v>
      </c>
      <c r="B20" s="12" t="s">
        <v>89</v>
      </c>
      <c r="D20" s="1">
        <v>10000</v>
      </c>
      <c r="E20" s="22" t="s">
        <v>14</v>
      </c>
    </row>
    <row r="21" spans="1:13" ht="13.2" x14ac:dyDescent="0.25">
      <c r="A21" s="28"/>
      <c r="B21" s="12" t="s">
        <v>90</v>
      </c>
      <c r="D21" s="1">
        <v>16000</v>
      </c>
      <c r="E21" s="22"/>
      <c r="H21" s="48" t="s">
        <v>98</v>
      </c>
    </row>
    <row r="22" spans="1:13" ht="13.2" x14ac:dyDescent="0.25">
      <c r="A22" s="28"/>
      <c r="B22" s="9"/>
      <c r="D22" s="14">
        <v>0</v>
      </c>
      <c r="E22" s="22"/>
      <c r="H22" s="5" t="s">
        <v>16</v>
      </c>
      <c r="I22" s="12" t="s">
        <v>9</v>
      </c>
      <c r="J22" s="12" t="s">
        <v>10</v>
      </c>
      <c r="K22" s="12" t="s">
        <v>23</v>
      </c>
      <c r="L22" s="12" t="s">
        <v>37</v>
      </c>
    </row>
    <row r="23" spans="1:13" ht="26.4" x14ac:dyDescent="0.25">
      <c r="A23" s="28">
        <v>4015</v>
      </c>
      <c r="B23" s="1" t="s">
        <v>3</v>
      </c>
      <c r="D23" s="13" t="s">
        <v>41</v>
      </c>
      <c r="E23" s="24"/>
      <c r="H23" s="30" t="s">
        <v>25</v>
      </c>
      <c r="I23" s="1">
        <v>166</v>
      </c>
      <c r="J23" s="1">
        <v>353</v>
      </c>
      <c r="K23" s="1">
        <f>I23*J23</f>
        <v>58598</v>
      </c>
    </row>
    <row r="24" spans="1:13" ht="13.2" x14ac:dyDescent="0.25">
      <c r="A24" s="28"/>
      <c r="D24" s="13"/>
      <c r="E24" s="24"/>
      <c r="H24" s="30" t="s">
        <v>92</v>
      </c>
      <c r="I24" s="1">
        <v>40</v>
      </c>
      <c r="J24" s="1">
        <v>500</v>
      </c>
      <c r="K24" s="1">
        <v>21880</v>
      </c>
    </row>
    <row r="25" spans="1:13" ht="13.2" x14ac:dyDescent="0.25">
      <c r="A25" s="29" t="s">
        <v>17</v>
      </c>
      <c r="B25" s="12" t="s">
        <v>4</v>
      </c>
      <c r="D25" s="13"/>
      <c r="E25" s="24"/>
      <c r="H25" s="12" t="s">
        <v>26</v>
      </c>
      <c r="I25" s="1">
        <v>1</v>
      </c>
      <c r="J25" s="1">
        <v>5000</v>
      </c>
      <c r="K25" s="1">
        <f t="shared" ref="K25:K28" si="1">I25*J25</f>
        <v>5000</v>
      </c>
    </row>
    <row r="26" spans="1:13" ht="26.4" x14ac:dyDescent="0.25">
      <c r="A26" s="29" t="s">
        <v>18</v>
      </c>
      <c r="B26" s="12" t="s">
        <v>19</v>
      </c>
      <c r="D26" s="13" t="s">
        <v>41</v>
      </c>
      <c r="E26" s="24"/>
      <c r="H26" s="30" t="s">
        <v>27</v>
      </c>
      <c r="I26" s="1">
        <v>1</v>
      </c>
      <c r="J26" s="1">
        <v>10000</v>
      </c>
      <c r="K26" s="1">
        <f t="shared" si="1"/>
        <v>10000</v>
      </c>
    </row>
    <row r="27" spans="1:13" ht="34.5" customHeight="1" x14ac:dyDescent="0.25">
      <c r="A27" s="28">
        <v>7610</v>
      </c>
      <c r="B27" s="12" t="s">
        <v>91</v>
      </c>
      <c r="D27" s="13">
        <v>10000</v>
      </c>
      <c r="E27" s="24" t="s">
        <v>14</v>
      </c>
      <c r="H27" s="30" t="s">
        <v>53</v>
      </c>
      <c r="I27" s="1">
        <v>4</v>
      </c>
      <c r="J27" s="1">
        <v>2500</v>
      </c>
      <c r="K27" s="1">
        <f>I27*J27</f>
        <v>10000</v>
      </c>
    </row>
    <row r="28" spans="1:13" ht="13.2" x14ac:dyDescent="0.25">
      <c r="A28" s="28"/>
      <c r="B28" s="1" t="s">
        <v>4</v>
      </c>
      <c r="D28" s="14">
        <v>0</v>
      </c>
      <c r="E28" s="22"/>
      <c r="H28" s="12" t="s">
        <v>34</v>
      </c>
      <c r="I28" s="1">
        <v>3</v>
      </c>
      <c r="J28" s="1">
        <f>239+2*223+139+319+4+45</f>
        <v>1192</v>
      </c>
      <c r="K28" s="1">
        <f t="shared" si="1"/>
        <v>3576</v>
      </c>
      <c r="L28" s="12"/>
    </row>
    <row r="29" spans="1:13" ht="39.6" x14ac:dyDescent="0.25">
      <c r="A29" s="28"/>
      <c r="B29" s="1" t="s">
        <v>5</v>
      </c>
      <c r="D29" s="1" t="s">
        <v>41</v>
      </c>
      <c r="E29" s="22"/>
      <c r="H29" s="12" t="s">
        <v>35</v>
      </c>
      <c r="I29" s="1">
        <v>23</v>
      </c>
      <c r="J29" s="1">
        <f>J28</f>
        <v>1192</v>
      </c>
      <c r="K29" s="1">
        <f>I29*J29*0.3</f>
        <v>8224.7999999999993</v>
      </c>
      <c r="L29" s="30" t="s">
        <v>38</v>
      </c>
    </row>
    <row r="30" spans="1:13" ht="13.8" thickBot="1" x14ac:dyDescent="0.3">
      <c r="A30" s="28"/>
      <c r="B30" s="2" t="s">
        <v>7</v>
      </c>
      <c r="C30" s="2"/>
      <c r="D30" s="2">
        <f>SUM(D16:D29)*-1</f>
        <v>-203278.8</v>
      </c>
      <c r="E30" s="23"/>
      <c r="F30" s="6"/>
      <c r="K30" s="42">
        <f>SUM(K23:K29)</f>
        <v>117278.8</v>
      </c>
    </row>
    <row r="31" spans="1:13" ht="12.75" customHeight="1" x14ac:dyDescent="0.25">
      <c r="A31" s="28"/>
      <c r="F31" s="6"/>
    </row>
    <row r="32" spans="1:13" ht="12.75" customHeight="1" thickBot="1" x14ac:dyDescent="0.3">
      <c r="A32" s="28"/>
      <c r="B32" s="2" t="s">
        <v>12</v>
      </c>
      <c r="C32" s="19"/>
      <c r="D32" s="45">
        <f>D14+D30</f>
        <v>-81078.799999999988</v>
      </c>
      <c r="F32" s="6"/>
      <c r="H32" s="48" t="s">
        <v>99</v>
      </c>
    </row>
    <row r="33" spans="1:22" ht="12.75" customHeight="1" x14ac:dyDescent="0.25">
      <c r="A33" s="28"/>
      <c r="B33" s="5"/>
      <c r="F33" s="6"/>
      <c r="H33" s="5" t="s">
        <v>2</v>
      </c>
    </row>
    <row r="34" spans="1:22" ht="28.2" customHeight="1" x14ac:dyDescent="0.25">
      <c r="A34" s="28"/>
      <c r="F34" s="6"/>
      <c r="H34" s="12" t="s">
        <v>20</v>
      </c>
      <c r="I34" s="31" t="s">
        <v>28</v>
      </c>
      <c r="J34" s="12" t="s">
        <v>10</v>
      </c>
      <c r="K34" s="12" t="s">
        <v>23</v>
      </c>
      <c r="P34" s="1" t="s">
        <v>47</v>
      </c>
    </row>
    <row r="35" spans="1:22" ht="13.2" x14ac:dyDescent="0.25">
      <c r="A35" s="28"/>
      <c r="F35" s="11"/>
      <c r="H35" s="12" t="s">
        <v>42</v>
      </c>
      <c r="I35" s="1">
        <v>12</v>
      </c>
      <c r="J35" s="1">
        <v>125</v>
      </c>
      <c r="K35" s="1">
        <f>I35*J35</f>
        <v>1500</v>
      </c>
      <c r="P35" s="1" t="s">
        <v>48</v>
      </c>
    </row>
    <row r="36" spans="1:22" ht="12.75" customHeight="1" x14ac:dyDescent="0.25">
      <c r="H36" s="12" t="s">
        <v>43</v>
      </c>
      <c r="I36" s="1">
        <v>12</v>
      </c>
      <c r="J36" s="1">
        <v>125</v>
      </c>
      <c r="K36" s="1">
        <f t="shared" ref="K36:K40" si="2">I36*J36</f>
        <v>1500</v>
      </c>
      <c r="P36" s="1" t="s">
        <v>49</v>
      </c>
    </row>
    <row r="37" spans="1:22" ht="12.75" customHeight="1" x14ac:dyDescent="0.25">
      <c r="F37" s="6"/>
      <c r="H37" s="12" t="s">
        <v>44</v>
      </c>
      <c r="I37" s="1">
        <v>6</v>
      </c>
      <c r="J37" s="1">
        <v>125</v>
      </c>
      <c r="K37" s="1">
        <f t="shared" si="2"/>
        <v>750</v>
      </c>
      <c r="P37" s="1" t="s">
        <v>50</v>
      </c>
    </row>
    <row r="38" spans="1:22" ht="12.75" customHeight="1" x14ac:dyDescent="0.25">
      <c r="F38" s="4"/>
      <c r="H38" s="12" t="s">
        <v>45</v>
      </c>
      <c r="I38" s="1">
        <v>12</v>
      </c>
      <c r="J38" s="1">
        <v>100</v>
      </c>
      <c r="K38" s="1">
        <f t="shared" si="2"/>
        <v>1200</v>
      </c>
      <c r="P38" s="1" t="s">
        <v>51</v>
      </c>
    </row>
    <row r="39" spans="1:22" ht="12.75" customHeight="1" x14ac:dyDescent="0.25">
      <c r="F39" s="4"/>
      <c r="H39" s="12" t="s">
        <v>52</v>
      </c>
      <c r="I39" s="1">
        <v>12</v>
      </c>
      <c r="J39" s="1">
        <v>100</v>
      </c>
      <c r="K39" s="1">
        <f t="shared" si="2"/>
        <v>1200</v>
      </c>
    </row>
    <row r="40" spans="1:22" ht="12.75" customHeight="1" x14ac:dyDescent="0.25">
      <c r="H40" s="12" t="s">
        <v>46</v>
      </c>
      <c r="I40" s="1">
        <v>0</v>
      </c>
      <c r="J40" s="1">
        <v>0</v>
      </c>
      <c r="K40" s="1">
        <f t="shared" si="2"/>
        <v>0</v>
      </c>
    </row>
    <row r="41" spans="1:22" ht="12.75" customHeight="1" x14ac:dyDescent="0.25">
      <c r="H41" s="12" t="s">
        <v>54</v>
      </c>
      <c r="K41" s="1">
        <f>2500+3000</f>
        <v>5500</v>
      </c>
    </row>
    <row r="42" spans="1:22" ht="12.75" customHeight="1" x14ac:dyDescent="0.25">
      <c r="H42" s="12"/>
    </row>
    <row r="43" spans="1:22" ht="12.75" customHeight="1" x14ac:dyDescent="0.25">
      <c r="H43" s="12"/>
    </row>
    <row r="44" spans="1:22" ht="12.75" customHeight="1" x14ac:dyDescent="0.25">
      <c r="I44" s="12" t="s">
        <v>30</v>
      </c>
      <c r="J44" s="12" t="s">
        <v>29</v>
      </c>
      <c r="M44" s="6"/>
      <c r="N44" s="6"/>
      <c r="O44" s="6"/>
      <c r="P44" s="6"/>
    </row>
    <row r="45" spans="1:22" ht="12.75" customHeight="1" x14ac:dyDescent="0.25">
      <c r="B45" s="11"/>
      <c r="C45" s="6"/>
      <c r="D45" s="11"/>
      <c r="E45" s="25"/>
      <c r="K45" s="44">
        <f>SUM(K35:K44)</f>
        <v>11650</v>
      </c>
      <c r="M45" s="6"/>
      <c r="N45" s="6"/>
      <c r="O45" s="6"/>
      <c r="P45" s="6"/>
    </row>
    <row r="46" spans="1:22" ht="12.75" customHeight="1" x14ac:dyDescent="0.25">
      <c r="B46" s="6"/>
      <c r="C46" s="6"/>
      <c r="D46" s="6"/>
      <c r="E46" s="25"/>
      <c r="H46" s="6"/>
      <c r="L46" s="6"/>
      <c r="M46" s="6"/>
      <c r="N46" s="6"/>
      <c r="O46" s="6"/>
      <c r="P46" s="6"/>
    </row>
    <row r="47" spans="1:22" ht="12.75" customHeight="1" x14ac:dyDescent="0.25">
      <c r="A47" s="6"/>
      <c r="B47" s="6"/>
      <c r="C47" s="6"/>
      <c r="D47" s="6"/>
      <c r="E47" s="25"/>
      <c r="H47" s="6"/>
      <c r="I47" s="6"/>
      <c r="J47" s="6"/>
      <c r="K47" s="6"/>
      <c r="L47" s="6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 s="6" customFormat="1" ht="12.75" customHeight="1" x14ac:dyDescent="0.25">
      <c r="B48" s="4"/>
      <c r="E48" s="25"/>
      <c r="M48" s="32"/>
      <c r="N48" s="32"/>
      <c r="O48" s="8"/>
      <c r="P48" s="33"/>
      <c r="Q48" s="8"/>
      <c r="R48" s="8"/>
      <c r="S48" s="8"/>
      <c r="T48" s="8"/>
      <c r="U48" s="8"/>
      <c r="V48" s="8"/>
    </row>
    <row r="49" spans="5:22" s="6" customFormat="1" ht="12.75" customHeight="1" x14ac:dyDescent="0.25">
      <c r="E49" s="25"/>
      <c r="H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5:22" s="6" customFormat="1" ht="12.75" customHeight="1" x14ac:dyDescent="0.25">
      <c r="E50" s="25"/>
      <c r="H50" s="8"/>
      <c r="I50" s="8"/>
      <c r="J50" s="8"/>
      <c r="K50" s="8"/>
      <c r="L50" s="32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5:22" s="6" customFormat="1" ht="12.75" customHeight="1" x14ac:dyDescent="0.25">
      <c r="E51" s="25"/>
      <c r="H51" s="8"/>
      <c r="I51" s="32"/>
      <c r="J51" s="32"/>
      <c r="K51" s="32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5:22" s="6" customFormat="1" ht="12.75" customHeight="1" x14ac:dyDescent="0.25">
      <c r="E52" s="25"/>
      <c r="H52" s="37"/>
      <c r="I52" s="8"/>
      <c r="J52" s="8"/>
      <c r="K52" s="8"/>
      <c r="L52" s="32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spans="5:22" s="6" customFormat="1" ht="12.75" customHeight="1" x14ac:dyDescent="0.25">
      <c r="E53" s="25"/>
      <c r="H53" s="38"/>
      <c r="I53" s="8"/>
      <c r="J53" s="32"/>
      <c r="K53" s="32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spans="5:22" s="6" customFormat="1" ht="12.75" customHeight="1" x14ac:dyDescent="0.25">
      <c r="E54" s="25"/>
      <c r="H54" s="8"/>
      <c r="I54" s="8"/>
      <c r="J54" s="8"/>
      <c r="K54" s="8"/>
      <c r="L54" s="39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spans="5:22" s="6" customFormat="1" ht="12.75" customHeight="1" x14ac:dyDescent="0.25">
      <c r="E55" s="25"/>
      <c r="H55" s="8"/>
      <c r="I55" s="8"/>
      <c r="J55" s="39"/>
      <c r="K55" s="8"/>
      <c r="L55" s="39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5:22" s="6" customFormat="1" ht="12.75" customHeight="1" x14ac:dyDescent="0.25">
      <c r="E56" s="25"/>
      <c r="H56" s="8"/>
      <c r="I56" s="8"/>
      <c r="J56" s="39"/>
      <c r="K56" s="8"/>
      <c r="L56" s="39"/>
      <c r="M56" s="8"/>
      <c r="N56" s="8"/>
      <c r="O56" s="8"/>
      <c r="P56" s="8"/>
      <c r="Q56" s="8"/>
      <c r="R56" s="8"/>
      <c r="S56" s="8"/>
      <c r="T56" s="8"/>
      <c r="U56" s="8"/>
      <c r="V56" s="8"/>
    </row>
    <row r="57" spans="5:22" s="6" customFormat="1" ht="12.75" customHeight="1" x14ac:dyDescent="0.25">
      <c r="E57" s="25"/>
      <c r="H57" s="38"/>
      <c r="I57" s="8"/>
      <c r="J57" s="39"/>
      <c r="K57" s="8"/>
      <c r="L57" s="39"/>
      <c r="M57" s="8"/>
      <c r="N57" s="8"/>
      <c r="O57" s="8"/>
      <c r="P57" s="8"/>
      <c r="Q57" s="8"/>
      <c r="R57" s="37"/>
      <c r="S57" s="37"/>
      <c r="T57" s="8"/>
      <c r="U57" s="8"/>
      <c r="V57" s="8"/>
    </row>
    <row r="58" spans="5:22" s="6" customFormat="1" ht="12.75" customHeight="1" x14ac:dyDescent="0.25">
      <c r="E58" s="25"/>
      <c r="H58" s="8"/>
      <c r="I58" s="8"/>
      <c r="J58" s="39"/>
      <c r="K58" s="8"/>
      <c r="L58" s="39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5:22" s="6" customFormat="1" ht="12.75" customHeight="1" x14ac:dyDescent="0.25">
      <c r="E59" s="25"/>
      <c r="H59" s="8"/>
      <c r="I59" s="8"/>
      <c r="J59" s="39"/>
      <c r="K59" s="8"/>
      <c r="L59" s="39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5:22" s="6" customFormat="1" ht="12.75" customHeight="1" x14ac:dyDescent="0.25">
      <c r="E60" s="25"/>
      <c r="H60" s="8"/>
      <c r="I60" s="8"/>
      <c r="J60" s="39"/>
      <c r="K60" s="8"/>
      <c r="L60" s="39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 spans="5:22" s="6" customFormat="1" ht="12.75" customHeight="1" x14ac:dyDescent="0.25">
      <c r="E61" s="25"/>
      <c r="H61" s="38"/>
      <c r="I61" s="8"/>
      <c r="J61" s="39"/>
      <c r="K61" s="8"/>
      <c r="L61" s="39"/>
      <c r="M61" s="8"/>
      <c r="N61" s="8"/>
      <c r="O61" s="8"/>
      <c r="P61" s="8"/>
      <c r="Q61" s="8"/>
      <c r="R61" s="37"/>
      <c r="S61" s="37"/>
      <c r="T61" s="8"/>
      <c r="U61" s="8"/>
      <c r="V61" s="8"/>
    </row>
    <row r="62" spans="5:22" s="6" customFormat="1" ht="12.75" customHeight="1" x14ac:dyDescent="0.25">
      <c r="E62" s="25"/>
      <c r="H62" s="33"/>
      <c r="I62" s="8"/>
      <c r="J62" s="39"/>
      <c r="K62" s="8"/>
      <c r="L62" s="39"/>
      <c r="M62" s="8"/>
      <c r="N62" s="37"/>
      <c r="O62" s="8"/>
      <c r="P62" s="8"/>
      <c r="Q62" s="8"/>
      <c r="R62" s="8"/>
      <c r="S62" s="8"/>
      <c r="T62" s="8"/>
      <c r="U62" s="8"/>
      <c r="V62" s="8"/>
    </row>
    <row r="63" spans="5:22" s="6" customFormat="1" ht="12.75" customHeight="1" x14ac:dyDescent="0.25">
      <c r="E63" s="25"/>
      <c r="F63" s="15"/>
      <c r="G63" s="15"/>
      <c r="H63" s="38"/>
      <c r="I63" s="8"/>
      <c r="J63" s="39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5:22" s="6" customFormat="1" ht="12.75" hidden="1" customHeight="1" x14ac:dyDescent="0.25">
      <c r="E64" s="25"/>
      <c r="H64" s="8"/>
      <c r="I64" s="8"/>
      <c r="J64" s="8"/>
      <c r="K64" s="8"/>
      <c r="L64" s="8"/>
      <c r="M64" s="8"/>
      <c r="N64" s="32"/>
      <c r="O64" s="8"/>
      <c r="P64" s="8"/>
      <c r="Q64" s="8"/>
      <c r="R64" s="8"/>
      <c r="S64" s="8"/>
      <c r="T64" s="8"/>
      <c r="U64" s="8"/>
      <c r="V64" s="8"/>
    </row>
    <row r="65" spans="1:22" s="6" customFormat="1" ht="12.75" hidden="1" customHeight="1" x14ac:dyDescent="0.25">
      <c r="E65" s="25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</row>
    <row r="66" spans="1:22" s="6" customFormat="1" ht="12.75" hidden="1" customHeight="1" x14ac:dyDescent="0.25">
      <c r="E66" s="25"/>
      <c r="H66" s="37"/>
      <c r="I66" s="8"/>
      <c r="J66" s="8"/>
      <c r="K66" s="8"/>
      <c r="L66" s="32"/>
      <c r="M66" s="8"/>
      <c r="N66" s="8"/>
      <c r="O66" s="8"/>
      <c r="P66" s="37"/>
      <c r="Q66" s="8"/>
      <c r="R66" s="8"/>
      <c r="S66" s="8"/>
      <c r="T66" s="8"/>
      <c r="U66" s="8"/>
      <c r="V66" s="8"/>
    </row>
    <row r="67" spans="1:22" s="6" customFormat="1" ht="12.75" hidden="1" customHeight="1" x14ac:dyDescent="0.25">
      <c r="E67" s="25"/>
      <c r="H67" s="33"/>
      <c r="I67" s="8"/>
      <c r="J67" s="32"/>
      <c r="K67" s="32"/>
      <c r="L67" s="39"/>
      <c r="M67" s="8"/>
      <c r="N67" s="8"/>
      <c r="O67" s="8"/>
      <c r="P67" s="8"/>
      <c r="Q67" s="34"/>
      <c r="R67" s="8"/>
      <c r="S67" s="34"/>
      <c r="T67" s="8"/>
      <c r="U67" s="8"/>
      <c r="V67" s="8"/>
    </row>
    <row r="68" spans="1:22" s="6" customFormat="1" ht="12.75" hidden="1" customHeight="1" x14ac:dyDescent="0.25">
      <c r="E68" s="25"/>
      <c r="H68" s="38"/>
      <c r="I68" s="8"/>
      <c r="J68" s="39"/>
      <c r="K68" s="8"/>
      <c r="L68" s="39"/>
      <c r="M68" s="8"/>
      <c r="N68" s="8"/>
      <c r="O68" s="8"/>
      <c r="P68" s="8"/>
      <c r="Q68" s="34"/>
      <c r="R68" s="8"/>
      <c r="S68" s="34"/>
      <c r="T68" s="8"/>
      <c r="U68" s="8"/>
      <c r="V68" s="8"/>
    </row>
    <row r="69" spans="1:22" s="6" customFormat="1" ht="12.75" hidden="1" customHeight="1" x14ac:dyDescent="0.25">
      <c r="E69" s="25"/>
      <c r="H69" s="38"/>
      <c r="I69" s="8"/>
      <c r="J69" s="39"/>
      <c r="K69" s="8"/>
      <c r="L69" s="8"/>
      <c r="M69" s="8"/>
      <c r="N69" s="8"/>
      <c r="O69" s="8"/>
      <c r="P69" s="8"/>
      <c r="Q69" s="34"/>
      <c r="R69" s="8"/>
      <c r="S69" s="34"/>
      <c r="T69" s="8"/>
      <c r="U69" s="8"/>
      <c r="V69" s="8"/>
    </row>
    <row r="70" spans="1:22" s="6" customFormat="1" ht="12.75" hidden="1" customHeight="1" x14ac:dyDescent="0.25">
      <c r="E70" s="25"/>
      <c r="H70" s="38"/>
      <c r="I70" s="8"/>
      <c r="J70" s="8"/>
      <c r="K70" s="8"/>
      <c r="L70" s="8"/>
      <c r="M70" s="8"/>
      <c r="N70" s="8"/>
      <c r="O70" s="8"/>
      <c r="P70" s="8"/>
      <c r="Q70" s="34"/>
      <c r="R70" s="8"/>
      <c r="S70" s="34"/>
      <c r="T70" s="8"/>
      <c r="U70" s="8"/>
      <c r="V70" s="8"/>
    </row>
    <row r="71" spans="1:22" s="6" customFormat="1" ht="12.75" hidden="1" customHeight="1" x14ac:dyDescent="0.25">
      <c r="E71" s="25"/>
      <c r="H71" s="8"/>
      <c r="I71" s="8"/>
      <c r="J71" s="8"/>
      <c r="K71" s="8"/>
      <c r="L71" s="8"/>
      <c r="M71" s="8"/>
      <c r="N71" s="8"/>
      <c r="O71" s="8"/>
      <c r="P71" s="38"/>
      <c r="Q71" s="34"/>
      <c r="R71" s="8"/>
      <c r="S71" s="34"/>
      <c r="T71" s="8"/>
      <c r="U71" s="8"/>
      <c r="V71" s="8"/>
    </row>
    <row r="72" spans="1:22" s="6" customFormat="1" ht="12.75" hidden="1" customHeight="1" x14ac:dyDescent="0.25">
      <c r="B72" s="15"/>
      <c r="C72" s="15"/>
      <c r="D72" s="15"/>
      <c r="E72" s="26"/>
      <c r="H72" s="8"/>
      <c r="I72" s="8"/>
      <c r="J72" s="8"/>
      <c r="K72" s="8"/>
      <c r="L72" s="8"/>
      <c r="M72" s="8"/>
      <c r="N72" s="37"/>
      <c r="O72" s="8"/>
      <c r="P72" s="8"/>
      <c r="Q72" s="34"/>
      <c r="R72" s="8"/>
      <c r="S72" s="35"/>
      <c r="T72" s="8"/>
      <c r="U72" s="8"/>
      <c r="V72" s="8"/>
    </row>
    <row r="73" spans="1:22" s="6" customFormat="1" ht="12.75" hidden="1" customHeight="1" x14ac:dyDescent="0.25">
      <c r="E73" s="25"/>
      <c r="H73" s="8"/>
      <c r="I73" s="8"/>
      <c r="J73" s="8"/>
      <c r="K73" s="8"/>
      <c r="L73" s="39"/>
      <c r="M73" s="8"/>
      <c r="N73" s="8"/>
      <c r="O73" s="8"/>
      <c r="P73" s="8"/>
      <c r="Q73" s="34"/>
      <c r="R73" s="8"/>
      <c r="S73" s="35"/>
      <c r="T73" s="8"/>
      <c r="U73" s="8"/>
      <c r="V73" s="8"/>
    </row>
    <row r="74" spans="1:22" s="6" customFormat="1" ht="12.75" hidden="1" customHeight="1" x14ac:dyDescent="0.25">
      <c r="A74" s="15"/>
      <c r="E74" s="25"/>
      <c r="H74" s="8"/>
      <c r="I74" s="8"/>
      <c r="J74" s="39"/>
      <c r="K74" s="8"/>
      <c r="L74" s="8"/>
      <c r="M74" s="32"/>
      <c r="N74" s="32"/>
      <c r="O74" s="8"/>
      <c r="P74" s="8"/>
      <c r="Q74" s="34"/>
      <c r="R74" s="8"/>
      <c r="S74" s="35"/>
      <c r="T74" s="8"/>
      <c r="U74" s="8"/>
      <c r="V74" s="8"/>
    </row>
    <row r="75" spans="1:22" s="15" customFormat="1" ht="12.75" hidden="1" customHeight="1" x14ac:dyDescent="0.25">
      <c r="A75" s="6"/>
      <c r="B75" s="6"/>
      <c r="C75" s="6"/>
      <c r="D75" s="6"/>
      <c r="E75" s="25"/>
      <c r="F75" s="6"/>
      <c r="G75" s="6"/>
      <c r="H75" s="8"/>
      <c r="I75" s="8"/>
      <c r="J75" s="8"/>
      <c r="K75" s="8"/>
      <c r="L75" s="8"/>
      <c r="M75" s="8"/>
      <c r="N75" s="8"/>
      <c r="O75" s="8"/>
      <c r="P75" s="8"/>
      <c r="Q75" s="34"/>
      <c r="R75" s="8"/>
      <c r="S75" s="34"/>
      <c r="T75" s="8"/>
      <c r="U75" s="8"/>
      <c r="V75" s="36"/>
    </row>
    <row r="76" spans="1:22" s="6" customFormat="1" ht="12.75" customHeight="1" x14ac:dyDescent="0.25">
      <c r="E76" s="25"/>
      <c r="H76" s="37"/>
      <c r="I76" s="8"/>
      <c r="J76" s="8"/>
      <c r="K76" s="8"/>
      <c r="L76" s="32"/>
      <c r="M76" s="8"/>
      <c r="N76" s="8"/>
      <c r="O76" s="8"/>
      <c r="P76" s="38"/>
      <c r="Q76" s="8"/>
      <c r="R76" s="34"/>
      <c r="S76" s="34"/>
      <c r="T76" s="8"/>
      <c r="U76" s="8"/>
      <c r="V76" s="8"/>
    </row>
    <row r="77" spans="1:22" s="6" customFormat="1" ht="12.75" customHeight="1" x14ac:dyDescent="0.25">
      <c r="E77" s="25"/>
      <c r="H77" s="38"/>
      <c r="I77" s="8"/>
      <c r="J77" s="32"/>
      <c r="K77" s="32"/>
      <c r="L77" s="39"/>
      <c r="M77" s="8"/>
      <c r="N77" s="8"/>
      <c r="O77" s="8"/>
      <c r="P77" s="38"/>
      <c r="Q77" s="8"/>
      <c r="R77" s="34"/>
      <c r="S77" s="34"/>
      <c r="T77" s="8"/>
      <c r="U77" s="8"/>
      <c r="V77" s="8"/>
    </row>
    <row r="78" spans="1:22" s="6" customFormat="1" ht="12.75" customHeight="1" x14ac:dyDescent="0.25">
      <c r="E78" s="25"/>
      <c r="H78" s="38"/>
      <c r="I78" s="8"/>
      <c r="J78" s="39"/>
      <c r="K78" s="8"/>
      <c r="L78" s="39"/>
      <c r="M78" s="8"/>
      <c r="N78" s="8"/>
      <c r="O78" s="8"/>
      <c r="P78" s="38"/>
      <c r="Q78" s="8"/>
      <c r="R78" s="8"/>
      <c r="S78" s="8"/>
      <c r="T78" s="8"/>
      <c r="U78" s="8"/>
      <c r="V78" s="8"/>
    </row>
    <row r="79" spans="1:22" s="6" customFormat="1" ht="12.75" customHeight="1" x14ac:dyDescent="0.25">
      <c r="E79" s="25"/>
      <c r="H79" s="38"/>
      <c r="I79" s="8"/>
      <c r="J79" s="39"/>
      <c r="K79" s="8"/>
      <c r="L79" s="39"/>
      <c r="M79" s="8"/>
      <c r="N79" s="8"/>
      <c r="O79" s="8"/>
      <c r="P79" s="38"/>
      <c r="Q79" s="8"/>
      <c r="R79" s="8"/>
      <c r="S79" s="8"/>
      <c r="T79" s="8"/>
      <c r="U79" s="8"/>
      <c r="V79" s="8"/>
    </row>
    <row r="80" spans="1:22" s="6" customFormat="1" ht="12.75" customHeight="1" x14ac:dyDescent="0.25">
      <c r="E80" s="25"/>
      <c r="H80" s="38"/>
      <c r="I80" s="8"/>
      <c r="J80" s="39"/>
      <c r="K80" s="8"/>
      <c r="L80" s="8"/>
      <c r="M80" s="8"/>
      <c r="N80" s="8"/>
      <c r="O80" s="8"/>
      <c r="P80" s="38"/>
      <c r="Q80" s="8"/>
      <c r="R80" s="8"/>
      <c r="S80" s="8"/>
      <c r="T80" s="8"/>
      <c r="U80" s="8"/>
      <c r="V80" s="8"/>
    </row>
    <row r="81" spans="4:22" s="6" customFormat="1" ht="12.75" customHeight="1" x14ac:dyDescent="0.25">
      <c r="E81" s="25"/>
      <c r="H81" s="8"/>
      <c r="I81" s="8"/>
      <c r="J81" s="8"/>
      <c r="K81" s="8"/>
      <c r="L81" s="8"/>
      <c r="M81" s="8"/>
      <c r="N81" s="8"/>
      <c r="O81" s="8"/>
      <c r="P81" s="38"/>
      <c r="Q81" s="8"/>
      <c r="R81" s="8"/>
      <c r="S81" s="8"/>
      <c r="T81" s="8"/>
      <c r="U81" s="8"/>
      <c r="V81" s="8"/>
    </row>
    <row r="82" spans="4:22" s="6" customFormat="1" ht="12.75" customHeight="1" x14ac:dyDescent="0.25">
      <c r="E82" s="25"/>
      <c r="H82" s="8"/>
      <c r="I82" s="8"/>
      <c r="J82" s="8"/>
      <c r="K82" s="8"/>
      <c r="L82" s="8"/>
      <c r="M82" s="8"/>
      <c r="N82" s="8"/>
      <c r="O82" s="37"/>
      <c r="P82" s="37"/>
      <c r="Q82" s="8"/>
      <c r="R82" s="8"/>
      <c r="S82" s="8"/>
      <c r="T82" s="8"/>
      <c r="U82" s="8"/>
      <c r="V82" s="8"/>
    </row>
    <row r="83" spans="4:22" s="6" customFormat="1" ht="12.75" customHeight="1" x14ac:dyDescent="0.25">
      <c r="E83" s="25"/>
      <c r="H83" s="8"/>
      <c r="I83" s="8"/>
      <c r="J83" s="8"/>
      <c r="K83" s="8"/>
      <c r="L83" s="8"/>
      <c r="M83" s="8"/>
      <c r="N83" s="8"/>
      <c r="O83" s="37"/>
      <c r="P83" s="37"/>
      <c r="Q83" s="8"/>
      <c r="R83" s="8"/>
      <c r="S83" s="8"/>
      <c r="T83" s="8"/>
      <c r="U83" s="8"/>
      <c r="V83" s="8"/>
    </row>
    <row r="84" spans="4:22" s="6" customFormat="1" ht="12.75" customHeight="1" x14ac:dyDescent="0.25">
      <c r="E84" s="25"/>
      <c r="H84" s="8"/>
      <c r="I84" s="8"/>
      <c r="J84" s="8"/>
      <c r="K84" s="8"/>
      <c r="L84" s="8"/>
      <c r="M84" s="8"/>
      <c r="N84" s="37"/>
      <c r="O84" s="8"/>
      <c r="P84" s="8"/>
      <c r="Q84" s="8"/>
      <c r="R84" s="8"/>
      <c r="S84" s="8"/>
      <c r="T84" s="8"/>
      <c r="U84" s="8"/>
      <c r="V84" s="8"/>
    </row>
    <row r="85" spans="4:22" s="6" customFormat="1" ht="12.75" customHeight="1" x14ac:dyDescent="0.25">
      <c r="E85" s="25"/>
      <c r="H85" s="33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spans="4:22" s="6" customFormat="1" ht="12.75" customHeight="1" x14ac:dyDescent="0.25">
      <c r="E86" s="25"/>
      <c r="H86" s="33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 spans="4:22" s="6" customFormat="1" ht="12.75" customHeight="1" x14ac:dyDescent="0.25">
      <c r="E87" s="25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 spans="4:22" s="6" customFormat="1" ht="12.75" customHeight="1" x14ac:dyDescent="0.25">
      <c r="E88" s="25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 spans="4:22" s="6" customFormat="1" ht="12.75" customHeight="1" x14ac:dyDescent="0.25">
      <c r="E89" s="25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 spans="4:22" s="6" customFormat="1" ht="12.75" hidden="1" customHeight="1" x14ac:dyDescent="0.25">
      <c r="E90" s="25"/>
      <c r="F90" s="4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 spans="4:22" s="6" customFormat="1" ht="12.75" hidden="1" customHeight="1" x14ac:dyDescent="0.25">
      <c r="E91" s="25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 spans="4:22" s="6" customFormat="1" ht="12.75" hidden="1" customHeight="1" x14ac:dyDescent="0.25">
      <c r="D92" s="11"/>
      <c r="E92" s="25"/>
      <c r="F92" s="7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  <row r="93" spans="4:22" s="6" customFormat="1" ht="12.75" hidden="1" customHeight="1" x14ac:dyDescent="0.25">
      <c r="D93" s="11"/>
      <c r="E93" s="25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</row>
    <row r="94" spans="4:22" s="6" customFormat="1" ht="12.75" hidden="1" customHeight="1" x14ac:dyDescent="0.25">
      <c r="D94" s="11"/>
      <c r="E94" s="25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</row>
    <row r="95" spans="4:22" s="6" customFormat="1" ht="12.75" hidden="1" customHeight="1" x14ac:dyDescent="0.25">
      <c r="D95" s="11"/>
      <c r="E95" s="25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</row>
    <row r="96" spans="4:22" s="6" customFormat="1" ht="12.75" hidden="1" customHeight="1" x14ac:dyDescent="0.25">
      <c r="D96" s="11"/>
      <c r="E96" s="25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 spans="2:22" s="6" customFormat="1" ht="12.75" hidden="1" customHeight="1" x14ac:dyDescent="0.25">
      <c r="D97" s="11"/>
      <c r="E97" s="25"/>
      <c r="H97" s="32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spans="2:22" s="6" customFormat="1" ht="12.75" hidden="1" customHeight="1" x14ac:dyDescent="0.25">
      <c r="D98" s="11"/>
      <c r="E98" s="25"/>
      <c r="F98" s="4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</row>
    <row r="99" spans="2:22" s="6" customFormat="1" ht="12.75" hidden="1" customHeight="1" x14ac:dyDescent="0.25">
      <c r="E99" s="25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</row>
    <row r="100" spans="2:22" s="6" customFormat="1" ht="12.75" hidden="1" customHeight="1" x14ac:dyDescent="0.25">
      <c r="E100" s="25"/>
      <c r="F100" s="7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1" spans="2:22" s="6" customFormat="1" ht="12.75" hidden="1" customHeight="1" x14ac:dyDescent="0.25">
      <c r="B101" s="11"/>
      <c r="E101" s="25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</row>
    <row r="102" spans="2:22" s="6" customFormat="1" ht="12.75" hidden="1" customHeight="1" x14ac:dyDescent="0.25">
      <c r="B102" s="16"/>
      <c r="D102" s="11"/>
      <c r="E102" s="25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</row>
    <row r="103" spans="2:22" s="6" customFormat="1" ht="12.75" hidden="1" customHeight="1" x14ac:dyDescent="0.25">
      <c r="B103" s="16"/>
      <c r="D103" s="11"/>
      <c r="E103" s="25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</row>
    <row r="104" spans="2:22" s="6" customFormat="1" ht="12.75" hidden="1" customHeight="1" x14ac:dyDescent="0.25">
      <c r="D104" s="11"/>
      <c r="E104" s="25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</row>
    <row r="105" spans="2:22" s="6" customFormat="1" ht="12.75" hidden="1" customHeight="1" x14ac:dyDescent="0.25">
      <c r="D105" s="11"/>
      <c r="E105" s="25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</row>
    <row r="106" spans="2:22" s="6" customFormat="1" ht="12.75" hidden="1" customHeight="1" x14ac:dyDescent="0.25">
      <c r="D106" s="11"/>
      <c r="E106" s="25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</row>
    <row r="107" spans="2:22" s="6" customFormat="1" ht="12.75" hidden="1" customHeight="1" x14ac:dyDescent="0.25">
      <c r="E107" s="25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spans="2:22" s="6" customFormat="1" ht="12.75" hidden="1" customHeight="1" x14ac:dyDescent="0.25">
      <c r="E108" s="25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spans="2:22" s="6" customFormat="1" ht="12.75" hidden="1" customHeight="1" x14ac:dyDescent="0.25">
      <c r="D109" s="7"/>
      <c r="E109" s="27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spans="2:22" s="6" customFormat="1" ht="12.75" hidden="1" customHeight="1" x14ac:dyDescent="0.25">
      <c r="E110" s="25"/>
      <c r="F110" s="4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spans="2:22" s="6" customFormat="1" ht="12.75" hidden="1" customHeight="1" x14ac:dyDescent="0.25">
      <c r="E111" s="25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</row>
    <row r="112" spans="2:22" s="6" customFormat="1" ht="12.75" hidden="1" customHeight="1" x14ac:dyDescent="0.25">
      <c r="E112" s="25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</row>
    <row r="113" spans="5:22" s="6" customFormat="1" ht="12.75" hidden="1" customHeight="1" x14ac:dyDescent="0.25">
      <c r="E113" s="25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</row>
    <row r="114" spans="5:22" s="6" customFormat="1" ht="12.75" hidden="1" customHeight="1" x14ac:dyDescent="0.25">
      <c r="E114" s="25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</row>
    <row r="115" spans="5:22" s="6" customFormat="1" ht="12.75" hidden="1" customHeight="1" x14ac:dyDescent="0.25">
      <c r="E115" s="25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</row>
    <row r="116" spans="5:22" s="6" customFormat="1" ht="12.75" hidden="1" customHeight="1" x14ac:dyDescent="0.25">
      <c r="E116" s="25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</row>
    <row r="117" spans="5:22" s="6" customFormat="1" ht="12.75" hidden="1" customHeight="1" x14ac:dyDescent="0.25">
      <c r="E117" s="25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</row>
    <row r="118" spans="5:22" s="6" customFormat="1" ht="12.75" hidden="1" customHeight="1" x14ac:dyDescent="0.25">
      <c r="E118" s="25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</row>
    <row r="119" spans="5:22" s="6" customFormat="1" ht="12.75" hidden="1" customHeight="1" x14ac:dyDescent="0.25">
      <c r="E119" s="25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</row>
    <row r="120" spans="5:22" s="6" customFormat="1" ht="12.75" hidden="1" customHeight="1" x14ac:dyDescent="0.25">
      <c r="E120" s="25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</row>
    <row r="121" spans="5:22" s="6" customFormat="1" ht="12.75" hidden="1" customHeight="1" x14ac:dyDescent="0.25">
      <c r="E121" s="25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</row>
    <row r="122" spans="5:22" s="6" customFormat="1" ht="12.75" hidden="1" customHeight="1" x14ac:dyDescent="0.25">
      <c r="E122" s="25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</row>
    <row r="123" spans="5:22" s="6" customFormat="1" ht="12.75" hidden="1" customHeight="1" x14ac:dyDescent="0.25">
      <c r="E123" s="25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</row>
    <row r="124" spans="5:22" s="6" customFormat="1" ht="12.75" hidden="1" customHeight="1" x14ac:dyDescent="0.25">
      <c r="E124" s="25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</row>
    <row r="125" spans="5:22" s="6" customFormat="1" ht="12.75" hidden="1" customHeight="1" x14ac:dyDescent="0.25">
      <c r="E125" s="25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</row>
    <row r="126" spans="5:22" s="6" customFormat="1" ht="12.75" hidden="1" customHeight="1" x14ac:dyDescent="0.25">
      <c r="E126" s="25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</row>
    <row r="127" spans="5:22" s="6" customFormat="1" ht="12.75" hidden="1" customHeight="1" x14ac:dyDescent="0.25">
      <c r="E127" s="25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</row>
    <row r="128" spans="5:22" s="6" customFormat="1" ht="12.75" hidden="1" customHeight="1" x14ac:dyDescent="0.25">
      <c r="E128" s="25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</row>
    <row r="129" spans="5:22" s="6" customFormat="1" ht="12.75" hidden="1" customHeight="1" x14ac:dyDescent="0.25">
      <c r="E129" s="25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</row>
    <row r="130" spans="5:22" s="6" customFormat="1" ht="12.75" hidden="1" customHeight="1" x14ac:dyDescent="0.25">
      <c r="E130" s="25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</row>
    <row r="131" spans="5:22" s="6" customFormat="1" ht="12.75" customHeight="1" x14ac:dyDescent="0.25">
      <c r="E131" s="25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</row>
    <row r="132" spans="5:22" s="6" customFormat="1" ht="12.75" customHeight="1" x14ac:dyDescent="0.25">
      <c r="E132" s="25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</row>
    <row r="133" spans="5:22" s="6" customFormat="1" ht="12.75" customHeight="1" x14ac:dyDescent="0.25">
      <c r="E133" s="25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</row>
    <row r="134" spans="5:22" s="6" customFormat="1" ht="12.75" customHeight="1" x14ac:dyDescent="0.25">
      <c r="E134" s="25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</row>
    <row r="135" spans="5:22" s="6" customFormat="1" ht="12.75" customHeight="1" x14ac:dyDescent="0.25">
      <c r="E135" s="25"/>
      <c r="H135" s="8"/>
      <c r="I135" s="8"/>
      <c r="J135" s="8"/>
      <c r="K135" s="8"/>
      <c r="L135" s="8"/>
    </row>
    <row r="136" spans="5:22" s="6" customFormat="1" ht="12.75" customHeight="1" x14ac:dyDescent="0.25">
      <c r="E136" s="25"/>
      <c r="H136" s="8"/>
      <c r="I136" s="8"/>
      <c r="J136" s="8"/>
      <c r="K136" s="8"/>
      <c r="L136" s="8"/>
    </row>
    <row r="137" spans="5:22" s="6" customFormat="1" ht="12.75" customHeight="1" x14ac:dyDescent="0.25">
      <c r="E137" s="25"/>
      <c r="I137" s="8"/>
      <c r="J137" s="8"/>
      <c r="K137" s="8"/>
    </row>
    <row r="138" spans="5:22" s="6" customFormat="1" ht="12.75" customHeight="1" x14ac:dyDescent="0.25">
      <c r="E138" s="25"/>
    </row>
    <row r="139" spans="5:22" s="6" customFormat="1" ht="12.75" customHeight="1" x14ac:dyDescent="0.25">
      <c r="E139" s="25"/>
    </row>
    <row r="140" spans="5:22" s="6" customFormat="1" ht="12.75" customHeight="1" x14ac:dyDescent="0.25">
      <c r="E140" s="25"/>
    </row>
    <row r="141" spans="5:22" s="6" customFormat="1" ht="12.75" customHeight="1" x14ac:dyDescent="0.25">
      <c r="E141" s="25"/>
    </row>
    <row r="142" spans="5:22" s="6" customFormat="1" ht="12.75" customHeight="1" x14ac:dyDescent="0.25">
      <c r="E142" s="25"/>
    </row>
    <row r="143" spans="5:22" s="6" customFormat="1" ht="12.75" customHeight="1" x14ac:dyDescent="0.25">
      <c r="E143" s="25"/>
    </row>
    <row r="144" spans="5:22" s="6" customFormat="1" ht="12.75" customHeight="1" x14ac:dyDescent="0.25">
      <c r="E144" s="25"/>
    </row>
    <row r="145" spans="1:14" s="6" customFormat="1" ht="12.75" customHeight="1" x14ac:dyDescent="0.25">
      <c r="E145" s="25"/>
    </row>
    <row r="146" spans="1:14" s="6" customFormat="1" ht="12.75" customHeight="1" x14ac:dyDescent="0.25">
      <c r="E146" s="25"/>
    </row>
    <row r="147" spans="1:14" s="6" customFormat="1" ht="12.75" customHeight="1" x14ac:dyDescent="0.25">
      <c r="E147" s="25"/>
    </row>
    <row r="148" spans="1:14" s="6" customFormat="1" ht="12.75" customHeight="1" x14ac:dyDescent="0.25">
      <c r="E148" s="25"/>
    </row>
    <row r="149" spans="1:14" s="6" customFormat="1" ht="12.75" customHeight="1" x14ac:dyDescent="0.25">
      <c r="E149" s="25"/>
    </row>
    <row r="150" spans="1:14" s="6" customFormat="1" ht="12.75" customHeight="1" x14ac:dyDescent="0.25">
      <c r="E150" s="25"/>
    </row>
    <row r="151" spans="1:14" s="6" customFormat="1" ht="12.75" customHeight="1" x14ac:dyDescent="0.25">
      <c r="E151" s="25"/>
    </row>
    <row r="152" spans="1:14" s="6" customFormat="1" ht="12.75" customHeight="1" x14ac:dyDescent="0.25">
      <c r="E152" s="25"/>
    </row>
    <row r="153" spans="1:14" s="6" customFormat="1" ht="12.75" customHeight="1" x14ac:dyDescent="0.25">
      <c r="E153" s="25"/>
    </row>
    <row r="154" spans="1:14" s="6" customFormat="1" ht="12.75" customHeight="1" x14ac:dyDescent="0.25">
      <c r="E154" s="25"/>
    </row>
    <row r="155" spans="1:14" s="6" customFormat="1" ht="12.75" customHeight="1" x14ac:dyDescent="0.25">
      <c r="E155" s="25"/>
      <c r="M155" s="1"/>
      <c r="N155" s="1"/>
    </row>
    <row r="156" spans="1:14" s="6" customFormat="1" ht="12.75" customHeight="1" x14ac:dyDescent="0.25">
      <c r="E156" s="25"/>
      <c r="M156" s="1"/>
      <c r="N156" s="1"/>
    </row>
    <row r="157" spans="1:14" s="6" customFormat="1" ht="12.75" customHeight="1" x14ac:dyDescent="0.25">
      <c r="B157" s="1"/>
      <c r="C157" s="1"/>
      <c r="D157" s="1"/>
      <c r="E157" s="20"/>
      <c r="H157" s="1"/>
      <c r="L157" s="1"/>
      <c r="M157" s="1"/>
      <c r="N157" s="1"/>
    </row>
    <row r="158" spans="1:14" s="6" customFormat="1" ht="12.75" customHeight="1" x14ac:dyDescent="0.25">
      <c r="B158" s="1"/>
      <c r="C158" s="1"/>
      <c r="D158" s="1"/>
      <c r="E158" s="20"/>
      <c r="H158" s="1"/>
      <c r="I158" s="1"/>
      <c r="J158" s="1"/>
      <c r="K158" s="1"/>
      <c r="L158" s="1"/>
      <c r="M158" s="1"/>
      <c r="N158" s="1"/>
    </row>
    <row r="159" spans="1:14" s="6" customFormat="1" ht="12.75" customHeight="1" x14ac:dyDescent="0.25">
      <c r="A159" s="1"/>
      <c r="B159" s="1"/>
      <c r="C159" s="1"/>
      <c r="D159" s="1"/>
      <c r="E159" s="20"/>
      <c r="H159" s="1"/>
      <c r="I159" s="1"/>
      <c r="J159" s="1"/>
      <c r="K159" s="1"/>
      <c r="L159" s="1"/>
      <c r="M159" s="1"/>
      <c r="N159" s="1"/>
    </row>
  </sheetData>
  <phoneticPr fontId="3" type="noConversion"/>
  <pageMargins left="0.42" right="0.27" top="0.46" bottom="0.54" header="0.5" footer="0.5"/>
  <pageSetup paperSize="9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1"/>
  <sheetViews>
    <sheetView workbookViewId="0">
      <selection activeCell="I13" sqref="I13"/>
    </sheetView>
  </sheetViews>
  <sheetFormatPr defaultRowHeight="13.2" x14ac:dyDescent="0.25"/>
  <cols>
    <col min="1" max="1" width="30.77734375" customWidth="1"/>
    <col min="2" max="2" width="43.33203125" style="47" customWidth="1"/>
  </cols>
  <sheetData>
    <row r="1" spans="1:2" x14ac:dyDescent="0.25">
      <c r="A1" s="18" t="s">
        <v>77</v>
      </c>
    </row>
    <row r="2" spans="1:2" x14ac:dyDescent="0.25">
      <c r="A2" t="s">
        <v>55</v>
      </c>
      <c r="B2" s="47" t="s">
        <v>78</v>
      </c>
    </row>
    <row r="3" spans="1:2" x14ac:dyDescent="0.25">
      <c r="A3" t="s">
        <v>56</v>
      </c>
      <c r="B3" s="47">
        <v>800</v>
      </c>
    </row>
    <row r="4" spans="1:2" x14ac:dyDescent="0.25">
      <c r="A4" t="s">
        <v>57</v>
      </c>
      <c r="B4" s="47">
        <v>700</v>
      </c>
    </row>
    <row r="5" spans="1:2" x14ac:dyDescent="0.25">
      <c r="A5" t="s">
        <v>58</v>
      </c>
      <c r="B5" s="47">
        <v>700</v>
      </c>
    </row>
    <row r="6" spans="1:2" x14ac:dyDescent="0.25">
      <c r="A6" t="s">
        <v>59</v>
      </c>
      <c r="B6" s="47">
        <v>425</v>
      </c>
    </row>
    <row r="7" spans="1:2" x14ac:dyDescent="0.25">
      <c r="A7" t="s">
        <v>60</v>
      </c>
      <c r="B7" s="47">
        <v>375</v>
      </c>
    </row>
    <row r="8" spans="1:2" x14ac:dyDescent="0.25">
      <c r="A8" t="s">
        <v>61</v>
      </c>
      <c r="B8" s="47">
        <v>225</v>
      </c>
    </row>
    <row r="9" spans="1:2" x14ac:dyDescent="0.25">
      <c r="A9" t="s">
        <v>62</v>
      </c>
      <c r="B9" s="47" t="s">
        <v>79</v>
      </c>
    </row>
    <row r="10" spans="1:2" x14ac:dyDescent="0.25">
      <c r="A10" t="s">
        <v>62</v>
      </c>
      <c r="B10" s="47" t="s">
        <v>80</v>
      </c>
    </row>
    <row r="11" spans="1:2" x14ac:dyDescent="0.25">
      <c r="A11" t="s">
        <v>63</v>
      </c>
      <c r="B11" s="47" t="s">
        <v>79</v>
      </c>
    </row>
    <row r="12" spans="1:2" x14ac:dyDescent="0.25">
      <c r="A12" t="s">
        <v>63</v>
      </c>
      <c r="B12" s="47" t="s">
        <v>80</v>
      </c>
    </row>
    <row r="13" spans="1:2" x14ac:dyDescent="0.25">
      <c r="A13" t="s">
        <v>64</v>
      </c>
      <c r="B13" s="47" t="s">
        <v>81</v>
      </c>
    </row>
    <row r="14" spans="1:2" x14ac:dyDescent="0.25">
      <c r="A14" t="s">
        <v>64</v>
      </c>
      <c r="B14" s="47" t="s">
        <v>82</v>
      </c>
    </row>
    <row r="15" spans="1:2" x14ac:dyDescent="0.25">
      <c r="A15" t="s">
        <v>65</v>
      </c>
      <c r="B15" s="47" t="s">
        <v>81</v>
      </c>
    </row>
    <row r="16" spans="1:2" x14ac:dyDescent="0.25">
      <c r="A16" t="s">
        <v>65</v>
      </c>
      <c r="B16" s="47" t="s">
        <v>82</v>
      </c>
    </row>
    <row r="17" spans="1:2" x14ac:dyDescent="0.25">
      <c r="A17" t="s">
        <v>66</v>
      </c>
      <c r="B17" s="47">
        <v>100</v>
      </c>
    </row>
    <row r="18" spans="1:2" x14ac:dyDescent="0.25">
      <c r="A18" t="s">
        <v>67</v>
      </c>
      <c r="B18" s="47">
        <v>800</v>
      </c>
    </row>
    <row r="19" spans="1:2" x14ac:dyDescent="0.25">
      <c r="A19" t="s">
        <v>68</v>
      </c>
      <c r="B19" s="47">
        <v>700</v>
      </c>
    </row>
    <row r="20" spans="1:2" x14ac:dyDescent="0.25">
      <c r="A20" t="s">
        <v>69</v>
      </c>
      <c r="B20" s="47">
        <v>600</v>
      </c>
    </row>
    <row r="21" spans="1:2" x14ac:dyDescent="0.25">
      <c r="A21" t="s">
        <v>70</v>
      </c>
      <c r="B21" s="47">
        <v>500</v>
      </c>
    </row>
    <row r="22" spans="1:2" x14ac:dyDescent="0.25">
      <c r="A22" t="s">
        <v>71</v>
      </c>
      <c r="B22" s="47">
        <v>425</v>
      </c>
    </row>
    <row r="23" spans="1:2" x14ac:dyDescent="0.25">
      <c r="A23" t="s">
        <v>72</v>
      </c>
      <c r="B23" s="47">
        <v>225</v>
      </c>
    </row>
    <row r="24" spans="1:2" x14ac:dyDescent="0.25">
      <c r="A24" t="s">
        <v>73</v>
      </c>
      <c r="B24" s="47" t="s">
        <v>79</v>
      </c>
    </row>
    <row r="25" spans="1:2" x14ac:dyDescent="0.25">
      <c r="A25" t="s">
        <v>73</v>
      </c>
      <c r="B25" s="47" t="s">
        <v>80</v>
      </c>
    </row>
    <row r="26" spans="1:2" x14ac:dyDescent="0.25">
      <c r="A26" t="s">
        <v>74</v>
      </c>
      <c r="B26" s="47" t="s">
        <v>79</v>
      </c>
    </row>
    <row r="27" spans="1:2" x14ac:dyDescent="0.25">
      <c r="A27" t="s">
        <v>74</v>
      </c>
      <c r="B27" s="47" t="s">
        <v>80</v>
      </c>
    </row>
    <row r="28" spans="1:2" x14ac:dyDescent="0.25">
      <c r="A28" t="s">
        <v>75</v>
      </c>
      <c r="B28" s="47" t="s">
        <v>81</v>
      </c>
    </row>
    <row r="29" spans="1:2" x14ac:dyDescent="0.25">
      <c r="A29" t="s">
        <v>75</v>
      </c>
      <c r="B29" s="47" t="s">
        <v>82</v>
      </c>
    </row>
    <row r="30" spans="1:2" x14ac:dyDescent="0.25">
      <c r="A30" t="s">
        <v>76</v>
      </c>
      <c r="B30" s="47" t="s">
        <v>81</v>
      </c>
    </row>
    <row r="31" spans="1:2" x14ac:dyDescent="0.25">
      <c r="A31" t="s">
        <v>76</v>
      </c>
      <c r="B31" s="47" t="s">
        <v>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eyword xmlns="44a56295-c29e-4898-8136-a54736c65b82" xsi:nil="true"/>
    <Descriptions xmlns="44a56295-c29e-4898-8136-a54736c65b8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2A501C1E93C2449B9499488A30FA78" ma:contentTypeVersion="11" ma:contentTypeDescription="Create a new document." ma:contentTypeScope="" ma:versionID="b05279a956a03dde6a3cc893ac464731">
  <xsd:schema xmlns:xsd="http://www.w3.org/2001/XMLSchema" xmlns:xs="http://www.w3.org/2001/XMLSchema" xmlns:p="http://schemas.microsoft.com/office/2006/metadata/properties" xmlns:ns3="44a56295-c29e-4898-8136-a54736c65b82" xmlns:ns4="59ed474c-a7de-49eb-a6d5-6729331ce6bc" xmlns:ns5="56481742-7d36-4e9d-aaca-4f093fe0fd98" targetNamespace="http://schemas.microsoft.com/office/2006/metadata/properties" ma:root="true" ma:fieldsID="67bbbfd527f68e026e5a50821bcbfc1e" ns3:_="" ns4:_="" ns5:_="">
    <xsd:import namespace="44a56295-c29e-4898-8136-a54736c65b82"/>
    <xsd:import namespace="59ed474c-a7de-49eb-a6d5-6729331ce6bc"/>
    <xsd:import namespace="56481742-7d36-4e9d-aaca-4f093fe0fd98"/>
    <xsd:element name="properties">
      <xsd:complexType>
        <xsd:sequence>
          <xsd:element name="documentManagement">
            <xsd:complexType>
              <xsd:all>
                <xsd:element ref="ns3:Descriptions" minOccurs="0"/>
                <xsd:element ref="ns3:Keyword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Metadata" minOccurs="0"/>
                <xsd:element ref="ns4:MediaServiceFastMetadata" minOccurs="0"/>
                <xsd:element ref="ns4:MediaServiceGenerationTime" minOccurs="0"/>
                <xsd:element ref="ns4:MediaServiceEventHashCode" minOccurs="0"/>
                <xsd:element ref="ns5:SharedWithUsers" minOccurs="0"/>
                <xsd:element ref="ns5:SharedWithDetails" minOccurs="0"/>
                <xsd:element ref="ns5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a56295-c29e-4898-8136-a54736c65b82" elementFormDefault="qualified">
    <xsd:import namespace="http://schemas.microsoft.com/office/2006/documentManagement/types"/>
    <xsd:import namespace="http://schemas.microsoft.com/office/infopath/2007/PartnerControls"/>
    <xsd:element name="Descriptions" ma:index="8" nillable="true" ma:displayName="Descriptions" ma:description="Describe your document to make it appear at the top of search results" ma:internalName="Descriptions">
      <xsd:simpleType>
        <xsd:restriction base="dms:Note">
          <xsd:maxLength value="255"/>
        </xsd:restriction>
      </xsd:simpleType>
    </xsd:element>
    <xsd:element name="Keyword" ma:index="9" nillable="true" ma:displayName="Keyword" ma:description="Enter list of terms separated by semi-colon(;)" ma:internalName="Keywo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ed474c-a7de-49eb-a6d5-6729331ce6bc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481742-7d36-4e9d-aaca-4f093fe0fd9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1ee89e71-04cd-405e-9ca3-99e020c1694d" ContentTypeId="0x01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AEB892-1C51-44B1-A486-075D04BCA222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44a56295-c29e-4898-8136-a54736c65b82"/>
    <ds:schemaRef ds:uri="http://purl.org/dc/elements/1.1/"/>
    <ds:schemaRef ds:uri="56481742-7d36-4e9d-aaca-4f093fe0fd98"/>
    <ds:schemaRef ds:uri="59ed474c-a7de-49eb-a6d5-6729331ce6b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ED16959-1947-4298-9A6E-1A293596B5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a56295-c29e-4898-8136-a54736c65b82"/>
    <ds:schemaRef ds:uri="59ed474c-a7de-49eb-a6d5-6729331ce6bc"/>
    <ds:schemaRef ds:uri="56481742-7d36-4e9d-aaca-4f093fe0fd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929060-86F7-42AD-9CB1-B605AF58085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97A27648-500F-41BE-83A4-131CCC7F73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Innebandy</vt:lpstr>
      <vt:lpstr>Domararvoden</vt:lpstr>
      <vt:lpstr>Innebandy!Utskriftsområde</vt:lpstr>
    </vt:vector>
  </TitlesOfParts>
  <Company>Siemens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Siemens</dc:creator>
  <cp:lastModifiedBy>Ericsson Mattias (Bravida)</cp:lastModifiedBy>
  <cp:lastPrinted>2020-02-17T15:59:36Z</cp:lastPrinted>
  <dcterms:created xsi:type="dcterms:W3CDTF">2007-04-24T07:19:47Z</dcterms:created>
  <dcterms:modified xsi:type="dcterms:W3CDTF">2023-02-14T18:53:02Z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0x010100292A501C1E93C2449B9499488A30FA78</vt:lpwstr>
  </property>
</Properties>
</file>