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HMIF\Årsmöte 2022\Budget\"/>
    </mc:Choice>
  </mc:AlternateContent>
  <xr:revisionPtr revIDLastSave="0" documentId="13_ncr:1_{AEBD89D4-A3BC-4A1C-BCDE-BC14CF5387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nebandy" sheetId="1" r:id="rId1"/>
    <sheet name="Domararvoden" sheetId="7" r:id="rId2"/>
  </sheets>
  <definedNames>
    <definedName name="_xlnm.Print_Area" localSheetId="0">Innebandy!$A$2:$N$44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6" i="1" l="1"/>
  <c r="J23" i="1"/>
  <c r="J11" i="1"/>
  <c r="C17" i="1"/>
  <c r="H16" i="1"/>
  <c r="H20" i="1" s="1"/>
  <c r="I24" i="1" l="1"/>
  <c r="I25" i="1" l="1"/>
  <c r="J25" i="1" l="1"/>
  <c r="J20" i="1"/>
  <c r="L16" i="1"/>
  <c r="K16" i="1"/>
  <c r="J24" i="1"/>
  <c r="J21" i="1"/>
  <c r="J22" i="1"/>
  <c r="J7" i="1"/>
  <c r="J8" i="1"/>
  <c r="J9" i="1"/>
  <c r="J10" i="1"/>
  <c r="J12" i="1"/>
  <c r="J13" i="1"/>
  <c r="J14" i="1"/>
  <c r="J15" i="1"/>
  <c r="J6" i="1"/>
  <c r="J32" i="1"/>
  <c r="J33" i="1"/>
  <c r="J34" i="1"/>
  <c r="J35" i="1"/>
  <c r="J31" i="1"/>
  <c r="J26" i="1" l="1"/>
  <c r="C14" i="1" s="1"/>
  <c r="J40" i="1"/>
  <c r="C16" i="1" s="1"/>
  <c r="J16" i="1"/>
  <c r="C9" i="1" s="1"/>
  <c r="C12" i="1" l="1"/>
  <c r="C26" i="1" l="1"/>
  <c r="C28" i="1" s="1"/>
</calcChain>
</file>

<file path=xl/sharedStrings.xml><?xml version="1.0" encoding="utf-8"?>
<sst xmlns="http://schemas.openxmlformats.org/spreadsheetml/2006/main" count="125" uniqueCount="89">
  <si>
    <t>Deltagaravgifter</t>
  </si>
  <si>
    <t>S:a intäkter</t>
  </si>
  <si>
    <t>Domararvode</t>
  </si>
  <si>
    <t>Cuper o läger</t>
  </si>
  <si>
    <t>Avslutning</t>
  </si>
  <si>
    <t>Övrigt</t>
  </si>
  <si>
    <t>Årsbudget</t>
  </si>
  <si>
    <t>S:a kostnader</t>
  </si>
  <si>
    <t xml:space="preserve"> </t>
  </si>
  <si>
    <t>antal</t>
  </si>
  <si>
    <t>kostnad</t>
  </si>
  <si>
    <t>Fotbollsskola</t>
  </si>
  <si>
    <t>Resultat</t>
  </si>
  <si>
    <t>Kommentar</t>
  </si>
  <si>
    <t>Uppskattning</t>
  </si>
  <si>
    <t>Konto nr</t>
  </si>
  <si>
    <t>Varor och material</t>
  </si>
  <si>
    <t>Planer och hallar</t>
  </si>
  <si>
    <t>Avgifter Förbund/Anm/Serier</t>
  </si>
  <si>
    <t>Licenser/spelarövergångar</t>
  </si>
  <si>
    <t>4016</t>
  </si>
  <si>
    <t>7600</t>
  </si>
  <si>
    <t>Ledare/styrelseaktiviteter</t>
  </si>
  <si>
    <t>Utbildning</t>
  </si>
  <si>
    <t>Lag</t>
  </si>
  <si>
    <t>antal avgifter</t>
  </si>
  <si>
    <t>avgift</t>
  </si>
  <si>
    <t>belopp</t>
  </si>
  <si>
    <t>P/F-11/12</t>
  </si>
  <si>
    <t>träningskläder som ingår i deltagaravgiften</t>
  </si>
  <si>
    <t>bollar, konor, västar</t>
  </si>
  <si>
    <t>sjukvårdsmaterial, kylpåsar, tejp</t>
  </si>
  <si>
    <t>antal hemmamatcher</t>
  </si>
  <si>
    <t>-</t>
  </si>
  <si>
    <t>ej aktuellt</t>
  </si>
  <si>
    <t>konto 3621 Innebandy, konto 3623 Gymnastik</t>
  </si>
  <si>
    <t>antal ledare</t>
  </si>
  <si>
    <t>antal nya ledare</t>
  </si>
  <si>
    <t>Kläder nya ledare</t>
  </si>
  <si>
    <t>Kläder bef. ledare</t>
  </si>
  <si>
    <t>summa</t>
  </si>
  <si>
    <t>kommentar</t>
  </si>
  <si>
    <t>antagande 30% behov/kostnad per bef ledare</t>
  </si>
  <si>
    <t>3621</t>
  </si>
  <si>
    <t>Deltagaravgifter innebandy</t>
  </si>
  <si>
    <t>N/A</t>
  </si>
  <si>
    <t>P 10/11</t>
  </si>
  <si>
    <t>F 0910/11</t>
  </si>
  <si>
    <t>P/F 12/13</t>
  </si>
  <si>
    <t>P/F 14/15</t>
  </si>
  <si>
    <t>Boll &amp; Lek</t>
  </si>
  <si>
    <t>2100 för grön</t>
  </si>
  <si>
    <t>2300 för blå</t>
  </si>
  <si>
    <t>2500 adminavgift</t>
  </si>
  <si>
    <t>1-3 lag 1000 domare</t>
  </si>
  <si>
    <t>4-6 3000 domare</t>
  </si>
  <si>
    <t>P/F 16</t>
  </si>
  <si>
    <t>Målvaktsutrustning</t>
  </si>
  <si>
    <t>Admininstation</t>
  </si>
  <si>
    <t>Seriespel</t>
  </si>
  <si>
    <t>Herrar division 2</t>
  </si>
  <si>
    <t>Herrar division 3</t>
  </si>
  <si>
    <t>Herrar junior</t>
  </si>
  <si>
    <t>Pojkar Röd A-B</t>
  </si>
  <si>
    <t>Pojkar Röd C-E</t>
  </si>
  <si>
    <t>Pojkar Blå A &amp; B</t>
  </si>
  <si>
    <t>Pojkar Blå C, 2 x 15 min</t>
  </si>
  <si>
    <t>Pojkar Grön A 2 x 15 min</t>
  </si>
  <si>
    <t>Pojkar Blå C, 3 x 15 min</t>
  </si>
  <si>
    <t>Pojkar Grön A 3 x 15 min</t>
  </si>
  <si>
    <t>Pojkar Grön B &amp; C 1 x 15 min</t>
  </si>
  <si>
    <t>Damer division 1</t>
  </si>
  <si>
    <t>Damer division 2</t>
  </si>
  <si>
    <t>Damer juniorer</t>
  </si>
  <si>
    <t>Flickor Röd(Östergötland)</t>
  </si>
  <si>
    <t>Flickor Röd A-B</t>
  </si>
  <si>
    <t>Flickor Blå A</t>
  </si>
  <si>
    <t>Flickor Blå C 2 x 15 min</t>
  </si>
  <si>
    <t>Flickor Grön A, 2 x 15 min</t>
  </si>
  <si>
    <t>Flickor Blå C 3 x 15 min</t>
  </si>
  <si>
    <t>Flickor Grön A, 3 x 15 min</t>
  </si>
  <si>
    <t>Domararvoden 2022</t>
  </si>
  <si>
    <t>SEK</t>
  </si>
  <si>
    <t>125 (föreningsdomare)</t>
  </si>
  <si>
    <t>175 (distr.domare eller föreningsdomare över 18 år)</t>
  </si>
  <si>
    <t>190 (föreningsdomare)</t>
  </si>
  <si>
    <t>225 (distr.domare eller föreningsdomare över 18 år)</t>
  </si>
  <si>
    <t>Inkl. avgift föreningsdomare</t>
  </si>
  <si>
    <t>Budget innebandy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</si>
</sst>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/>
    <xf numFmtId="165" fontId="2" fillId="0" borderId="0" xfId="1" applyNumberFormat="1" applyFont="1"/>
    <xf numFmtId="165" fontId="0" fillId="0" borderId="0" xfId="1" applyNumberFormat="1" applyFont="1" applyBorder="1"/>
    <xf numFmtId="165" fontId="2" fillId="0" borderId="0" xfId="1" applyNumberFormat="1" applyFont="1" applyBorder="1" applyAlignment="1">
      <alignment horizontal="center"/>
    </xf>
    <xf numFmtId="165" fontId="0" fillId="0" borderId="0" xfId="1" applyNumberFormat="1" applyFont="1" applyFill="1" applyBorder="1"/>
    <xf numFmtId="165" fontId="6" fillId="0" borderId="0" xfId="1" applyNumberFormat="1" applyFont="1"/>
    <xf numFmtId="165" fontId="5" fillId="2" borderId="0" xfId="1" applyNumberFormat="1" applyFont="1" applyFill="1"/>
    <xf numFmtId="165" fontId="6" fillId="0" borderId="0" xfId="1" applyNumberFormat="1" applyFont="1" applyBorder="1"/>
    <xf numFmtId="165" fontId="1" fillId="0" borderId="0" xfId="1" applyNumberFormat="1" applyFont="1"/>
    <xf numFmtId="165" fontId="0" fillId="0" borderId="0" xfId="1" applyNumberFormat="1" applyFont="1" applyFill="1"/>
    <xf numFmtId="165" fontId="5" fillId="0" borderId="0" xfId="1" applyNumberFormat="1" applyFont="1" applyFill="1"/>
    <xf numFmtId="0" fontId="0" fillId="0" borderId="0" xfId="1" applyNumberFormat="1" applyFont="1" applyBorder="1"/>
    <xf numFmtId="165" fontId="4" fillId="0" borderId="0" xfId="1" applyNumberFormat="1" applyFont="1" applyBorder="1"/>
    <xf numFmtId="165" fontId="0" fillId="2" borderId="0" xfId="1" applyNumberFormat="1" applyFont="1" applyFill="1"/>
    <xf numFmtId="0" fontId="1" fillId="0" borderId="0" xfId="0" applyFont="1"/>
    <xf numFmtId="165" fontId="0" fillId="0" borderId="0" xfId="1" applyNumberFormat="1" applyFont="1" applyAlignment="1">
      <alignment wrapText="1"/>
    </xf>
    <xf numFmtId="165" fontId="2" fillId="0" borderId="0" xfId="1" applyNumberFormat="1" applyFont="1" applyAlignment="1">
      <alignment horizontal="center" wrapText="1"/>
    </xf>
    <xf numFmtId="165" fontId="0" fillId="0" borderId="0" xfId="1" applyNumberFormat="1" applyFont="1" applyFill="1" applyBorder="1" applyAlignment="1">
      <alignment wrapText="1"/>
    </xf>
    <xf numFmtId="165" fontId="2" fillId="0" borderId="0" xfId="1" applyNumberFormat="1" applyFont="1" applyFill="1" applyBorder="1" applyAlignment="1">
      <alignment wrapText="1"/>
    </xf>
    <xf numFmtId="165" fontId="1" fillId="0" borderId="0" xfId="1" applyNumberFormat="1" applyFont="1" applyFill="1" applyBorder="1" applyAlignment="1">
      <alignment wrapText="1"/>
    </xf>
    <xf numFmtId="165" fontId="0" fillId="0" borderId="0" xfId="1" applyNumberFormat="1" applyFont="1" applyBorder="1" applyAlignment="1">
      <alignment wrapText="1"/>
    </xf>
    <xf numFmtId="0" fontId="0" fillId="0" borderId="0" xfId="1" applyNumberFormat="1" applyFont="1" applyBorder="1" applyAlignment="1">
      <alignment wrapText="1"/>
    </xf>
    <xf numFmtId="165" fontId="2" fillId="0" borderId="0" xfId="1" applyNumberFormat="1" applyFont="1" applyBorder="1" applyAlignment="1">
      <alignment horizontal="center" wrapText="1"/>
    </xf>
    <xf numFmtId="49" fontId="0" fillId="0" borderId="0" xfId="1" applyNumberFormat="1" applyFont="1"/>
    <xf numFmtId="49" fontId="1" fillId="0" borderId="0" xfId="1" applyNumberFormat="1" applyFont="1"/>
    <xf numFmtId="165" fontId="1" fillId="0" borderId="0" xfId="1" applyNumberFormat="1" applyFont="1" applyAlignment="1">
      <alignment wrapText="1"/>
    </xf>
    <xf numFmtId="165" fontId="1" fillId="0" borderId="0" xfId="1" applyNumberFormat="1" applyFont="1" applyAlignment="1">
      <alignment horizontal="center" wrapText="1"/>
    </xf>
    <xf numFmtId="165" fontId="2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165" fontId="2" fillId="0" borderId="0" xfId="1" applyNumberFormat="1" applyFont="1" applyFill="1" applyBorder="1"/>
    <xf numFmtId="165" fontId="1" fillId="0" borderId="0" xfId="1" applyNumberFormat="1" applyFont="1" applyFill="1" applyBorder="1"/>
    <xf numFmtId="165" fontId="5" fillId="0" borderId="0" xfId="1" applyNumberFormat="1" applyFont="1" applyFill="1" applyBorder="1"/>
    <xf numFmtId="165" fontId="2" fillId="2" borderId="0" xfId="1" applyNumberFormat="1" applyFont="1" applyFill="1"/>
    <xf numFmtId="165" fontId="0" fillId="3" borderId="0" xfId="1" applyNumberFormat="1" applyFont="1" applyFill="1"/>
    <xf numFmtId="165" fontId="2" fillId="3" borderId="0" xfId="1" applyNumberFormat="1" applyFont="1" applyFill="1"/>
    <xf numFmtId="165" fontId="0" fillId="4" borderId="0" xfId="1" applyNumberFormat="1" applyFont="1" applyFill="1"/>
    <xf numFmtId="165" fontId="2" fillId="4" borderId="0" xfId="1" applyNumberFormat="1" applyFont="1" applyFill="1"/>
    <xf numFmtId="165" fontId="7" fillId="5" borderId="1" xfId="1" applyNumberFormat="1" applyFont="1" applyFill="1" applyBorder="1"/>
    <xf numFmtId="165" fontId="0" fillId="6" borderId="0" xfId="1" applyNumberFormat="1" applyFont="1" applyFill="1"/>
    <xf numFmtId="0" fontId="0" fillId="0" borderId="0" xfId="0" applyAlignment="1">
      <alignment horizontal="left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154"/>
  <sheetViews>
    <sheetView tabSelected="1" topLeftCell="A4" zoomScale="90" zoomScaleNormal="90" workbookViewId="0">
      <selection activeCell="G16" sqref="G16"/>
    </sheetView>
  </sheetViews>
  <sheetFormatPr defaultColWidth="9.109375" defaultRowHeight="12.75" customHeight="1" x14ac:dyDescent="0.25"/>
  <cols>
    <col min="1" max="1" width="8.88671875" style="1" bestFit="1" customWidth="1"/>
    <col min="2" max="2" width="25.88671875" style="1" bestFit="1" customWidth="1"/>
    <col min="3" max="3" width="17.109375" style="1" bestFit="1" customWidth="1"/>
    <col min="4" max="4" width="25.5546875" style="19" customWidth="1"/>
    <col min="5" max="6" width="8.88671875" style="1" customWidth="1"/>
    <col min="7" max="7" width="21.88671875" style="1" bestFit="1" customWidth="1"/>
    <col min="8" max="8" width="14.33203125" style="1" customWidth="1"/>
    <col min="9" max="9" width="10.109375" style="1" bestFit="1" customWidth="1"/>
    <col min="10" max="10" width="11.88671875" style="1" customWidth="1"/>
    <col min="11" max="11" width="19.88671875" style="1" bestFit="1" customWidth="1"/>
    <col min="12" max="12" width="15.44140625" style="1" bestFit="1" customWidth="1"/>
    <col min="13" max="13" width="11.6640625" style="1" bestFit="1" customWidth="1"/>
    <col min="14" max="14" width="10.5546875" style="1" customWidth="1"/>
    <col min="15" max="15" width="12.109375" style="1" bestFit="1" customWidth="1"/>
    <col min="16" max="16" width="10.5546875" style="1" customWidth="1"/>
    <col min="17" max="17" width="9.5546875" style="1" bestFit="1" customWidth="1"/>
    <col min="18" max="18" width="9.109375" style="1"/>
    <col min="19" max="19" width="9.5546875" style="1" bestFit="1" customWidth="1"/>
    <col min="20" max="16384" width="9.109375" style="1"/>
  </cols>
  <sheetData>
    <row r="3" spans="1:13" ht="12.75" customHeight="1" x14ac:dyDescent="0.25">
      <c r="B3" s="5" t="s">
        <v>88</v>
      </c>
    </row>
    <row r="4" spans="1:13" ht="12.75" customHeight="1" x14ac:dyDescent="0.25">
      <c r="G4" s="5" t="s">
        <v>0</v>
      </c>
    </row>
    <row r="5" spans="1:13" ht="12.75" customHeight="1" x14ac:dyDescent="0.25">
      <c r="C5" s="3" t="s">
        <v>6</v>
      </c>
      <c r="D5" s="20" t="s">
        <v>13</v>
      </c>
      <c r="G5" s="12" t="s">
        <v>24</v>
      </c>
      <c r="H5" s="12" t="s">
        <v>25</v>
      </c>
      <c r="I5" s="12" t="s">
        <v>26</v>
      </c>
      <c r="J5" s="12" t="s">
        <v>27</v>
      </c>
      <c r="K5" s="12" t="s">
        <v>36</v>
      </c>
      <c r="L5" s="12" t="s">
        <v>37</v>
      </c>
      <c r="M5" s="12" t="s">
        <v>13</v>
      </c>
    </row>
    <row r="6" spans="1:13" ht="12.75" customHeight="1" x14ac:dyDescent="0.25">
      <c r="B6" s="1" t="s">
        <v>8</v>
      </c>
      <c r="C6" s="3"/>
      <c r="D6" s="20"/>
      <c r="G6" s="12" t="s">
        <v>46</v>
      </c>
      <c r="H6" s="12">
        <v>17</v>
      </c>
      <c r="I6" s="12">
        <v>800</v>
      </c>
      <c r="J6" s="12">
        <f>H6*I6</f>
        <v>13600</v>
      </c>
      <c r="K6" s="12">
        <v>3</v>
      </c>
      <c r="L6" s="1">
        <v>0</v>
      </c>
    </row>
    <row r="7" spans="1:13" ht="12.75" customHeight="1" x14ac:dyDescent="0.25">
      <c r="A7" s="5" t="s">
        <v>15</v>
      </c>
      <c r="G7" s="12" t="s">
        <v>47</v>
      </c>
      <c r="H7" s="1">
        <v>23</v>
      </c>
      <c r="I7" s="12">
        <v>800</v>
      </c>
      <c r="J7" s="12">
        <f t="shared" ref="J7:J15" si="0">H7*I7</f>
        <v>18400</v>
      </c>
      <c r="K7" s="1">
        <v>6</v>
      </c>
      <c r="L7" s="1">
        <v>0</v>
      </c>
    </row>
    <row r="8" spans="1:13" ht="12.75" hidden="1" customHeight="1" x14ac:dyDescent="0.25">
      <c r="B8" s="1" t="s">
        <v>11</v>
      </c>
      <c r="C8" s="10">
        <v>0</v>
      </c>
      <c r="D8" s="21"/>
      <c r="G8" s="12" t="s">
        <v>28</v>
      </c>
      <c r="I8" s="12">
        <v>800</v>
      </c>
      <c r="J8" s="12">
        <f t="shared" si="0"/>
        <v>0</v>
      </c>
    </row>
    <row r="9" spans="1:13" ht="26.4" x14ac:dyDescent="0.25">
      <c r="A9" s="28" t="s">
        <v>43</v>
      </c>
      <c r="B9" s="12" t="s">
        <v>44</v>
      </c>
      <c r="C9" s="17">
        <f>J16</f>
        <v>80600</v>
      </c>
      <c r="D9" s="23" t="s">
        <v>35</v>
      </c>
      <c r="G9" s="12" t="s">
        <v>48</v>
      </c>
      <c r="H9" s="1">
        <v>22</v>
      </c>
      <c r="I9" s="12">
        <v>800</v>
      </c>
      <c r="J9" s="12">
        <f t="shared" si="0"/>
        <v>17600</v>
      </c>
      <c r="K9" s="1">
        <v>4</v>
      </c>
      <c r="L9" s="1">
        <v>0</v>
      </c>
    </row>
    <row r="10" spans="1:13" ht="12.75" customHeight="1" x14ac:dyDescent="0.25">
      <c r="A10" s="27"/>
      <c r="D10" s="21"/>
      <c r="G10" s="12" t="s">
        <v>49</v>
      </c>
      <c r="H10" s="1">
        <v>25</v>
      </c>
      <c r="I10" s="1">
        <v>500</v>
      </c>
      <c r="J10" s="12">
        <f t="shared" si="0"/>
        <v>12500</v>
      </c>
      <c r="K10" s="1">
        <v>5</v>
      </c>
      <c r="L10" s="1" t="s">
        <v>33</v>
      </c>
    </row>
    <row r="11" spans="1:13" ht="12.75" customHeight="1" x14ac:dyDescent="0.25">
      <c r="A11" s="27"/>
      <c r="D11" s="21"/>
      <c r="G11" s="12" t="s">
        <v>56</v>
      </c>
      <c r="H11" s="1">
        <v>9</v>
      </c>
      <c r="I11" s="1">
        <v>500</v>
      </c>
      <c r="J11" s="12">
        <f t="shared" si="0"/>
        <v>4500</v>
      </c>
      <c r="K11" s="1">
        <v>3</v>
      </c>
      <c r="L11" s="1">
        <v>3</v>
      </c>
    </row>
    <row r="12" spans="1:13" ht="12.75" customHeight="1" thickBot="1" x14ac:dyDescent="0.3">
      <c r="A12" s="27"/>
      <c r="B12" s="2" t="s">
        <v>1</v>
      </c>
      <c r="C12" s="2">
        <f>SUM(C8:C10)</f>
        <v>80600</v>
      </c>
      <c r="D12" s="22"/>
      <c r="G12" s="12" t="s">
        <v>50</v>
      </c>
      <c r="H12" s="1">
        <v>28</v>
      </c>
      <c r="I12" s="1">
        <v>500</v>
      </c>
      <c r="J12" s="12">
        <f t="shared" si="0"/>
        <v>14000</v>
      </c>
      <c r="K12" s="45">
        <v>1</v>
      </c>
      <c r="L12" s="1">
        <v>0</v>
      </c>
    </row>
    <row r="13" spans="1:13" ht="12.75" customHeight="1" x14ac:dyDescent="0.25">
      <c r="A13" s="27"/>
      <c r="D13" s="21"/>
      <c r="G13" s="12"/>
      <c r="J13" s="12">
        <f t="shared" si="0"/>
        <v>0</v>
      </c>
    </row>
    <row r="14" spans="1:13" ht="12.75" customHeight="1" x14ac:dyDescent="0.25">
      <c r="A14" s="27">
        <v>4010</v>
      </c>
      <c r="B14" s="12" t="s">
        <v>16</v>
      </c>
      <c r="C14" s="40">
        <f>J26</f>
        <v>73643.199999999997</v>
      </c>
      <c r="D14" s="21"/>
      <c r="G14" s="12"/>
      <c r="J14" s="12">
        <f t="shared" si="0"/>
        <v>0</v>
      </c>
    </row>
    <row r="15" spans="1:13" ht="12.75" customHeight="1" x14ac:dyDescent="0.25">
      <c r="A15" s="27">
        <v>4011</v>
      </c>
      <c r="B15" s="12" t="s">
        <v>17</v>
      </c>
      <c r="C15" s="1">
        <v>0</v>
      </c>
      <c r="D15" s="23"/>
      <c r="G15" s="12"/>
      <c r="J15" s="12">
        <f t="shared" si="0"/>
        <v>0</v>
      </c>
    </row>
    <row r="16" spans="1:13" ht="12.75" customHeight="1" x14ac:dyDescent="0.25">
      <c r="A16" s="27">
        <v>4012</v>
      </c>
      <c r="B16" s="1" t="s">
        <v>2</v>
      </c>
      <c r="C16" s="42">
        <f>J40</f>
        <v>10450</v>
      </c>
      <c r="D16" s="23" t="s">
        <v>87</v>
      </c>
      <c r="G16" s="12" t="s">
        <v>40</v>
      </c>
      <c r="H16" s="1">
        <f>SUM(H6:H12)</f>
        <v>124</v>
      </c>
      <c r="J16" s="39">
        <f>SUM(J6:J15)</f>
        <v>80600</v>
      </c>
      <c r="K16" s="1">
        <f>SUM(K6:K15)</f>
        <v>22</v>
      </c>
      <c r="L16" s="1">
        <f>SUM(L6:L15)</f>
        <v>3</v>
      </c>
    </row>
    <row r="17" spans="1:15" ht="13.2" x14ac:dyDescent="0.25">
      <c r="A17" s="27">
        <v>4013</v>
      </c>
      <c r="B17" s="12" t="s">
        <v>18</v>
      </c>
      <c r="C17" s="1">
        <f>2300+2300+2100+2100+2500+3000+1000</f>
        <v>15300</v>
      </c>
    </row>
    <row r="18" spans="1:15" ht="13.2" x14ac:dyDescent="0.25">
      <c r="A18" s="27">
        <v>4014</v>
      </c>
      <c r="B18" s="12" t="s">
        <v>19</v>
      </c>
      <c r="C18" s="1">
        <v>6100</v>
      </c>
      <c r="D18" s="21"/>
    </row>
    <row r="19" spans="1:15" ht="13.2" x14ac:dyDescent="0.25">
      <c r="A19" s="27"/>
      <c r="B19" s="9"/>
      <c r="C19" s="14">
        <v>0</v>
      </c>
      <c r="D19" s="21"/>
      <c r="G19" s="5" t="s">
        <v>16</v>
      </c>
      <c r="H19" s="12" t="s">
        <v>9</v>
      </c>
      <c r="I19" s="12" t="s">
        <v>10</v>
      </c>
      <c r="J19" s="12" t="s">
        <v>27</v>
      </c>
      <c r="K19" s="12" t="s">
        <v>41</v>
      </c>
    </row>
    <row r="20" spans="1:15" ht="26.4" x14ac:dyDescent="0.25">
      <c r="A20" s="27">
        <v>4015</v>
      </c>
      <c r="B20" s="1" t="s">
        <v>3</v>
      </c>
      <c r="C20" s="13" t="s">
        <v>45</v>
      </c>
      <c r="D20" s="23"/>
      <c r="G20" s="29" t="s">
        <v>29</v>
      </c>
      <c r="H20" s="1">
        <f>H16</f>
        <v>124</v>
      </c>
      <c r="I20" s="1">
        <v>300</v>
      </c>
      <c r="J20" s="1">
        <f>H20*I20</f>
        <v>37200</v>
      </c>
    </row>
    <row r="21" spans="1:15" ht="13.2" x14ac:dyDescent="0.25">
      <c r="A21" s="28" t="s">
        <v>20</v>
      </c>
      <c r="B21" s="12" t="s">
        <v>4</v>
      </c>
      <c r="C21" s="13"/>
      <c r="D21" s="23"/>
      <c r="G21" s="12" t="s">
        <v>30</v>
      </c>
      <c r="H21" s="1">
        <v>1</v>
      </c>
      <c r="I21" s="1">
        <v>5000</v>
      </c>
      <c r="J21" s="1">
        <f t="shared" ref="J21:J24" si="1">H21*I21</f>
        <v>5000</v>
      </c>
    </row>
    <row r="22" spans="1:15" ht="26.4" x14ac:dyDescent="0.25">
      <c r="A22" s="28" t="s">
        <v>21</v>
      </c>
      <c r="B22" s="12" t="s">
        <v>22</v>
      </c>
      <c r="C22" s="13" t="s">
        <v>45</v>
      </c>
      <c r="D22" s="23"/>
      <c r="G22" s="29" t="s">
        <v>31</v>
      </c>
      <c r="H22" s="1">
        <v>1</v>
      </c>
      <c r="I22" s="1">
        <v>10000</v>
      </c>
      <c r="J22" s="1">
        <f t="shared" si="1"/>
        <v>10000</v>
      </c>
    </row>
    <row r="23" spans="1:15" ht="34.5" customHeight="1" x14ac:dyDescent="0.25">
      <c r="A23" s="27">
        <v>7610</v>
      </c>
      <c r="B23" s="12" t="s">
        <v>23</v>
      </c>
      <c r="C23" s="13">
        <v>10000</v>
      </c>
      <c r="D23" s="23" t="s">
        <v>14</v>
      </c>
      <c r="G23" s="29" t="s">
        <v>57</v>
      </c>
      <c r="H23" s="1">
        <v>4</v>
      </c>
      <c r="I23" s="1">
        <v>2500</v>
      </c>
      <c r="J23" s="1">
        <f>H23*I23</f>
        <v>10000</v>
      </c>
    </row>
    <row r="24" spans="1:15" ht="13.2" x14ac:dyDescent="0.25">
      <c r="A24" s="27"/>
      <c r="B24" s="1" t="s">
        <v>4</v>
      </c>
      <c r="C24" s="14">
        <v>0</v>
      </c>
      <c r="D24" s="21"/>
      <c r="G24" s="12" t="s">
        <v>38</v>
      </c>
      <c r="H24" s="1">
        <v>3</v>
      </c>
      <c r="I24" s="1">
        <f>239+2*223+139+319+4+45</f>
        <v>1192</v>
      </c>
      <c r="J24" s="1">
        <f t="shared" si="1"/>
        <v>3576</v>
      </c>
      <c r="K24" s="12"/>
    </row>
    <row r="25" spans="1:15" ht="39.6" x14ac:dyDescent="0.25">
      <c r="A25" s="27"/>
      <c r="B25" s="1" t="s">
        <v>5</v>
      </c>
      <c r="C25" s="1" t="s">
        <v>45</v>
      </c>
      <c r="D25" s="21"/>
      <c r="G25" s="12" t="s">
        <v>39</v>
      </c>
      <c r="H25" s="1">
        <v>22</v>
      </c>
      <c r="I25" s="1">
        <f>I24</f>
        <v>1192</v>
      </c>
      <c r="J25" s="1">
        <f>H25*I25*0.3</f>
        <v>7867.2</v>
      </c>
      <c r="K25" s="29" t="s">
        <v>42</v>
      </c>
    </row>
    <row r="26" spans="1:15" ht="13.8" thickBot="1" x14ac:dyDescent="0.3">
      <c r="A26" s="27"/>
      <c r="B26" s="2" t="s">
        <v>7</v>
      </c>
      <c r="C26" s="2">
        <f>SUM(C14:C25)*-1</f>
        <v>-115493.2</v>
      </c>
      <c r="D26" s="22"/>
      <c r="E26" s="6"/>
      <c r="J26" s="41">
        <f>SUM(J20:J25)</f>
        <v>73643.199999999997</v>
      </c>
    </row>
    <row r="27" spans="1:15" ht="12.75" customHeight="1" x14ac:dyDescent="0.25">
      <c r="A27" s="27"/>
      <c r="E27" s="6"/>
    </row>
    <row r="28" spans="1:15" ht="12.75" customHeight="1" thickBot="1" x14ac:dyDescent="0.3">
      <c r="A28" s="27"/>
      <c r="B28" s="2" t="s">
        <v>12</v>
      </c>
      <c r="C28" s="44">
        <f>C12+C26</f>
        <v>-34893.199999999997</v>
      </c>
      <c r="E28" s="6"/>
    </row>
    <row r="29" spans="1:15" ht="12.75" customHeight="1" x14ac:dyDescent="0.25">
      <c r="A29" s="27"/>
      <c r="B29" s="5"/>
      <c r="E29" s="6"/>
      <c r="G29" s="5" t="s">
        <v>2</v>
      </c>
    </row>
    <row r="30" spans="1:15" ht="18.75" customHeight="1" x14ac:dyDescent="0.25">
      <c r="A30" s="27"/>
      <c r="E30" s="6"/>
      <c r="G30" s="12" t="s">
        <v>24</v>
      </c>
      <c r="H30" s="30" t="s">
        <v>32</v>
      </c>
      <c r="I30" s="12" t="s">
        <v>10</v>
      </c>
      <c r="J30" s="12" t="s">
        <v>27</v>
      </c>
      <c r="O30" s="1" t="s">
        <v>51</v>
      </c>
    </row>
    <row r="31" spans="1:15" ht="13.2" x14ac:dyDescent="0.25">
      <c r="A31" s="27"/>
      <c r="E31" s="11"/>
      <c r="G31" s="12" t="s">
        <v>46</v>
      </c>
      <c r="H31" s="1">
        <v>12</v>
      </c>
      <c r="I31" s="1">
        <v>125</v>
      </c>
      <c r="J31" s="1">
        <f>H31*I31</f>
        <v>1500</v>
      </c>
      <c r="O31" s="1" t="s">
        <v>52</v>
      </c>
    </row>
    <row r="32" spans="1:15" ht="12.75" customHeight="1" x14ac:dyDescent="0.25">
      <c r="G32" s="12" t="s">
        <v>47</v>
      </c>
      <c r="H32" s="1">
        <v>12</v>
      </c>
      <c r="I32" s="1">
        <v>125</v>
      </c>
      <c r="J32" s="1">
        <f t="shared" ref="J32:J35" si="2">H32*I32</f>
        <v>1500</v>
      </c>
      <c r="O32" s="1" t="s">
        <v>53</v>
      </c>
    </row>
    <row r="33" spans="1:21" ht="12.75" customHeight="1" x14ac:dyDescent="0.25">
      <c r="E33" s="6"/>
      <c r="G33" s="12" t="s">
        <v>48</v>
      </c>
      <c r="H33" s="1">
        <v>6</v>
      </c>
      <c r="I33" s="1">
        <v>125</v>
      </c>
      <c r="J33" s="1">
        <f t="shared" si="2"/>
        <v>750</v>
      </c>
      <c r="O33" s="1" t="s">
        <v>54</v>
      </c>
    </row>
    <row r="34" spans="1:21" ht="12.75" customHeight="1" x14ac:dyDescent="0.25">
      <c r="E34" s="4"/>
      <c r="G34" s="12" t="s">
        <v>49</v>
      </c>
      <c r="H34" s="1">
        <v>12</v>
      </c>
      <c r="I34" s="1">
        <v>100</v>
      </c>
      <c r="J34" s="1">
        <f t="shared" si="2"/>
        <v>1200</v>
      </c>
      <c r="O34" s="1" t="s">
        <v>55</v>
      </c>
    </row>
    <row r="35" spans="1:21" ht="12.75" customHeight="1" x14ac:dyDescent="0.25">
      <c r="G35" s="12" t="s">
        <v>50</v>
      </c>
      <c r="H35" s="1">
        <v>0</v>
      </c>
      <c r="I35" s="1">
        <v>0</v>
      </c>
      <c r="J35" s="1">
        <f t="shared" si="2"/>
        <v>0</v>
      </c>
    </row>
    <row r="36" spans="1:21" ht="12.75" customHeight="1" x14ac:dyDescent="0.25">
      <c r="G36" s="12" t="s">
        <v>58</v>
      </c>
      <c r="J36" s="1">
        <f>2500+3000</f>
        <v>5500</v>
      </c>
    </row>
    <row r="37" spans="1:21" ht="12.75" customHeight="1" x14ac:dyDescent="0.25">
      <c r="G37" s="12"/>
    </row>
    <row r="38" spans="1:21" ht="12.75" customHeight="1" x14ac:dyDescent="0.25">
      <c r="G38" s="12"/>
    </row>
    <row r="39" spans="1:21" ht="12.75" customHeight="1" x14ac:dyDescent="0.25">
      <c r="H39" s="12" t="s">
        <v>34</v>
      </c>
      <c r="I39" s="12" t="s">
        <v>33</v>
      </c>
      <c r="L39" s="6"/>
      <c r="M39" s="6"/>
      <c r="N39" s="6"/>
      <c r="O39" s="6"/>
    </row>
    <row r="40" spans="1:21" ht="12.75" customHeight="1" x14ac:dyDescent="0.25">
      <c r="B40" s="11"/>
      <c r="C40" s="11"/>
      <c r="D40" s="24"/>
      <c r="J40" s="43">
        <f>SUM(J31:J39)</f>
        <v>10450</v>
      </c>
      <c r="L40" s="6"/>
      <c r="M40" s="6"/>
      <c r="N40" s="6"/>
      <c r="O40" s="6"/>
    </row>
    <row r="41" spans="1:21" ht="12.75" customHeight="1" x14ac:dyDescent="0.25">
      <c r="B41" s="6"/>
      <c r="C41" s="6"/>
      <c r="D41" s="24"/>
      <c r="G41" s="6"/>
      <c r="K41" s="6"/>
      <c r="L41" s="6"/>
      <c r="M41" s="6"/>
      <c r="N41" s="6"/>
      <c r="O41" s="6"/>
    </row>
    <row r="42" spans="1:21" ht="12.75" customHeight="1" x14ac:dyDescent="0.25">
      <c r="A42" s="6"/>
      <c r="B42" s="6"/>
      <c r="C42" s="6"/>
      <c r="D42" s="24"/>
      <c r="G42" s="6"/>
      <c r="H42" s="6"/>
      <c r="I42" s="6"/>
      <c r="J42" s="6"/>
      <c r="K42" s="6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 s="6" customFormat="1" ht="12.75" customHeight="1" x14ac:dyDescent="0.25">
      <c r="B43" s="4"/>
      <c r="D43" s="24"/>
      <c r="L43" s="31"/>
      <c r="M43" s="31"/>
      <c r="N43" s="8"/>
      <c r="O43" s="32"/>
      <c r="P43" s="8"/>
      <c r="Q43" s="8"/>
      <c r="R43" s="8"/>
      <c r="S43" s="8"/>
      <c r="T43" s="8"/>
      <c r="U43" s="8"/>
    </row>
    <row r="44" spans="1:21" s="6" customFormat="1" ht="12.75" customHeight="1" x14ac:dyDescent="0.25">
      <c r="D44" s="24"/>
      <c r="G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s="6" customFormat="1" ht="12.75" customHeight="1" x14ac:dyDescent="0.25">
      <c r="D45" s="24"/>
      <c r="G45" s="8"/>
      <c r="H45" s="8"/>
      <c r="I45" s="8"/>
      <c r="J45" s="8"/>
      <c r="K45" s="31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s="6" customFormat="1" ht="12.75" customHeight="1" x14ac:dyDescent="0.25">
      <c r="D46" s="24"/>
      <c r="G46" s="8"/>
      <c r="H46" s="31"/>
      <c r="I46" s="31"/>
      <c r="J46" s="31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1" s="6" customFormat="1" ht="12.75" customHeight="1" x14ac:dyDescent="0.25">
      <c r="D47" s="24"/>
      <c r="G47" s="36"/>
      <c r="H47" s="8"/>
      <c r="I47" s="8"/>
      <c r="J47" s="8"/>
      <c r="K47" s="31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1" s="6" customFormat="1" ht="12.75" customHeight="1" x14ac:dyDescent="0.25">
      <c r="D48" s="24"/>
      <c r="G48" s="37"/>
      <c r="H48" s="8"/>
      <c r="I48" s="31"/>
      <c r="J48" s="31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4:21" s="6" customFormat="1" ht="12.75" customHeight="1" x14ac:dyDescent="0.25">
      <c r="D49" s="24"/>
      <c r="G49" s="8"/>
      <c r="H49" s="8"/>
      <c r="I49" s="8"/>
      <c r="J49" s="8"/>
      <c r="K49" s="3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4:21" s="6" customFormat="1" ht="12.75" customHeight="1" x14ac:dyDescent="0.25">
      <c r="D50" s="24"/>
      <c r="G50" s="8"/>
      <c r="H50" s="8"/>
      <c r="I50" s="38"/>
      <c r="J50" s="8"/>
      <c r="K50" s="3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4:21" s="6" customFormat="1" ht="12.75" customHeight="1" x14ac:dyDescent="0.25">
      <c r="D51" s="24"/>
      <c r="G51" s="8"/>
      <c r="H51" s="8"/>
      <c r="I51" s="38"/>
      <c r="J51" s="8"/>
      <c r="K51" s="3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4:21" s="6" customFormat="1" ht="12.75" customHeight="1" x14ac:dyDescent="0.25">
      <c r="D52" s="24"/>
      <c r="G52" s="37"/>
      <c r="H52" s="8"/>
      <c r="I52" s="38"/>
      <c r="J52" s="8"/>
      <c r="K52" s="38"/>
      <c r="L52" s="8"/>
      <c r="M52" s="8"/>
      <c r="N52" s="8"/>
      <c r="O52" s="8"/>
      <c r="P52" s="8"/>
      <c r="Q52" s="36"/>
      <c r="R52" s="36"/>
      <c r="S52" s="8"/>
      <c r="T52" s="8"/>
      <c r="U52" s="8"/>
    </row>
    <row r="53" spans="4:21" s="6" customFormat="1" ht="12.75" customHeight="1" x14ac:dyDescent="0.25">
      <c r="D53" s="24"/>
      <c r="G53" s="8"/>
      <c r="H53" s="8"/>
      <c r="I53" s="38"/>
      <c r="J53" s="8"/>
      <c r="K53" s="3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4:21" s="6" customFormat="1" ht="12.75" customHeight="1" x14ac:dyDescent="0.25">
      <c r="D54" s="24"/>
      <c r="G54" s="8"/>
      <c r="H54" s="8"/>
      <c r="I54" s="38"/>
      <c r="J54" s="8"/>
      <c r="K54" s="3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4:21" s="6" customFormat="1" ht="12.75" customHeight="1" x14ac:dyDescent="0.25">
      <c r="D55" s="24"/>
      <c r="G55" s="8"/>
      <c r="H55" s="8"/>
      <c r="I55" s="38"/>
      <c r="J55" s="8"/>
      <c r="K55" s="3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4:21" s="6" customFormat="1" ht="12.75" customHeight="1" x14ac:dyDescent="0.25">
      <c r="D56" s="24"/>
      <c r="G56" s="37"/>
      <c r="H56" s="8"/>
      <c r="I56" s="38"/>
      <c r="J56" s="8"/>
      <c r="K56" s="38"/>
      <c r="L56" s="8"/>
      <c r="M56" s="8"/>
      <c r="N56" s="8"/>
      <c r="O56" s="8"/>
      <c r="P56" s="8"/>
      <c r="Q56" s="36"/>
      <c r="R56" s="36"/>
      <c r="S56" s="8"/>
      <c r="T56" s="8"/>
      <c r="U56" s="8"/>
    </row>
    <row r="57" spans="4:21" s="6" customFormat="1" ht="12.75" customHeight="1" x14ac:dyDescent="0.25">
      <c r="D57" s="24"/>
      <c r="G57" s="32"/>
      <c r="H57" s="8"/>
      <c r="I57" s="38"/>
      <c r="J57" s="8"/>
      <c r="K57" s="38"/>
      <c r="L57" s="8"/>
      <c r="M57" s="36"/>
      <c r="N57" s="8"/>
      <c r="O57" s="8"/>
      <c r="P57" s="8"/>
      <c r="Q57" s="8"/>
      <c r="R57" s="8"/>
      <c r="S57" s="8"/>
      <c r="T57" s="8"/>
      <c r="U57" s="8"/>
    </row>
    <row r="58" spans="4:21" s="6" customFormat="1" ht="12.75" customHeight="1" x14ac:dyDescent="0.25">
      <c r="D58" s="24"/>
      <c r="E58" s="15"/>
      <c r="F58" s="15"/>
      <c r="G58" s="37"/>
      <c r="H58" s="8"/>
      <c r="I58" s="3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4:21" s="6" customFormat="1" ht="12.75" hidden="1" customHeight="1" x14ac:dyDescent="0.25">
      <c r="D59" s="24"/>
      <c r="G59" s="8"/>
      <c r="H59" s="8"/>
      <c r="I59" s="8"/>
      <c r="J59" s="8"/>
      <c r="K59" s="8"/>
      <c r="L59" s="8"/>
      <c r="M59" s="31"/>
      <c r="N59" s="8"/>
      <c r="O59" s="8"/>
      <c r="P59" s="8"/>
      <c r="Q59" s="8"/>
      <c r="R59" s="8"/>
      <c r="S59" s="8"/>
      <c r="T59" s="8"/>
      <c r="U59" s="8"/>
    </row>
    <row r="60" spans="4:21" s="6" customFormat="1" ht="12.75" hidden="1" customHeight="1" x14ac:dyDescent="0.25">
      <c r="D60" s="24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4:21" s="6" customFormat="1" ht="12.75" hidden="1" customHeight="1" x14ac:dyDescent="0.25">
      <c r="D61" s="24"/>
      <c r="G61" s="36"/>
      <c r="H61" s="8"/>
      <c r="I61" s="8"/>
      <c r="J61" s="8"/>
      <c r="K61" s="31"/>
      <c r="L61" s="8"/>
      <c r="M61" s="8"/>
      <c r="N61" s="8"/>
      <c r="O61" s="36"/>
      <c r="P61" s="8"/>
      <c r="Q61" s="8"/>
      <c r="R61" s="8"/>
      <c r="S61" s="8"/>
      <c r="T61" s="8"/>
      <c r="U61" s="8"/>
    </row>
    <row r="62" spans="4:21" s="6" customFormat="1" ht="12.75" hidden="1" customHeight="1" x14ac:dyDescent="0.25">
      <c r="D62" s="24"/>
      <c r="G62" s="32"/>
      <c r="H62" s="8"/>
      <c r="I62" s="31"/>
      <c r="J62" s="31"/>
      <c r="K62" s="38"/>
      <c r="L62" s="8"/>
      <c r="M62" s="8"/>
      <c r="N62" s="8"/>
      <c r="O62" s="8"/>
      <c r="P62" s="33"/>
      <c r="Q62" s="8"/>
      <c r="R62" s="33"/>
      <c r="S62" s="8"/>
      <c r="T62" s="8"/>
      <c r="U62" s="8"/>
    </row>
    <row r="63" spans="4:21" s="6" customFormat="1" ht="12.75" hidden="1" customHeight="1" x14ac:dyDescent="0.25">
      <c r="D63" s="24"/>
      <c r="G63" s="37"/>
      <c r="H63" s="8"/>
      <c r="I63" s="38"/>
      <c r="J63" s="8"/>
      <c r="K63" s="38"/>
      <c r="L63" s="8"/>
      <c r="M63" s="8"/>
      <c r="N63" s="8"/>
      <c r="O63" s="8"/>
      <c r="P63" s="33"/>
      <c r="Q63" s="8"/>
      <c r="R63" s="33"/>
      <c r="S63" s="8"/>
      <c r="T63" s="8"/>
      <c r="U63" s="8"/>
    </row>
    <row r="64" spans="4:21" s="6" customFormat="1" ht="12.75" hidden="1" customHeight="1" x14ac:dyDescent="0.25">
      <c r="D64" s="24"/>
      <c r="G64" s="37"/>
      <c r="H64" s="8"/>
      <c r="I64" s="38"/>
      <c r="J64" s="8"/>
      <c r="K64" s="8"/>
      <c r="L64" s="8"/>
      <c r="M64" s="8"/>
      <c r="N64" s="8"/>
      <c r="O64" s="8"/>
      <c r="P64" s="33"/>
      <c r="Q64" s="8"/>
      <c r="R64" s="33"/>
      <c r="S64" s="8"/>
      <c r="T64" s="8"/>
      <c r="U64" s="8"/>
    </row>
    <row r="65" spans="1:21" s="6" customFormat="1" ht="12.75" hidden="1" customHeight="1" x14ac:dyDescent="0.25">
      <c r="D65" s="24"/>
      <c r="G65" s="37"/>
      <c r="H65" s="8"/>
      <c r="I65" s="8"/>
      <c r="J65" s="8"/>
      <c r="K65" s="8"/>
      <c r="L65" s="8"/>
      <c r="M65" s="8"/>
      <c r="N65" s="8"/>
      <c r="O65" s="8"/>
      <c r="P65" s="33"/>
      <c r="Q65" s="8"/>
      <c r="R65" s="33"/>
      <c r="S65" s="8"/>
      <c r="T65" s="8"/>
      <c r="U65" s="8"/>
    </row>
    <row r="66" spans="1:21" s="6" customFormat="1" ht="12.75" hidden="1" customHeight="1" x14ac:dyDescent="0.25">
      <c r="D66" s="24"/>
      <c r="G66" s="8"/>
      <c r="H66" s="8"/>
      <c r="I66" s="8"/>
      <c r="J66" s="8"/>
      <c r="K66" s="8"/>
      <c r="L66" s="8"/>
      <c r="M66" s="8"/>
      <c r="N66" s="8"/>
      <c r="O66" s="37"/>
      <c r="P66" s="33"/>
      <c r="Q66" s="8"/>
      <c r="R66" s="33"/>
      <c r="S66" s="8"/>
      <c r="T66" s="8"/>
      <c r="U66" s="8"/>
    </row>
    <row r="67" spans="1:21" s="6" customFormat="1" ht="12.75" hidden="1" customHeight="1" x14ac:dyDescent="0.25">
      <c r="B67" s="15"/>
      <c r="C67" s="15"/>
      <c r="D67" s="25"/>
      <c r="G67" s="8"/>
      <c r="H67" s="8"/>
      <c r="I67" s="8"/>
      <c r="J67" s="8"/>
      <c r="K67" s="8"/>
      <c r="L67" s="8"/>
      <c r="M67" s="36"/>
      <c r="N67" s="8"/>
      <c r="O67" s="8"/>
      <c r="P67" s="33"/>
      <c r="Q67" s="8"/>
      <c r="R67" s="34"/>
      <c r="S67" s="8"/>
      <c r="T67" s="8"/>
      <c r="U67" s="8"/>
    </row>
    <row r="68" spans="1:21" s="6" customFormat="1" ht="12.75" hidden="1" customHeight="1" x14ac:dyDescent="0.25">
      <c r="D68" s="24"/>
      <c r="G68" s="8"/>
      <c r="H68" s="8"/>
      <c r="I68" s="8"/>
      <c r="J68" s="8"/>
      <c r="K68" s="38"/>
      <c r="L68" s="8"/>
      <c r="M68" s="8"/>
      <c r="N68" s="8"/>
      <c r="O68" s="8"/>
      <c r="P68" s="33"/>
      <c r="Q68" s="8"/>
      <c r="R68" s="34"/>
      <c r="S68" s="8"/>
      <c r="T68" s="8"/>
      <c r="U68" s="8"/>
    </row>
    <row r="69" spans="1:21" s="6" customFormat="1" ht="12.75" hidden="1" customHeight="1" x14ac:dyDescent="0.25">
      <c r="A69" s="15"/>
      <c r="D69" s="24"/>
      <c r="G69" s="8"/>
      <c r="H69" s="8"/>
      <c r="I69" s="38"/>
      <c r="J69" s="8"/>
      <c r="K69" s="8"/>
      <c r="L69" s="31"/>
      <c r="M69" s="31"/>
      <c r="N69" s="8"/>
      <c r="O69" s="8"/>
      <c r="P69" s="33"/>
      <c r="Q69" s="8"/>
      <c r="R69" s="34"/>
      <c r="S69" s="8"/>
      <c r="T69" s="8"/>
      <c r="U69" s="8"/>
    </row>
    <row r="70" spans="1:21" s="15" customFormat="1" ht="12.75" hidden="1" customHeight="1" x14ac:dyDescent="0.25">
      <c r="A70" s="6"/>
      <c r="B70" s="6"/>
      <c r="C70" s="6"/>
      <c r="D70" s="24"/>
      <c r="E70" s="6"/>
      <c r="F70" s="6"/>
      <c r="G70" s="8"/>
      <c r="H70" s="8"/>
      <c r="I70" s="8"/>
      <c r="J70" s="8"/>
      <c r="K70" s="8"/>
      <c r="L70" s="8"/>
      <c r="M70" s="8"/>
      <c r="N70" s="8"/>
      <c r="O70" s="8"/>
      <c r="P70" s="33"/>
      <c r="Q70" s="8"/>
      <c r="R70" s="33"/>
      <c r="S70" s="8"/>
      <c r="T70" s="8"/>
      <c r="U70" s="35"/>
    </row>
    <row r="71" spans="1:21" s="6" customFormat="1" ht="12.75" customHeight="1" x14ac:dyDescent="0.25">
      <c r="D71" s="24"/>
      <c r="G71" s="36"/>
      <c r="H71" s="8"/>
      <c r="I71" s="8"/>
      <c r="J71" s="8"/>
      <c r="K71" s="31"/>
      <c r="L71" s="8"/>
      <c r="M71" s="8"/>
      <c r="N71" s="8"/>
      <c r="O71" s="37"/>
      <c r="P71" s="8"/>
      <c r="Q71" s="33"/>
      <c r="R71" s="33"/>
      <c r="S71" s="8"/>
      <c r="T71" s="8"/>
      <c r="U71" s="8"/>
    </row>
    <row r="72" spans="1:21" s="6" customFormat="1" ht="12.75" customHeight="1" x14ac:dyDescent="0.25">
      <c r="D72" s="24"/>
      <c r="G72" s="37"/>
      <c r="H72" s="8"/>
      <c r="I72" s="31"/>
      <c r="J72" s="31"/>
      <c r="K72" s="38"/>
      <c r="L72" s="8"/>
      <c r="M72" s="8"/>
      <c r="N72" s="8"/>
      <c r="O72" s="37"/>
      <c r="P72" s="8"/>
      <c r="Q72" s="33"/>
      <c r="R72" s="33"/>
      <c r="S72" s="8"/>
      <c r="T72" s="8"/>
      <c r="U72" s="8"/>
    </row>
    <row r="73" spans="1:21" s="6" customFormat="1" ht="12.75" customHeight="1" x14ac:dyDescent="0.25">
      <c r="D73" s="24"/>
      <c r="G73" s="37"/>
      <c r="H73" s="8"/>
      <c r="I73" s="38"/>
      <c r="J73" s="8"/>
      <c r="K73" s="38"/>
      <c r="L73" s="8"/>
      <c r="M73" s="8"/>
      <c r="N73" s="8"/>
      <c r="O73" s="37"/>
      <c r="P73" s="8"/>
      <c r="Q73" s="8"/>
      <c r="R73" s="8"/>
      <c r="S73" s="8"/>
      <c r="T73" s="8"/>
      <c r="U73" s="8"/>
    </row>
    <row r="74" spans="1:21" s="6" customFormat="1" ht="12.75" customHeight="1" x14ac:dyDescent="0.25">
      <c r="D74" s="24"/>
      <c r="G74" s="37"/>
      <c r="H74" s="8"/>
      <c r="I74" s="38"/>
      <c r="J74" s="8"/>
      <c r="K74" s="38"/>
      <c r="L74" s="8"/>
      <c r="M74" s="8"/>
      <c r="N74" s="8"/>
      <c r="O74" s="37"/>
      <c r="P74" s="8"/>
      <c r="Q74" s="8"/>
      <c r="R74" s="8"/>
      <c r="S74" s="8"/>
      <c r="T74" s="8"/>
      <c r="U74" s="8"/>
    </row>
    <row r="75" spans="1:21" s="6" customFormat="1" ht="12.75" customHeight="1" x14ac:dyDescent="0.25">
      <c r="D75" s="24"/>
      <c r="G75" s="37"/>
      <c r="H75" s="8"/>
      <c r="I75" s="38"/>
      <c r="J75" s="8"/>
      <c r="K75" s="8"/>
      <c r="L75" s="8"/>
      <c r="M75" s="8"/>
      <c r="N75" s="8"/>
      <c r="O75" s="37"/>
      <c r="P75" s="8"/>
      <c r="Q75" s="8"/>
      <c r="R75" s="8"/>
      <c r="S75" s="8"/>
      <c r="T75" s="8"/>
      <c r="U75" s="8"/>
    </row>
    <row r="76" spans="1:21" s="6" customFormat="1" ht="12.75" customHeight="1" x14ac:dyDescent="0.25">
      <c r="D76" s="24"/>
      <c r="G76" s="8"/>
      <c r="H76" s="8"/>
      <c r="I76" s="8"/>
      <c r="J76" s="8"/>
      <c r="K76" s="8"/>
      <c r="L76" s="8"/>
      <c r="M76" s="8"/>
      <c r="N76" s="8"/>
      <c r="O76" s="37"/>
      <c r="P76" s="8"/>
      <c r="Q76" s="8"/>
      <c r="R76" s="8"/>
      <c r="S76" s="8"/>
      <c r="T76" s="8"/>
      <c r="U76" s="8"/>
    </row>
    <row r="77" spans="1:21" s="6" customFormat="1" ht="12.75" customHeight="1" x14ac:dyDescent="0.25">
      <c r="D77" s="24"/>
      <c r="G77" s="8"/>
      <c r="H77" s="8"/>
      <c r="I77" s="8"/>
      <c r="J77" s="8"/>
      <c r="K77" s="8"/>
      <c r="L77" s="8"/>
      <c r="M77" s="8"/>
      <c r="N77" s="36"/>
      <c r="O77" s="36"/>
      <c r="P77" s="8"/>
      <c r="Q77" s="8"/>
      <c r="R77" s="8"/>
      <c r="S77" s="8"/>
      <c r="T77" s="8"/>
      <c r="U77" s="8"/>
    </row>
    <row r="78" spans="1:21" s="6" customFormat="1" ht="12.75" customHeight="1" x14ac:dyDescent="0.25">
      <c r="D78" s="24"/>
      <c r="G78" s="8"/>
      <c r="H78" s="8"/>
      <c r="I78" s="8"/>
      <c r="J78" s="8"/>
      <c r="K78" s="8"/>
      <c r="L78" s="8"/>
      <c r="M78" s="8"/>
      <c r="N78" s="36"/>
      <c r="O78" s="36"/>
      <c r="P78" s="8"/>
      <c r="Q78" s="8"/>
      <c r="R78" s="8"/>
      <c r="S78" s="8"/>
      <c r="T78" s="8"/>
      <c r="U78" s="8"/>
    </row>
    <row r="79" spans="1:21" s="6" customFormat="1" ht="12.75" customHeight="1" x14ac:dyDescent="0.25">
      <c r="D79" s="24"/>
      <c r="G79" s="8"/>
      <c r="H79" s="8"/>
      <c r="I79" s="8"/>
      <c r="J79" s="8"/>
      <c r="K79" s="8"/>
      <c r="L79" s="8"/>
      <c r="M79" s="36"/>
      <c r="N79" s="8"/>
      <c r="O79" s="8"/>
      <c r="P79" s="8"/>
      <c r="Q79" s="8"/>
      <c r="R79" s="8"/>
      <c r="S79" s="8"/>
      <c r="T79" s="8"/>
      <c r="U79" s="8"/>
    </row>
    <row r="80" spans="1:21" s="6" customFormat="1" ht="12.75" customHeight="1" x14ac:dyDescent="0.25">
      <c r="D80" s="24"/>
      <c r="G80" s="32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2:21" s="6" customFormat="1" ht="12.75" customHeight="1" x14ac:dyDescent="0.25">
      <c r="D81" s="24"/>
      <c r="G81" s="32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2:21" s="6" customFormat="1" ht="12.75" customHeight="1" x14ac:dyDescent="0.25">
      <c r="D82" s="24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2:21" s="6" customFormat="1" ht="12.75" customHeight="1" x14ac:dyDescent="0.25">
      <c r="D83" s="24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2:21" s="6" customFormat="1" ht="12.75" customHeight="1" x14ac:dyDescent="0.25">
      <c r="D84" s="24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2:21" s="6" customFormat="1" ht="12.75" hidden="1" customHeight="1" x14ac:dyDescent="0.25">
      <c r="D85" s="24"/>
      <c r="E85" s="4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2:21" s="6" customFormat="1" ht="12.75" hidden="1" customHeight="1" x14ac:dyDescent="0.25">
      <c r="D86" s="24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2:21" s="6" customFormat="1" ht="12.75" hidden="1" customHeight="1" x14ac:dyDescent="0.25">
      <c r="C87" s="11"/>
      <c r="D87" s="24"/>
      <c r="E87" s="7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spans="2:21" s="6" customFormat="1" ht="12.75" hidden="1" customHeight="1" x14ac:dyDescent="0.25">
      <c r="C88" s="11"/>
      <c r="D88" s="24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2:21" s="6" customFormat="1" ht="12.75" hidden="1" customHeight="1" x14ac:dyDescent="0.25">
      <c r="C89" s="11"/>
      <c r="D89" s="24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spans="2:21" s="6" customFormat="1" ht="12.75" hidden="1" customHeight="1" x14ac:dyDescent="0.25">
      <c r="C90" s="11"/>
      <c r="D90" s="24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spans="2:21" s="6" customFormat="1" ht="12.75" hidden="1" customHeight="1" x14ac:dyDescent="0.25">
      <c r="C91" s="11"/>
      <c r="D91" s="24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spans="2:21" s="6" customFormat="1" ht="12.75" hidden="1" customHeight="1" x14ac:dyDescent="0.25">
      <c r="C92" s="11"/>
      <c r="D92" s="24"/>
      <c r="G92" s="31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spans="2:21" s="6" customFormat="1" ht="12.75" hidden="1" customHeight="1" x14ac:dyDescent="0.25">
      <c r="C93" s="11"/>
      <c r="D93" s="24"/>
      <c r="E93" s="4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spans="2:21" s="6" customFormat="1" ht="12.75" hidden="1" customHeight="1" x14ac:dyDescent="0.25">
      <c r="D94" s="24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spans="2:21" s="6" customFormat="1" ht="12.75" hidden="1" customHeight="1" x14ac:dyDescent="0.25">
      <c r="D95" s="24"/>
      <c r="E95" s="7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2:21" s="6" customFormat="1" ht="12.75" hidden="1" customHeight="1" x14ac:dyDescent="0.25">
      <c r="B96" s="11"/>
      <c r="D96" s="24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2:21" s="6" customFormat="1" ht="12.75" hidden="1" customHeight="1" x14ac:dyDescent="0.25">
      <c r="B97" s="16"/>
      <c r="C97" s="11"/>
      <c r="D97" s="24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spans="2:21" s="6" customFormat="1" ht="12.75" hidden="1" customHeight="1" x14ac:dyDescent="0.25">
      <c r="B98" s="16"/>
      <c r="C98" s="11"/>
      <c r="D98" s="24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2:21" s="6" customFormat="1" ht="12.75" hidden="1" customHeight="1" x14ac:dyDescent="0.25">
      <c r="C99" s="11"/>
      <c r="D99" s="24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spans="2:21" s="6" customFormat="1" ht="12.75" hidden="1" customHeight="1" x14ac:dyDescent="0.25">
      <c r="C100" s="11"/>
      <c r="D100" s="24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spans="2:21" s="6" customFormat="1" ht="12.75" hidden="1" customHeight="1" x14ac:dyDescent="0.25">
      <c r="C101" s="11"/>
      <c r="D101" s="24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2:21" s="6" customFormat="1" ht="12.75" hidden="1" customHeight="1" x14ac:dyDescent="0.25">
      <c r="D102" s="24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2:21" s="6" customFormat="1" ht="12.75" hidden="1" customHeight="1" x14ac:dyDescent="0.25">
      <c r="D103" s="24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2:21" s="6" customFormat="1" ht="12.75" hidden="1" customHeight="1" x14ac:dyDescent="0.25">
      <c r="C104" s="7"/>
      <c r="D104" s="26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2:21" s="6" customFormat="1" ht="12.75" hidden="1" customHeight="1" x14ac:dyDescent="0.25">
      <c r="D105" s="24"/>
      <c r="E105" s="4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2:21" s="6" customFormat="1" ht="12.75" hidden="1" customHeight="1" x14ac:dyDescent="0.25">
      <c r="D106" s="24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2:21" s="6" customFormat="1" ht="12.75" hidden="1" customHeight="1" x14ac:dyDescent="0.25">
      <c r="D107" s="24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spans="2:21" s="6" customFormat="1" ht="12.75" hidden="1" customHeight="1" x14ac:dyDescent="0.25">
      <c r="D108" s="24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2:21" s="6" customFormat="1" ht="12.75" hidden="1" customHeight="1" x14ac:dyDescent="0.25">
      <c r="D109" s="24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2:21" s="6" customFormat="1" ht="12.75" hidden="1" customHeight="1" x14ac:dyDescent="0.25">
      <c r="D110" s="24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2:21" s="6" customFormat="1" ht="12.75" hidden="1" customHeight="1" x14ac:dyDescent="0.25">
      <c r="D111" s="24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2:21" s="6" customFormat="1" ht="12.75" hidden="1" customHeight="1" x14ac:dyDescent="0.25">
      <c r="D112" s="24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4:21" s="6" customFormat="1" ht="12.75" hidden="1" customHeight="1" x14ac:dyDescent="0.25">
      <c r="D113" s="24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spans="4:21" s="6" customFormat="1" ht="12.75" hidden="1" customHeight="1" x14ac:dyDescent="0.25">
      <c r="D114" s="24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4:21" s="6" customFormat="1" ht="12.75" hidden="1" customHeight="1" x14ac:dyDescent="0.25">
      <c r="D115" s="24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spans="4:21" s="6" customFormat="1" ht="12.75" hidden="1" customHeight="1" x14ac:dyDescent="0.25">
      <c r="D116" s="24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 spans="4:21" s="6" customFormat="1" ht="12.75" hidden="1" customHeight="1" x14ac:dyDescent="0.25">
      <c r="D117" s="24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 spans="4:21" s="6" customFormat="1" ht="12.75" hidden="1" customHeight="1" x14ac:dyDescent="0.25">
      <c r="D118" s="24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spans="4:21" s="6" customFormat="1" ht="12.75" hidden="1" customHeight="1" x14ac:dyDescent="0.25">
      <c r="D119" s="24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spans="4:21" s="6" customFormat="1" ht="12.75" hidden="1" customHeight="1" x14ac:dyDescent="0.25">
      <c r="D120" s="24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spans="4:21" s="6" customFormat="1" ht="12.75" hidden="1" customHeight="1" x14ac:dyDescent="0.25">
      <c r="D121" s="24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spans="4:21" s="6" customFormat="1" ht="12.75" hidden="1" customHeight="1" x14ac:dyDescent="0.25">
      <c r="D122" s="24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spans="4:21" s="6" customFormat="1" ht="12.75" hidden="1" customHeight="1" x14ac:dyDescent="0.25">
      <c r="D123" s="24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4:21" s="6" customFormat="1" ht="12.75" hidden="1" customHeight="1" x14ac:dyDescent="0.25">
      <c r="D124" s="24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spans="4:21" s="6" customFormat="1" ht="12.75" hidden="1" customHeight="1" x14ac:dyDescent="0.25">
      <c r="D125" s="24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spans="4:21" s="6" customFormat="1" ht="12.75" customHeight="1" x14ac:dyDescent="0.25">
      <c r="D126" s="24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spans="4:21" s="6" customFormat="1" ht="12.75" customHeight="1" x14ac:dyDescent="0.25">
      <c r="D127" s="24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spans="4:21" s="6" customFormat="1" ht="12.75" customHeight="1" x14ac:dyDescent="0.25">
      <c r="D128" s="24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4:21" s="6" customFormat="1" ht="12.75" customHeight="1" x14ac:dyDescent="0.25">
      <c r="D129" s="24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4:21" s="6" customFormat="1" ht="12.75" customHeight="1" x14ac:dyDescent="0.25">
      <c r="D130" s="24"/>
      <c r="G130" s="8"/>
      <c r="H130" s="8"/>
      <c r="I130" s="8"/>
      <c r="J130" s="8"/>
      <c r="K130" s="8"/>
    </row>
    <row r="131" spans="4:21" s="6" customFormat="1" ht="12.75" customHeight="1" x14ac:dyDescent="0.25">
      <c r="D131" s="24"/>
      <c r="G131" s="8"/>
      <c r="H131" s="8"/>
      <c r="I131" s="8"/>
      <c r="J131" s="8"/>
      <c r="K131" s="8"/>
    </row>
    <row r="132" spans="4:21" s="6" customFormat="1" ht="12.75" customHeight="1" x14ac:dyDescent="0.25">
      <c r="D132" s="24"/>
      <c r="H132" s="8"/>
      <c r="I132" s="8"/>
      <c r="J132" s="8"/>
    </row>
    <row r="133" spans="4:21" s="6" customFormat="1" ht="12.75" customHeight="1" x14ac:dyDescent="0.25">
      <c r="D133" s="24"/>
    </row>
    <row r="134" spans="4:21" s="6" customFormat="1" ht="12.75" customHeight="1" x14ac:dyDescent="0.25">
      <c r="D134" s="24"/>
    </row>
    <row r="135" spans="4:21" s="6" customFormat="1" ht="12.75" customHeight="1" x14ac:dyDescent="0.25">
      <c r="D135" s="24"/>
    </row>
    <row r="136" spans="4:21" s="6" customFormat="1" ht="12.75" customHeight="1" x14ac:dyDescent="0.25">
      <c r="D136" s="24"/>
    </row>
    <row r="137" spans="4:21" s="6" customFormat="1" ht="12.75" customHeight="1" x14ac:dyDescent="0.25">
      <c r="D137" s="24"/>
    </row>
    <row r="138" spans="4:21" s="6" customFormat="1" ht="12.75" customHeight="1" x14ac:dyDescent="0.25">
      <c r="D138" s="24"/>
    </row>
    <row r="139" spans="4:21" s="6" customFormat="1" ht="12.75" customHeight="1" x14ac:dyDescent="0.25">
      <c r="D139" s="24"/>
    </row>
    <row r="140" spans="4:21" s="6" customFormat="1" ht="12.75" customHeight="1" x14ac:dyDescent="0.25">
      <c r="D140" s="24"/>
    </row>
    <row r="141" spans="4:21" s="6" customFormat="1" ht="12.75" customHeight="1" x14ac:dyDescent="0.25">
      <c r="D141" s="24"/>
    </row>
    <row r="142" spans="4:21" s="6" customFormat="1" ht="12.75" customHeight="1" x14ac:dyDescent="0.25">
      <c r="D142" s="24"/>
    </row>
    <row r="143" spans="4:21" s="6" customFormat="1" ht="12.75" customHeight="1" x14ac:dyDescent="0.25">
      <c r="D143" s="24"/>
    </row>
    <row r="144" spans="4:21" s="6" customFormat="1" ht="12.75" customHeight="1" x14ac:dyDescent="0.25">
      <c r="D144" s="24"/>
    </row>
    <row r="145" spans="1:13" s="6" customFormat="1" ht="12.75" customHeight="1" x14ac:dyDescent="0.25">
      <c r="D145" s="24"/>
    </row>
    <row r="146" spans="1:13" s="6" customFormat="1" ht="12.75" customHeight="1" x14ac:dyDescent="0.25">
      <c r="D146" s="24"/>
    </row>
    <row r="147" spans="1:13" s="6" customFormat="1" ht="12.75" customHeight="1" x14ac:dyDescent="0.25">
      <c r="D147" s="24"/>
    </row>
    <row r="148" spans="1:13" s="6" customFormat="1" ht="12.75" customHeight="1" x14ac:dyDescent="0.25">
      <c r="D148" s="24"/>
    </row>
    <row r="149" spans="1:13" s="6" customFormat="1" ht="12.75" customHeight="1" x14ac:dyDescent="0.25">
      <c r="D149" s="24"/>
    </row>
    <row r="150" spans="1:13" s="6" customFormat="1" ht="12.75" customHeight="1" x14ac:dyDescent="0.25">
      <c r="D150" s="24"/>
      <c r="L150" s="1"/>
      <c r="M150" s="1"/>
    </row>
    <row r="151" spans="1:13" s="6" customFormat="1" ht="12.75" customHeight="1" x14ac:dyDescent="0.25">
      <c r="D151" s="24"/>
      <c r="L151" s="1"/>
      <c r="M151" s="1"/>
    </row>
    <row r="152" spans="1:13" s="6" customFormat="1" ht="12.75" customHeight="1" x14ac:dyDescent="0.25">
      <c r="B152" s="1"/>
      <c r="C152" s="1"/>
      <c r="D152" s="19"/>
      <c r="G152" s="1"/>
      <c r="K152" s="1"/>
      <c r="L152" s="1"/>
      <c r="M152" s="1"/>
    </row>
    <row r="153" spans="1:13" s="6" customFormat="1" ht="12.75" customHeight="1" x14ac:dyDescent="0.25">
      <c r="B153" s="1"/>
      <c r="C153" s="1"/>
      <c r="D153" s="19"/>
      <c r="G153" s="1"/>
      <c r="H153" s="1"/>
      <c r="I153" s="1"/>
      <c r="J153" s="1"/>
      <c r="K153" s="1"/>
      <c r="L153" s="1"/>
      <c r="M153" s="1"/>
    </row>
    <row r="154" spans="1:13" s="6" customFormat="1" ht="12.75" customHeight="1" x14ac:dyDescent="0.25">
      <c r="A154" s="1"/>
      <c r="B154" s="1"/>
      <c r="C154" s="1"/>
      <c r="D154" s="19"/>
      <c r="G154" s="1"/>
      <c r="H154" s="1"/>
      <c r="I154" s="1"/>
      <c r="J154" s="1"/>
      <c r="K154" s="1"/>
      <c r="L154" s="1"/>
      <c r="M154" s="1"/>
    </row>
  </sheetData>
  <phoneticPr fontId="3" type="noConversion"/>
  <pageMargins left="0.42" right="0.27" top="0.46" bottom="0.54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I13" sqref="I13"/>
    </sheetView>
  </sheetViews>
  <sheetFormatPr defaultRowHeight="13.2" x14ac:dyDescent="0.25"/>
  <cols>
    <col min="1" max="1" width="30.88671875" customWidth="1"/>
    <col min="2" max="2" width="43.44140625" style="46" customWidth="1"/>
  </cols>
  <sheetData>
    <row r="1" spans="1:2" x14ac:dyDescent="0.25">
      <c r="A1" s="18" t="s">
        <v>81</v>
      </c>
    </row>
    <row r="2" spans="1:2" x14ac:dyDescent="0.25">
      <c r="A2" t="s">
        <v>59</v>
      </c>
      <c r="B2" s="46" t="s">
        <v>82</v>
      </c>
    </row>
    <row r="3" spans="1:2" x14ac:dyDescent="0.25">
      <c r="A3" t="s">
        <v>60</v>
      </c>
      <c r="B3" s="46">
        <v>800</v>
      </c>
    </row>
    <row r="4" spans="1:2" x14ac:dyDescent="0.25">
      <c r="A4" t="s">
        <v>61</v>
      </c>
      <c r="B4" s="46">
        <v>700</v>
      </c>
    </row>
    <row r="5" spans="1:2" x14ac:dyDescent="0.25">
      <c r="A5" t="s">
        <v>62</v>
      </c>
      <c r="B5" s="46">
        <v>700</v>
      </c>
    </row>
    <row r="6" spans="1:2" x14ac:dyDescent="0.25">
      <c r="A6" t="s">
        <v>63</v>
      </c>
      <c r="B6" s="46">
        <v>425</v>
      </c>
    </row>
    <row r="7" spans="1:2" x14ac:dyDescent="0.25">
      <c r="A7" t="s">
        <v>64</v>
      </c>
      <c r="B7" s="46">
        <v>375</v>
      </c>
    </row>
    <row r="8" spans="1:2" x14ac:dyDescent="0.25">
      <c r="A8" t="s">
        <v>65</v>
      </c>
      <c r="B8" s="46">
        <v>225</v>
      </c>
    </row>
    <row r="9" spans="1:2" x14ac:dyDescent="0.25">
      <c r="A9" t="s">
        <v>66</v>
      </c>
      <c r="B9" s="46" t="s">
        <v>83</v>
      </c>
    </row>
    <row r="10" spans="1:2" x14ac:dyDescent="0.25">
      <c r="A10" t="s">
        <v>66</v>
      </c>
      <c r="B10" s="46" t="s">
        <v>84</v>
      </c>
    </row>
    <row r="11" spans="1:2" x14ac:dyDescent="0.25">
      <c r="A11" t="s">
        <v>67</v>
      </c>
      <c r="B11" s="46" t="s">
        <v>83</v>
      </c>
    </row>
    <row r="12" spans="1:2" x14ac:dyDescent="0.25">
      <c r="A12" t="s">
        <v>67</v>
      </c>
      <c r="B12" s="46" t="s">
        <v>84</v>
      </c>
    </row>
    <row r="13" spans="1:2" x14ac:dyDescent="0.25">
      <c r="A13" t="s">
        <v>68</v>
      </c>
      <c r="B13" s="46" t="s">
        <v>85</v>
      </c>
    </row>
    <row r="14" spans="1:2" x14ac:dyDescent="0.25">
      <c r="A14" t="s">
        <v>68</v>
      </c>
      <c r="B14" s="46" t="s">
        <v>86</v>
      </c>
    </row>
    <row r="15" spans="1:2" x14ac:dyDescent="0.25">
      <c r="A15" t="s">
        <v>69</v>
      </c>
      <c r="B15" s="46" t="s">
        <v>85</v>
      </c>
    </row>
    <row r="16" spans="1:2" x14ac:dyDescent="0.25">
      <c r="A16" t="s">
        <v>69</v>
      </c>
      <c r="B16" s="46" t="s">
        <v>86</v>
      </c>
    </row>
    <row r="17" spans="1:2" x14ac:dyDescent="0.25">
      <c r="A17" t="s">
        <v>70</v>
      </c>
      <c r="B17" s="46">
        <v>100</v>
      </c>
    </row>
    <row r="18" spans="1:2" x14ac:dyDescent="0.25">
      <c r="A18" t="s">
        <v>71</v>
      </c>
      <c r="B18" s="46">
        <v>800</v>
      </c>
    </row>
    <row r="19" spans="1:2" x14ac:dyDescent="0.25">
      <c r="A19" t="s">
        <v>72</v>
      </c>
      <c r="B19" s="46">
        <v>700</v>
      </c>
    </row>
    <row r="20" spans="1:2" x14ac:dyDescent="0.25">
      <c r="A20" t="s">
        <v>73</v>
      </c>
      <c r="B20" s="46">
        <v>600</v>
      </c>
    </row>
    <row r="21" spans="1:2" x14ac:dyDescent="0.25">
      <c r="A21" t="s">
        <v>74</v>
      </c>
      <c r="B21" s="46">
        <v>500</v>
      </c>
    </row>
    <row r="22" spans="1:2" x14ac:dyDescent="0.25">
      <c r="A22" t="s">
        <v>75</v>
      </c>
      <c r="B22" s="46">
        <v>425</v>
      </c>
    </row>
    <row r="23" spans="1:2" x14ac:dyDescent="0.25">
      <c r="A23" t="s">
        <v>76</v>
      </c>
      <c r="B23" s="46">
        <v>225</v>
      </c>
    </row>
    <row r="24" spans="1:2" x14ac:dyDescent="0.25">
      <c r="A24" t="s">
        <v>77</v>
      </c>
      <c r="B24" s="46" t="s">
        <v>83</v>
      </c>
    </row>
    <row r="25" spans="1:2" x14ac:dyDescent="0.25">
      <c r="A25" t="s">
        <v>77</v>
      </c>
      <c r="B25" s="46" t="s">
        <v>84</v>
      </c>
    </row>
    <row r="26" spans="1:2" x14ac:dyDescent="0.25">
      <c r="A26" t="s">
        <v>78</v>
      </c>
      <c r="B26" s="46" t="s">
        <v>83</v>
      </c>
    </row>
    <row r="27" spans="1:2" x14ac:dyDescent="0.25">
      <c r="A27" t="s">
        <v>78</v>
      </c>
      <c r="B27" s="46" t="s">
        <v>84</v>
      </c>
    </row>
    <row r="28" spans="1:2" x14ac:dyDescent="0.25">
      <c r="A28" t="s">
        <v>79</v>
      </c>
      <c r="B28" s="46" t="s">
        <v>85</v>
      </c>
    </row>
    <row r="29" spans="1:2" x14ac:dyDescent="0.25">
      <c r="A29" t="s">
        <v>79</v>
      </c>
      <c r="B29" s="46" t="s">
        <v>86</v>
      </c>
    </row>
    <row r="30" spans="1:2" x14ac:dyDescent="0.25">
      <c r="A30" t="s">
        <v>80</v>
      </c>
      <c r="B30" s="46" t="s">
        <v>85</v>
      </c>
    </row>
    <row r="31" spans="1:2" x14ac:dyDescent="0.25">
      <c r="A31" t="s">
        <v>80</v>
      </c>
      <c r="B31" s="46" t="s">
        <v>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ee89e71-04cd-405e-9ca3-99e020c1694d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2A501C1E93C2449B9499488A30FA78" ma:contentTypeVersion="11" ma:contentTypeDescription="Create a new document." ma:contentTypeScope="" ma:versionID="b05279a956a03dde6a3cc893ac464731">
  <xsd:schema xmlns:xsd="http://www.w3.org/2001/XMLSchema" xmlns:xs="http://www.w3.org/2001/XMLSchema" xmlns:p="http://schemas.microsoft.com/office/2006/metadata/properties" xmlns:ns3="44a56295-c29e-4898-8136-a54736c65b82" xmlns:ns4="59ed474c-a7de-49eb-a6d5-6729331ce6bc" xmlns:ns5="56481742-7d36-4e9d-aaca-4f093fe0fd98" targetNamespace="http://schemas.microsoft.com/office/2006/metadata/properties" ma:root="true" ma:fieldsID="67bbbfd527f68e026e5a50821bcbfc1e" ns3:_="" ns4:_="" ns5:_="">
    <xsd:import namespace="44a56295-c29e-4898-8136-a54736c65b82"/>
    <xsd:import namespace="59ed474c-a7de-49eb-a6d5-6729331ce6bc"/>
    <xsd:import namespace="56481742-7d36-4e9d-aaca-4f093fe0fd98"/>
    <xsd:element name="properties">
      <xsd:complexType>
        <xsd:sequence>
          <xsd:element name="documentManagement">
            <xsd:complexType>
              <xsd:all>
                <xsd:element ref="ns3:Descriptions" minOccurs="0"/>
                <xsd:element ref="ns3:Keyword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Metadata" minOccurs="0"/>
                <xsd:element ref="ns4:MediaServiceFastMetadata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56295-c29e-4898-8136-a54736c65b82" elementFormDefault="qualified">
    <xsd:import namespace="http://schemas.microsoft.com/office/2006/documentManagement/types"/>
    <xsd:import namespace="http://schemas.microsoft.com/office/infopath/2007/PartnerControls"/>
    <xsd:element name="Descriptions" ma:index="8" nillable="true" ma:displayName="Descriptions" ma:description="Describe your document to make it appear at the top of search results" ma:internalName="Descriptions">
      <xsd:simpleType>
        <xsd:restriction base="dms:Note">
          <xsd:maxLength value="255"/>
        </xsd:restriction>
      </xsd:simpleType>
    </xsd:element>
    <xsd:element name="Keyword" ma:index="9" nillable="true" ma:displayName="Keyword" ma:description="Enter list of terms separated by semi-colon(;)" ma:internalName="Keyw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d474c-a7de-49eb-a6d5-6729331ce6b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81742-7d36-4e9d-aaca-4f093fe0fd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yword xmlns="44a56295-c29e-4898-8136-a54736c65b82" xsi:nil="true"/>
    <Descriptions xmlns="44a56295-c29e-4898-8136-a54736c65b8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929060-86F7-42AD-9CB1-B605AF58085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6ED16959-1947-4298-9A6E-1A293596B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a56295-c29e-4898-8136-a54736c65b82"/>
    <ds:schemaRef ds:uri="59ed474c-a7de-49eb-a6d5-6729331ce6bc"/>
    <ds:schemaRef ds:uri="56481742-7d36-4e9d-aaca-4f093fe0f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AEB892-1C51-44B1-A486-075D04BCA222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4a56295-c29e-4898-8136-a54736c65b82"/>
    <ds:schemaRef ds:uri="http://purl.org/dc/elements/1.1/"/>
    <ds:schemaRef ds:uri="56481742-7d36-4e9d-aaca-4f093fe0fd98"/>
    <ds:schemaRef ds:uri="59ed474c-a7de-49eb-a6d5-6729331ce6b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7A27648-500F-41BE-83A4-131CCC7F73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Innebandy</vt:lpstr>
      <vt:lpstr>Domararvoden</vt:lpstr>
      <vt:lpstr>Innebandy!Utskriftsområde</vt:lpstr>
    </vt:vector>
  </TitlesOfParts>
  <Company>Siemens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Siemens</dc:creator>
  <cp:lastModifiedBy>Markku Päivinen</cp:lastModifiedBy>
  <cp:lastPrinted>2020-02-17T15:59:36Z</cp:lastPrinted>
  <dcterms:created xsi:type="dcterms:W3CDTF">2007-04-24T07:19:47Z</dcterms:created>
  <dcterms:modified xsi:type="dcterms:W3CDTF">2022-12-12T19:39:10Z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0x010100292A501C1E93C2449B9499488A30FA78</vt:lpwstr>
  </property>
</Properties>
</file>