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eallnk\oerusers\users\v81169\Documents\Privat\Familj\Hägglunds IoFK\"/>
    </mc:Choice>
  </mc:AlternateContent>
  <bookViews>
    <workbookView xWindow="0" yWindow="0" windowWidth="19200" windowHeight="7050"/>
  </bookViews>
  <sheets>
    <sheet name="Ansvar 2024" sheetId="6" r:id="rId1"/>
    <sheet name="Spelschema" sheetId="1" state="hidden" r:id="rId2"/>
    <sheet name="Fikaförsäljning" sheetId="3" r:id="rId3"/>
    <sheet name="Matchvärd" sheetId="2" r:id="rId4"/>
    <sheet name="Linjedomare" sheetId="4" r:id="rId5"/>
    <sheet name="Jämställdhetskontroll" sheetId="5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6" l="1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X9" i="6"/>
  <c r="Y9" i="6"/>
  <c r="Z9" i="6"/>
  <c r="AA9" i="6"/>
  <c r="AB9" i="6"/>
  <c r="AC9" i="6"/>
  <c r="AD9" i="6"/>
  <c r="X10" i="6"/>
  <c r="Y10" i="6"/>
  <c r="Z10" i="6"/>
  <c r="AA10" i="6"/>
  <c r="AB10" i="6"/>
  <c r="AC10" i="6"/>
  <c r="AD10" i="6"/>
  <c r="X11" i="6"/>
  <c r="Y11" i="6"/>
  <c r="Z11" i="6"/>
  <c r="AA11" i="6"/>
  <c r="AB11" i="6"/>
  <c r="AC11" i="6"/>
  <c r="AD11" i="6"/>
  <c r="X12" i="6"/>
  <c r="Y12" i="6"/>
  <c r="Z12" i="6"/>
  <c r="AA12" i="6"/>
  <c r="AB12" i="6"/>
  <c r="AC12" i="6"/>
  <c r="AD12" i="6"/>
  <c r="X13" i="6"/>
  <c r="Y13" i="6"/>
  <c r="Z13" i="6"/>
  <c r="AA13" i="6"/>
  <c r="AB13" i="6"/>
  <c r="AC13" i="6"/>
  <c r="AD13" i="6"/>
  <c r="X14" i="6"/>
  <c r="Y14" i="6"/>
  <c r="Z14" i="6"/>
  <c r="AA14" i="6"/>
  <c r="AB14" i="6"/>
  <c r="AC14" i="6"/>
  <c r="AD14" i="6"/>
  <c r="X15" i="6"/>
  <c r="Y15" i="6"/>
  <c r="Z15" i="6"/>
  <c r="AA15" i="6"/>
  <c r="AB15" i="6"/>
  <c r="AC15" i="6"/>
  <c r="AD15" i="6"/>
  <c r="X16" i="6"/>
  <c r="Y16" i="6"/>
  <c r="Z16" i="6"/>
  <c r="AA16" i="6"/>
  <c r="AB16" i="6"/>
  <c r="AC16" i="6"/>
  <c r="AD16" i="6"/>
  <c r="X17" i="6"/>
  <c r="Y17" i="6"/>
  <c r="Z17" i="6"/>
  <c r="AA17" i="6"/>
  <c r="AB17" i="6"/>
  <c r="AC17" i="6"/>
  <c r="AD17" i="6"/>
  <c r="X18" i="6"/>
  <c r="Y18" i="6"/>
  <c r="Z18" i="6"/>
  <c r="AA18" i="6"/>
  <c r="AB18" i="6"/>
  <c r="AC18" i="6"/>
  <c r="AD18" i="6"/>
  <c r="X19" i="6"/>
  <c r="Y19" i="6"/>
  <c r="Z19" i="6"/>
  <c r="AA19" i="6"/>
  <c r="AB19" i="6"/>
  <c r="AC19" i="6"/>
  <c r="AD19" i="6"/>
  <c r="X20" i="6"/>
  <c r="Y20" i="6"/>
  <c r="Z20" i="6"/>
  <c r="AA20" i="6"/>
  <c r="AB20" i="6"/>
  <c r="AC20" i="6"/>
  <c r="AD20" i="6"/>
  <c r="X21" i="6"/>
  <c r="Y21" i="6"/>
  <c r="Z21" i="6"/>
  <c r="AA21" i="6"/>
  <c r="AB21" i="6"/>
  <c r="AC21" i="6"/>
  <c r="AD21" i="6"/>
  <c r="X22" i="6"/>
  <c r="Y22" i="6"/>
  <c r="Z22" i="6"/>
  <c r="AA22" i="6"/>
  <c r="AB22" i="6"/>
  <c r="AC22" i="6"/>
  <c r="AD22" i="6"/>
  <c r="X23" i="6"/>
  <c r="Y23" i="6"/>
  <c r="Z23" i="6"/>
  <c r="AA23" i="6"/>
  <c r="AB23" i="6"/>
  <c r="AC23" i="6"/>
  <c r="AD23" i="6"/>
  <c r="X24" i="6"/>
  <c r="Y24" i="6"/>
  <c r="Z24" i="6"/>
  <c r="AA24" i="6"/>
  <c r="AB24" i="6"/>
  <c r="AC24" i="6"/>
  <c r="AD24" i="6"/>
  <c r="X25" i="6"/>
  <c r="Y25" i="6"/>
  <c r="Z25" i="6"/>
  <c r="AA25" i="6"/>
  <c r="AB25" i="6"/>
  <c r="AC25" i="6"/>
  <c r="AD25" i="6"/>
  <c r="X26" i="6"/>
  <c r="Y26" i="6"/>
  <c r="Z26" i="6"/>
  <c r="AA26" i="6"/>
  <c r="AB26" i="6"/>
  <c r="AC26" i="6"/>
  <c r="AD26" i="6"/>
  <c r="X27" i="6"/>
  <c r="Y27" i="6"/>
  <c r="Z27" i="6"/>
  <c r="AA27" i="6"/>
  <c r="AB27" i="6"/>
  <c r="AC27" i="6"/>
  <c r="AD27" i="6"/>
  <c r="X28" i="6"/>
  <c r="Y28" i="6"/>
  <c r="Z28" i="6"/>
  <c r="AA28" i="6"/>
  <c r="AB28" i="6"/>
  <c r="AC28" i="6"/>
  <c r="AD28" i="6"/>
  <c r="X29" i="6"/>
  <c r="Y29" i="6"/>
  <c r="Z29" i="6"/>
  <c r="AA29" i="6"/>
  <c r="AB29" i="6"/>
  <c r="AC29" i="6"/>
  <c r="AD29" i="6"/>
  <c r="X30" i="6"/>
  <c r="Y30" i="6"/>
  <c r="Z30" i="6"/>
  <c r="AA30" i="6"/>
  <c r="AB30" i="6"/>
  <c r="AC30" i="6"/>
  <c r="AD30" i="6"/>
  <c r="X31" i="6"/>
  <c r="Y31" i="6"/>
  <c r="Z31" i="6"/>
  <c r="AA31" i="6"/>
  <c r="AB31" i="6"/>
  <c r="AC31" i="6"/>
  <c r="AD31" i="6"/>
  <c r="X32" i="6"/>
  <c r="Y32" i="6"/>
  <c r="Z32" i="6"/>
  <c r="AA32" i="6"/>
  <c r="AB32" i="6"/>
  <c r="AC32" i="6"/>
  <c r="AD32" i="6"/>
  <c r="AD8" i="6"/>
  <c r="AC8" i="6"/>
  <c r="AB8" i="6"/>
  <c r="AA8" i="6"/>
  <c r="Z8" i="6"/>
  <c r="Y8" i="6"/>
  <c r="X8" i="6"/>
  <c r="H45" i="1" l="1"/>
  <c r="I45" i="1"/>
  <c r="J45" i="1"/>
  <c r="K45" i="1"/>
  <c r="L45" i="1"/>
  <c r="H46" i="1"/>
  <c r="I46" i="1"/>
  <c r="J46" i="1"/>
  <c r="K46" i="1"/>
  <c r="L46" i="1"/>
  <c r="H47" i="1"/>
  <c r="I47" i="1"/>
  <c r="J47" i="1"/>
  <c r="K47" i="1"/>
  <c r="L47" i="1"/>
  <c r="H48" i="1"/>
  <c r="I48" i="1"/>
  <c r="J48" i="1"/>
  <c r="K48" i="1"/>
  <c r="L48" i="1"/>
  <c r="H49" i="1"/>
  <c r="I49" i="1"/>
  <c r="J49" i="1"/>
  <c r="K49" i="1"/>
  <c r="L49" i="1"/>
  <c r="H50" i="1"/>
  <c r="I50" i="1"/>
  <c r="J50" i="1"/>
  <c r="K50" i="1"/>
  <c r="L50" i="1"/>
  <c r="H51" i="1"/>
  <c r="I51" i="1"/>
  <c r="J51" i="1"/>
  <c r="K51" i="1"/>
  <c r="L51" i="1"/>
  <c r="H52" i="1"/>
  <c r="I52" i="1"/>
  <c r="J52" i="1"/>
  <c r="K52" i="1"/>
  <c r="L52" i="1"/>
  <c r="H53" i="1"/>
  <c r="I53" i="1"/>
  <c r="J53" i="1"/>
  <c r="K53" i="1"/>
  <c r="L53" i="1"/>
  <c r="H54" i="1"/>
  <c r="I54" i="1"/>
  <c r="J54" i="1"/>
  <c r="K54" i="1"/>
  <c r="L54" i="1"/>
  <c r="H55" i="1"/>
  <c r="I55" i="1"/>
  <c r="J55" i="1"/>
  <c r="K55" i="1"/>
  <c r="L55" i="1"/>
  <c r="H56" i="1"/>
  <c r="I56" i="1"/>
  <c r="J56" i="1"/>
  <c r="K56" i="1"/>
  <c r="L56" i="1"/>
  <c r="H57" i="1"/>
  <c r="I57" i="1"/>
  <c r="J57" i="1"/>
  <c r="K57" i="1"/>
  <c r="L57" i="1"/>
  <c r="H58" i="1"/>
  <c r="I58" i="1"/>
  <c r="J58" i="1"/>
  <c r="K58" i="1"/>
  <c r="L58" i="1"/>
  <c r="H59" i="1"/>
  <c r="I59" i="1"/>
  <c r="J59" i="1"/>
  <c r="K59" i="1"/>
  <c r="L59" i="1"/>
  <c r="H60" i="1"/>
  <c r="I60" i="1"/>
  <c r="J60" i="1"/>
  <c r="K60" i="1"/>
  <c r="L60" i="1"/>
  <c r="H61" i="1"/>
  <c r="I61" i="1"/>
  <c r="J61" i="1"/>
  <c r="K61" i="1"/>
  <c r="L61" i="1"/>
  <c r="I44" i="1"/>
  <c r="J44" i="1"/>
  <c r="K44" i="1"/>
  <c r="L44" i="1"/>
  <c r="H44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8" i="1"/>
  <c r="K5" i="5" l="1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4" i="5"/>
</calcChain>
</file>

<file path=xl/sharedStrings.xml><?xml version="1.0" encoding="utf-8"?>
<sst xmlns="http://schemas.openxmlformats.org/spreadsheetml/2006/main" count="857" uniqueCount="194">
  <si>
    <t>Omgång</t>
  </si>
  <si>
    <t>Datum</t>
  </si>
  <si>
    <t>Tid</t>
  </si>
  <si>
    <t>Hemmalag</t>
  </si>
  <si>
    <t>Bortalag</t>
  </si>
  <si>
    <t>18.00</t>
  </si>
  <si>
    <t>Sidensjö</t>
  </si>
  <si>
    <t>Hägglunds 2</t>
  </si>
  <si>
    <t>Moa Holmgren, Rut Lindström, Stella Edlund, Klara Lif Amira Suleiman, Maci Åberg, Melina Eränen, Saga Söderlind</t>
  </si>
  <si>
    <t>14.00</t>
  </si>
  <si>
    <t>Arnäs IF 2</t>
  </si>
  <si>
    <t>Hägglunds 1</t>
  </si>
  <si>
    <t>Agnes Lif, Fre Gebremichel, Maya Thelin, Nellie Ulander Astrid Sjölund, Betty Wickberg, Elsa Gidmark, Freja Palmbo Eriksson</t>
  </si>
  <si>
    <t>Anundsjö</t>
  </si>
  <si>
    <t>Hägglunds 3</t>
  </si>
  <si>
    <t>Joline Eriksson, Menessa Hodroj, Nova Ådahl Maja Stertman, Saga Söderbäck, Thilde Ullsten</t>
  </si>
  <si>
    <t>Domsjö IF</t>
  </si>
  <si>
    <t>Moa Holmgren, Rut Lindström, Stella Edlund, Klara Lif Agnes Lif, Fre Gebremichel, Maya Thelin, Nellie Ulander</t>
  </si>
  <si>
    <t>10.00</t>
  </si>
  <si>
    <t>BK Örnen 2</t>
  </si>
  <si>
    <t>Astrid Sjölund, Betty Wickberg, Elsa Gidmark, Freja Palmbo Eriksson Joline Eriksson, Menessa Hodroj, Nova Ådahl</t>
  </si>
  <si>
    <t>Amira Suleiman, Maci Åberg, Melina Eränen, Saga Söderlind Maja Stertman, Saga Söderbäck, Thilde Ullsten</t>
  </si>
  <si>
    <t>Domsjö IF 1</t>
  </si>
  <si>
    <t>Moa Holmgren, Rut Lindström, Stella Edlund, Klara Lif Astrid Sjölund, Betty Wickberg, Elsa Gidmark, Freja Palmbo Eriksson</t>
  </si>
  <si>
    <t>BK Örnen 1</t>
  </si>
  <si>
    <t xml:space="preserve">Arnäs IF 2 </t>
  </si>
  <si>
    <t>Amira Suleiman, Maci Åberg, Melina Eränen, Saga Söderlind Joline Eriksson, Menessa Hodroj, Nova Ådahl</t>
  </si>
  <si>
    <t>13.00-14.00</t>
  </si>
  <si>
    <t>Sidensjö IK</t>
  </si>
  <si>
    <t>14.30-15.30</t>
  </si>
  <si>
    <t>Själevads IK 2</t>
  </si>
  <si>
    <t>18.00-19.00</t>
  </si>
  <si>
    <t>Domsjö IF 2</t>
  </si>
  <si>
    <t>Moelvens FC</t>
  </si>
  <si>
    <t>Moa Holmgren, Rut Lindström, Stella Edlund, Klara Lif Joline Eriksson, Menessa Hodroj, Nova Ådahl</t>
  </si>
  <si>
    <t>17.30</t>
  </si>
  <si>
    <t>Agnes Lif, Fre Gebremichel, Maya Thelin, Nellie Ulander Amira Suleiman, Maci Åberg, Melina Eränen, Saga Söderlind</t>
  </si>
  <si>
    <t>11.00</t>
  </si>
  <si>
    <t>Gideälvdal</t>
  </si>
  <si>
    <t>13.00</t>
  </si>
  <si>
    <t>Moelven FC</t>
  </si>
  <si>
    <t>10.00-11.00</t>
  </si>
  <si>
    <t>Själevads IK 1</t>
  </si>
  <si>
    <t>16.00</t>
  </si>
  <si>
    <t>BK Örnen</t>
  </si>
  <si>
    <t>15.00</t>
  </si>
  <si>
    <t>Modo FF</t>
  </si>
  <si>
    <t>Arnäs IF 1</t>
  </si>
  <si>
    <t>Anundsjö IF</t>
  </si>
  <si>
    <t>14.30</t>
  </si>
  <si>
    <t xml:space="preserve">Arnäs IF 1 </t>
  </si>
  <si>
    <t>Fikaförsäljning 1
(Försäljning &amp; Långpannekaka)</t>
  </si>
  <si>
    <t>Support vid behov</t>
  </si>
  <si>
    <t>Laguppställning</t>
  </si>
  <si>
    <t>Bortamatch</t>
  </si>
  <si>
    <t>Moa H</t>
  </si>
  <si>
    <t>Rut L</t>
  </si>
  <si>
    <t>Klara L</t>
  </si>
  <si>
    <t>Astrid S</t>
  </si>
  <si>
    <t>Betty W</t>
  </si>
  <si>
    <t>Elsa G</t>
  </si>
  <si>
    <t>Fre G</t>
  </si>
  <si>
    <t>Nellie U</t>
  </si>
  <si>
    <t>Maja S</t>
  </si>
  <si>
    <t>Thilde U</t>
  </si>
  <si>
    <t>Uppdrag Matchvärd</t>
  </si>
  <si>
    <t>Var på plats 1h före match</t>
  </si>
  <si>
    <t>Säkerställ att omklädningsrum låses upp (själv eller av tränare ca 1h innan match)</t>
  </si>
  <si>
    <t>Hämta väst i domarrummet</t>
  </si>
  <si>
    <t>Hälsa domaren välkommen och visa till domarrummet och be denne komma till dig om något behövs</t>
  </si>
  <si>
    <t>Skriv under matchrapport (domaren har med sig den annars finns det i domarrumet)</t>
  </si>
  <si>
    <t>Lämna matchrapport i kansliets brevlåda</t>
  </si>
  <si>
    <t>Bjud domaren på fika i pausen</t>
  </si>
  <si>
    <t>Häng tillbaka västen i domarrummet</t>
  </si>
  <si>
    <t>Säkerställ att den som sist lämnar arenan släcker och låser omklädningsrum</t>
  </si>
  <si>
    <t>Uppdrag Fikaförsäljning</t>
  </si>
  <si>
    <t>Fikaförsäljning 2 (Försäljning, Anskaffning/inventering tillbehör - muggar, servetter, avfallsspåsar, festis &amp; kaffe)</t>
  </si>
  <si>
    <t>Ställ fram fikabord till planen för försäljning</t>
  </si>
  <si>
    <t>Hämta muggar, servetter, avfallsspåsar, festis och kaffe i lagskåp</t>
  </si>
  <si>
    <t>Ordna en prislista (förslag på priser nedan)</t>
  </si>
  <si>
    <t>Koka kaffe (filter finns)</t>
  </si>
  <si>
    <t xml:space="preserve">Med hjälp av matchvärd ska domaren bjudas på fika </t>
  </si>
  <si>
    <t>Lämna kvarvarande muggar, servetter, avfallsspåsar, festis och kaffe i lagskåp</t>
  </si>
  <si>
    <t>Uppdrag Linjedomare</t>
  </si>
  <si>
    <t>Hämta flagga i domarrummet (ta hjälp av matchvärd vid behov)</t>
  </si>
  <si>
    <t>Presentera er för domaren</t>
  </si>
  <si>
    <t>Flagga när bollen går över linjen</t>
  </si>
  <si>
    <t>Återlämna flagga efter match</t>
  </si>
  <si>
    <t>Joline E</t>
  </si>
  <si>
    <t>Menessa H</t>
  </si>
  <si>
    <t>Nova Å</t>
  </si>
  <si>
    <t>Amira S</t>
  </si>
  <si>
    <t>Melina E</t>
  </si>
  <si>
    <t>Saga SB</t>
  </si>
  <si>
    <t>Saga SL</t>
  </si>
  <si>
    <t>Baka eller köp 1 långpannekaka ca 35 bitar (eller motsvarande)</t>
  </si>
  <si>
    <t>Festis 15Kr</t>
  </si>
  <si>
    <t>Köp med en liter mjölk till kaffet</t>
  </si>
  <si>
    <r>
      <t xml:space="preserve">Fikaförsäljning 2 </t>
    </r>
    <r>
      <rPr>
        <b/>
        <sz val="9"/>
        <rFont val="Calibri"/>
        <family val="2"/>
      </rPr>
      <t>(Se flik Fikaförsäljning)</t>
    </r>
  </si>
  <si>
    <r>
      <t xml:space="preserve">Fikaförsäljning 1
</t>
    </r>
    <r>
      <rPr>
        <b/>
        <sz val="9"/>
        <rFont val="Calibri"/>
        <family val="2"/>
      </rPr>
      <t>(Se flik Fikaförsäljning)</t>
    </r>
  </si>
  <si>
    <r>
      <t xml:space="preserve">Linjedomare 2 </t>
    </r>
    <r>
      <rPr>
        <b/>
        <sz val="9"/>
        <rFont val="Calibri"/>
        <family val="2"/>
      </rPr>
      <t>(Se flik Fikaförsäljning)</t>
    </r>
  </si>
  <si>
    <r>
      <t xml:space="preserve">Linjedomare 1 </t>
    </r>
    <r>
      <rPr>
        <b/>
        <sz val="9"/>
        <rFont val="Calibri"/>
        <family val="2"/>
      </rPr>
      <t>(Se flik Fikaförsäljning)</t>
    </r>
  </si>
  <si>
    <r>
      <t xml:space="preserve">Matchvärd </t>
    </r>
    <r>
      <rPr>
        <b/>
        <sz val="9"/>
        <rFont val="Calibri"/>
        <family val="2"/>
      </rPr>
      <t>(Se flik Fikaförsäljning)</t>
    </r>
  </si>
  <si>
    <t>Håll linjen fri från föräldrar (2 m från linjen)</t>
  </si>
  <si>
    <t>Inventera lager av muggar, servetter, sockerbitar, avfallsspåsar, festis &amp; kaffe i god tid före match</t>
  </si>
  <si>
    <t>Köp vid behov mer muggar, servetter, sockebitar, avfallsspåsar, festis och kaffe i större mängd (vid köp, lämna kvitto till Fatme Ahmad)</t>
  </si>
  <si>
    <t>Ordna swishlapp med nummer eller QR-kod till dig själv (fikaförsäljare 1)</t>
  </si>
  <si>
    <t>Inventera och meddela nästa fikagrupp status på vårt lager (förslagsvis via supertext)</t>
  </si>
  <si>
    <t>Hälsa motståndarna välkomna och visa de till sitt omklädningsrum &amp; toaletter</t>
  </si>
  <si>
    <t>Säkerställ god stämning runt planen och att domaren känner sig trygg.</t>
  </si>
  <si>
    <t>Agnes Lif, Fre Gebremichel, Maya Thelin, Nellie Ulander Maja Stertman, Saga Söderbäck, Thilde Ullsten, Molly Ullsten</t>
  </si>
  <si>
    <t>Amira Suleiman, Maci Åberg, Melina Eränen, Saga Söderlind Maja Stertman, Saga Söderbäck, Thilde Ullsten, Molly Ullsten</t>
  </si>
  <si>
    <t>Astrid Sjölund, Betty Wickberg, Elsa Gidmark, Freja Palmbo Eriksson Maja Stertman, Saga Söderbäck, Thilde Ullsten, Molly Ullsten</t>
  </si>
  <si>
    <t>Joline Eriksson, Menessa Hodroj, Nova Ådahl Maja Stertman, Saga Söderbäck, Thilde Ullsten, Molly Ullsten</t>
  </si>
  <si>
    <t>Molly U</t>
  </si>
  <si>
    <t>Moa Holmgren, Rut Lindström, Stella Edlund, Klara Lif Maja Stertman, Saga Söderbäck, Thilde Ullsten, Molly Ullsten</t>
  </si>
  <si>
    <t>Agnes Lif, Fre Gebremichel, Maya Thelin, Nellie Ulander Joline Eriksson, Menessa Hodroj, Nova Ådahl</t>
  </si>
  <si>
    <t>Astrid Sjölund, Betty Wickberg, Elsa Gidmark, Freja Palmbo Eriksson Amira Suleiman, Maci Åberg, Melina Eränen, Saga Söderlind</t>
  </si>
  <si>
    <t>Molly U &amp; Klara L</t>
  </si>
  <si>
    <t>Rut</t>
  </si>
  <si>
    <t>Menessa</t>
  </si>
  <si>
    <t>Moa H, Klara L</t>
  </si>
  <si>
    <r>
      <t xml:space="preserve">Materialförrådet ligger längst ner i byggnaden intill 11-mannaplanen. Kod för lås </t>
    </r>
    <r>
      <rPr>
        <b/>
        <sz val="11"/>
        <rFont val="Calibri"/>
        <family val="2"/>
      </rPr>
      <t>710</t>
    </r>
  </si>
  <si>
    <t>Swisha hela summan för fikaförsäljning till 1234640819, märk swishen med "Fikaförsäljning HIoFK F14"</t>
  </si>
  <si>
    <t>Namn</t>
  </si>
  <si>
    <t>Omgång 1</t>
  </si>
  <si>
    <t>Omgång 2</t>
  </si>
  <si>
    <t>Omgång 3</t>
  </si>
  <si>
    <t>Omgång 4</t>
  </si>
  <si>
    <t>Omgång 5</t>
  </si>
  <si>
    <t>Borta</t>
  </si>
  <si>
    <t>Hemma</t>
  </si>
  <si>
    <t>Domsjö 10:00</t>
  </si>
  <si>
    <t>Domsjö 14:00</t>
  </si>
  <si>
    <t>Modo</t>
  </si>
  <si>
    <t>Arnäs</t>
  </si>
  <si>
    <t>Moälven/ Själevad</t>
  </si>
  <si>
    <t>BK örnen</t>
  </si>
  <si>
    <t>Domsjö</t>
  </si>
  <si>
    <t>Själevad</t>
  </si>
  <si>
    <t>Johan Emilia</t>
  </si>
  <si>
    <t>Michael Martin</t>
  </si>
  <si>
    <t>Michael Emilia</t>
  </si>
  <si>
    <t>Martin Johan</t>
  </si>
  <si>
    <t>Martin Emilia</t>
  </si>
  <si>
    <t>Johan Michael</t>
  </si>
  <si>
    <t>Martin Michael</t>
  </si>
  <si>
    <t>Menessa Hodroj</t>
  </si>
  <si>
    <t>X</t>
  </si>
  <si>
    <t>S</t>
  </si>
  <si>
    <t>Betty Wickberg</t>
  </si>
  <si>
    <t>Maci Åberg</t>
  </si>
  <si>
    <t>Nova Ådahl</t>
  </si>
  <si>
    <t>Saga Söderbäck</t>
  </si>
  <si>
    <t>Nova Westin</t>
  </si>
  <si>
    <t>Agnes Lif</t>
  </si>
  <si>
    <t>Maya Thelin</t>
  </si>
  <si>
    <t>Amira Suleiman</t>
  </si>
  <si>
    <t>Melina Eränen</t>
  </si>
  <si>
    <t>Saga Söderlind</t>
  </si>
  <si>
    <t>Ängla Eriksson</t>
  </si>
  <si>
    <t>Moa Holmgren</t>
  </si>
  <si>
    <t>Elsa Gidmark</t>
  </si>
  <si>
    <t>Freja Palmbo Eriksson</t>
  </si>
  <si>
    <t>Joline Eriksson</t>
  </si>
  <si>
    <t>Maja Stertman</t>
  </si>
  <si>
    <t>Astrid Sjölund</t>
  </si>
  <si>
    <t>Klara Lif</t>
  </si>
  <si>
    <t>Rut Lindström</t>
  </si>
  <si>
    <t>Stella Edlund</t>
  </si>
  <si>
    <t>Nellie Ulander</t>
  </si>
  <si>
    <t>Thilde Ullsten</t>
  </si>
  <si>
    <t>Fre Gebremichel</t>
  </si>
  <si>
    <t>Molly Ullsten</t>
  </si>
  <si>
    <t>Kaffe 20kr</t>
  </si>
  <si>
    <t>Kaka/Bulle 20kr</t>
  </si>
  <si>
    <t>Vid behov av inköp köper man upp ett större lager av festis, muggar, avfallsspåsar, servetter och kaffe och lämnar kvittot till Fatma Ahmad.</t>
  </si>
  <si>
    <t>Matchvärd</t>
  </si>
  <si>
    <t>Linjedomare 1</t>
  </si>
  <si>
    <t xml:space="preserve">Linjedomare 2 </t>
  </si>
  <si>
    <t>Fikaförsäljning 1</t>
  </si>
  <si>
    <t xml:space="preserve">Fikaförsäljning 2 </t>
  </si>
  <si>
    <t>Support</t>
  </si>
  <si>
    <t>Tränare</t>
  </si>
  <si>
    <t xml:space="preserve">Vart </t>
  </si>
  <si>
    <t>När</t>
  </si>
  <si>
    <t>Hemma/Borta</t>
  </si>
  <si>
    <t>Spelar</t>
  </si>
  <si>
    <t>Matchroll</t>
  </si>
  <si>
    <t>BORTA</t>
  </si>
  <si>
    <t>Summa X</t>
  </si>
  <si>
    <t>Summa S</t>
  </si>
  <si>
    <t>Matchansvar Hägglunds IoFK F14 - 2024</t>
  </si>
  <si>
    <t xml:space="preserve">Prisförslag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</si>
</sst>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8"/>
      <color theme="0" tint="-0.34998626667073579"/>
      <name val="Calibri"/>
      <family val="2"/>
      <scheme val="minor"/>
    </font>
    <font>
      <b/>
      <sz val="12"/>
      <name val="Calibri"/>
      <family val="2"/>
    </font>
    <font>
      <b/>
      <sz val="24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9"/>
      <name val="Calibri"/>
      <family val="2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i/>
      <sz val="11"/>
      <color theme="0" tint="-0.34998626667073579"/>
      <name val="Calibri"/>
      <family val="2"/>
    </font>
    <font>
      <sz val="10"/>
      <color rgb="FF9C0006"/>
      <name val="Calibri"/>
      <family val="2"/>
      <scheme val="minor"/>
    </font>
    <font>
      <sz val="10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3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/>
      <diagonal/>
    </border>
  </borders>
  <cellStyleXfs count="9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5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3" fillId="6" borderId="31" applyNumberFormat="0" applyAlignment="0" applyProtection="0"/>
    <xf numFmtId="0" fontId="14" fillId="0" borderId="0"/>
    <xf numFmtId="0" fontId="19" fillId="7" borderId="0" applyNumberFormat="0" applyBorder="0" applyAlignment="0" applyProtection="0"/>
  </cellStyleXfs>
  <cellXfs count="164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3" xfId="4" applyFont="1" applyBorder="1"/>
    <xf numFmtId="0" fontId="0" fillId="3" borderId="4" xfId="4" applyFont="1" applyBorder="1"/>
    <xf numFmtId="0" fontId="0" fillId="3" borderId="5" xfId="4" applyFont="1" applyBorder="1"/>
    <xf numFmtId="0" fontId="2" fillId="0" borderId="0" xfId="1" applyNumberFormat="1" applyFont="1" applyProtection="1"/>
    <xf numFmtId="0" fontId="2" fillId="0" borderId="9" xfId="1" applyNumberFormat="1" applyFont="1" applyBorder="1" applyProtection="1"/>
    <xf numFmtId="0" fontId="2" fillId="0" borderId="10" xfId="1" applyNumberFormat="1" applyFont="1" applyBorder="1" applyProtection="1"/>
    <xf numFmtId="0" fontId="2" fillId="0" borderId="11" xfId="1" applyNumberFormat="1" applyFont="1" applyBorder="1" applyProtection="1"/>
    <xf numFmtId="0" fontId="2" fillId="0" borderId="12" xfId="1" applyNumberFormat="1" applyFont="1" applyBorder="1" applyProtection="1"/>
    <xf numFmtId="0" fontId="2" fillId="0" borderId="13" xfId="1" applyNumberFormat="1" applyFont="1" applyBorder="1" applyProtection="1"/>
    <xf numFmtId="0" fontId="2" fillId="0" borderId="14" xfId="1" applyNumberFormat="1" applyFont="1" applyBorder="1" applyProtection="1"/>
    <xf numFmtId="0" fontId="2" fillId="0" borderId="15" xfId="1" applyNumberFormat="1" applyFont="1" applyBorder="1" applyProtection="1"/>
    <xf numFmtId="0" fontId="2" fillId="0" borderId="16" xfId="1" applyNumberFormat="1" applyFont="1" applyBorder="1" applyProtection="1"/>
    <xf numFmtId="0" fontId="6" fillId="5" borderId="17" xfId="1" applyNumberFormat="1" applyFont="1" applyFill="1" applyBorder="1" applyAlignment="1" applyProtection="1">
      <alignment horizontal="center" wrapText="1"/>
    </xf>
    <xf numFmtId="0" fontId="6" fillId="5" borderId="18" xfId="1" applyNumberFormat="1" applyFont="1" applyFill="1" applyBorder="1" applyAlignment="1" applyProtection="1">
      <alignment horizontal="center" wrapText="1"/>
    </xf>
    <xf numFmtId="0" fontId="2" fillId="0" borderId="19" xfId="1" applyNumberFormat="1" applyFont="1" applyBorder="1" applyProtection="1"/>
    <xf numFmtId="0" fontId="2" fillId="0" borderId="20" xfId="1" applyNumberFormat="1" applyFont="1" applyBorder="1" applyProtection="1"/>
    <xf numFmtId="0" fontId="2" fillId="0" borderId="21" xfId="1" applyNumberFormat="1" applyFont="1" applyFill="1" applyBorder="1" applyProtection="1"/>
    <xf numFmtId="0" fontId="2" fillId="0" borderId="22" xfId="1" applyNumberFormat="1" applyFont="1" applyBorder="1" applyProtection="1"/>
    <xf numFmtId="0" fontId="2" fillId="0" borderId="23" xfId="1" applyNumberFormat="1" applyFont="1" applyFill="1" applyBorder="1" applyProtection="1"/>
    <xf numFmtId="0" fontId="2" fillId="0" borderId="22" xfId="1" applyNumberFormat="1" applyFont="1" applyFill="1" applyBorder="1" applyProtection="1"/>
    <xf numFmtId="0" fontId="2" fillId="0" borderId="24" xfId="1" applyNumberFormat="1" applyFont="1" applyBorder="1" applyProtection="1"/>
    <xf numFmtId="0" fontId="2" fillId="0" borderId="12" xfId="1" applyNumberFormat="1" applyFont="1" applyFill="1" applyBorder="1" applyProtection="1"/>
    <xf numFmtId="0" fontId="6" fillId="0" borderId="0" xfId="1" applyNumberFormat="1" applyFont="1" applyProtection="1"/>
    <xf numFmtId="0" fontId="8" fillId="5" borderId="5" xfId="0" applyNumberFormat="1" applyFont="1" applyFill="1" applyBorder="1" applyAlignment="1" applyProtection="1">
      <alignment horizontal="center" vertical="center" wrapText="1"/>
    </xf>
    <xf numFmtId="0" fontId="8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3" borderId="25" xfId="4" applyFont="1" applyBorder="1"/>
    <xf numFmtId="0" fontId="5" fillId="2" borderId="0" xfId="3"/>
    <xf numFmtId="0" fontId="0" fillId="3" borderId="26" xfId="4" applyFont="1" applyBorder="1"/>
    <xf numFmtId="0" fontId="8" fillId="5" borderId="27" xfId="0" applyNumberFormat="1" applyFont="1" applyFill="1" applyBorder="1" applyAlignment="1" applyProtection="1">
      <alignment horizontal="center"/>
    </xf>
    <xf numFmtId="0" fontId="8" fillId="5" borderId="28" xfId="0" applyNumberFormat="1" applyFont="1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29" xfId="0" applyFill="1" applyBorder="1"/>
    <xf numFmtId="0" fontId="0" fillId="0" borderId="10" xfId="0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12" xfId="0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5" xfId="0" applyFill="1" applyBorder="1" applyAlignment="1">
      <alignment horizontal="center"/>
    </xf>
    <xf numFmtId="0" fontId="0" fillId="0" borderId="30" xfId="0" applyFill="1" applyBorder="1"/>
    <xf numFmtId="0" fontId="0" fillId="0" borderId="16" xfId="0" applyBorder="1" applyAlignment="1">
      <alignment wrapText="1"/>
    </xf>
    <xf numFmtId="16" fontId="0" fillId="0" borderId="29" xfId="0" applyNumberFormat="1" applyFill="1" applyBorder="1" applyAlignment="1">
      <alignment horizontal="center"/>
    </xf>
    <xf numFmtId="16" fontId="0" fillId="0" borderId="2" xfId="0" applyNumberForma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2" fillId="0" borderId="0" xfId="0" applyFont="1" applyAlignment="1">
      <alignment horizontal="left" vertical="center" indent="4"/>
    </xf>
    <xf numFmtId="0" fontId="0" fillId="0" borderId="2" xfId="0" applyBorder="1"/>
    <xf numFmtId="0" fontId="0" fillId="0" borderId="9" xfId="0" applyBorder="1"/>
    <xf numFmtId="0" fontId="0" fillId="0" borderId="2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30" xfId="0" applyBorder="1"/>
    <xf numFmtId="0" fontId="0" fillId="0" borderId="16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5" borderId="0" xfId="1" applyFont="1" applyFill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/>
    <xf numFmtId="0" fontId="2" fillId="0" borderId="0" xfId="1" applyFill="1"/>
    <xf numFmtId="0" fontId="2" fillId="0" borderId="0" xfId="1" applyFont="1" applyFill="1"/>
    <xf numFmtId="0" fontId="2" fillId="5" borderId="0" xfId="1" applyFont="1" applyFill="1"/>
    <xf numFmtId="49" fontId="2" fillId="0" borderId="0" xfId="1" applyNumberFormat="1" applyFill="1"/>
    <xf numFmtId="49" fontId="2" fillId="5" borderId="0" xfId="1" applyNumberFormat="1" applyFont="1" applyFill="1"/>
    <xf numFmtId="0" fontId="2" fillId="0" borderId="0" xfId="1" applyFont="1" applyFill="1" applyAlignment="1">
      <alignment horizontal="right"/>
    </xf>
    <xf numFmtId="49" fontId="2" fillId="5" borderId="0" xfId="1" applyNumberFormat="1" applyFont="1" applyFill="1" applyAlignment="1">
      <alignment horizontal="right"/>
    </xf>
    <xf numFmtId="49" fontId="2" fillId="0" borderId="0" xfId="1" applyNumberFormat="1" applyFill="1" applyAlignment="1">
      <alignment horizontal="right"/>
    </xf>
    <xf numFmtId="0" fontId="14" fillId="0" borderId="0" xfId="7" applyFill="1"/>
    <xf numFmtId="0" fontId="2" fillId="0" borderId="0" xfId="7" applyFont="1" applyFill="1"/>
    <xf numFmtId="0" fontId="14" fillId="0" borderId="0" xfId="7" applyFill="1" applyBorder="1"/>
    <xf numFmtId="0" fontId="2" fillId="0" borderId="32" xfId="7" applyFont="1" applyFill="1" applyBorder="1"/>
    <xf numFmtId="0" fontId="14" fillId="0" borderId="32" xfId="7" applyFill="1" applyBorder="1"/>
    <xf numFmtId="0" fontId="6" fillId="0" borderId="0" xfId="7" applyFont="1" applyFill="1" applyBorder="1"/>
    <xf numFmtId="0" fontId="2" fillId="0" borderId="0" xfId="7" applyFont="1" applyFill="1" applyBorder="1"/>
    <xf numFmtId="0" fontId="13" fillId="6" borderId="41" xfId="6" applyBorder="1"/>
    <xf numFmtId="0" fontId="16" fillId="0" borderId="2" xfId="7" applyFont="1" applyFill="1" applyBorder="1" applyAlignment="1">
      <alignment horizontal="center"/>
    </xf>
    <xf numFmtId="0" fontId="16" fillId="0" borderId="12" xfId="7" applyFont="1" applyFill="1" applyBorder="1" applyAlignment="1">
      <alignment horizontal="center"/>
    </xf>
    <xf numFmtId="0" fontId="2" fillId="0" borderId="33" xfId="7" applyFont="1" applyFill="1" applyBorder="1" applyAlignment="1">
      <alignment horizontal="center"/>
    </xf>
    <xf numFmtId="0" fontId="16" fillId="0" borderId="16" xfId="7" applyFont="1" applyFill="1" applyBorder="1" applyAlignment="1">
      <alignment horizontal="center"/>
    </xf>
    <xf numFmtId="0" fontId="16" fillId="0" borderId="29" xfId="7" applyFont="1" applyFill="1" applyBorder="1" applyAlignment="1">
      <alignment horizontal="center"/>
    </xf>
    <xf numFmtId="0" fontId="6" fillId="0" borderId="32" xfId="7" applyFont="1" applyFill="1" applyBorder="1"/>
    <xf numFmtId="0" fontId="15" fillId="0" borderId="2" xfId="7" applyFont="1" applyFill="1" applyBorder="1" applyAlignment="1">
      <alignment horizontal="center"/>
    </xf>
    <xf numFmtId="0" fontId="15" fillId="0" borderId="10" xfId="7" applyFont="1" applyFill="1" applyBorder="1" applyAlignment="1">
      <alignment horizontal="center"/>
    </xf>
    <xf numFmtId="0" fontId="15" fillId="0" borderId="12" xfId="7" applyFont="1" applyFill="1" applyBorder="1" applyAlignment="1">
      <alignment horizontal="center"/>
    </xf>
    <xf numFmtId="0" fontId="15" fillId="0" borderId="16" xfId="7" applyFont="1" applyFill="1" applyBorder="1" applyAlignment="1">
      <alignment horizontal="center"/>
    </xf>
    <xf numFmtId="0" fontId="15" fillId="0" borderId="29" xfId="7" applyFont="1" applyFill="1" applyBorder="1" applyAlignment="1">
      <alignment horizontal="center"/>
    </xf>
    <xf numFmtId="0" fontId="14" fillId="0" borderId="46" xfId="7" applyFill="1" applyBorder="1"/>
    <xf numFmtId="0" fontId="6" fillId="0" borderId="21" xfId="7" applyFont="1" applyFill="1" applyBorder="1"/>
    <xf numFmtId="0" fontId="13" fillId="6" borderId="42" xfId="6" applyBorder="1" applyAlignment="1">
      <alignment horizontal="center"/>
    </xf>
    <xf numFmtId="0" fontId="13" fillId="6" borderId="43" xfId="6" applyBorder="1" applyAlignment="1">
      <alignment horizontal="center"/>
    </xf>
    <xf numFmtId="0" fontId="13" fillId="6" borderId="41" xfId="6" applyBorder="1" applyAlignment="1">
      <alignment horizontal="center"/>
    </xf>
    <xf numFmtId="0" fontId="2" fillId="0" borderId="29" xfId="7" applyFont="1" applyFill="1" applyBorder="1" applyAlignment="1">
      <alignment horizontal="center"/>
    </xf>
    <xf numFmtId="0" fontId="2" fillId="0" borderId="9" xfId="7" applyFont="1" applyFill="1" applyBorder="1" applyAlignment="1">
      <alignment horizontal="center"/>
    </xf>
    <xf numFmtId="0" fontId="2" fillId="0" borderId="44" xfId="7" applyFont="1" applyFill="1" applyBorder="1" applyAlignment="1">
      <alignment horizontal="center"/>
    </xf>
    <xf numFmtId="0" fontId="14" fillId="0" borderId="29" xfId="7" applyFill="1" applyBorder="1" applyAlignment="1">
      <alignment horizontal="center"/>
    </xf>
    <xf numFmtId="0" fontId="14" fillId="0" borderId="10" xfId="7" applyFill="1" applyBorder="1" applyAlignment="1">
      <alignment horizontal="center"/>
    </xf>
    <xf numFmtId="0" fontId="18" fillId="0" borderId="10" xfId="7" applyFont="1" applyFill="1" applyBorder="1" applyAlignment="1">
      <alignment horizontal="center"/>
    </xf>
    <xf numFmtId="0" fontId="18" fillId="0" borderId="29" xfId="7" applyFont="1" applyFill="1" applyBorder="1" applyAlignment="1">
      <alignment horizontal="center"/>
    </xf>
    <xf numFmtId="0" fontId="2" fillId="0" borderId="10" xfId="7" applyFont="1" applyFill="1" applyBorder="1" applyAlignment="1">
      <alignment horizontal="center"/>
    </xf>
    <xf numFmtId="0" fontId="14" fillId="0" borderId="2" xfId="7" applyFill="1" applyBorder="1" applyAlignment="1">
      <alignment horizontal="center"/>
    </xf>
    <xf numFmtId="0" fontId="14" fillId="0" borderId="11" xfId="7" applyFill="1" applyBorder="1" applyAlignment="1">
      <alignment horizontal="center"/>
    </xf>
    <xf numFmtId="0" fontId="14" fillId="0" borderId="35" xfId="7" applyFill="1" applyBorder="1" applyAlignment="1">
      <alignment horizontal="center"/>
    </xf>
    <xf numFmtId="0" fontId="14" fillId="0" borderId="12" xfId="7" applyFill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18" fillId="0" borderId="12" xfId="7" applyFont="1" applyFill="1" applyBorder="1" applyAlignment="1">
      <alignment horizontal="center"/>
    </xf>
    <xf numFmtId="0" fontId="18" fillId="0" borderId="2" xfId="7" applyFont="1" applyFill="1" applyBorder="1" applyAlignment="1">
      <alignment horizontal="center"/>
    </xf>
    <xf numFmtId="0" fontId="2" fillId="0" borderId="2" xfId="7" applyFont="1" applyFill="1" applyBorder="1" applyAlignment="1">
      <alignment horizontal="center"/>
    </xf>
    <xf numFmtId="0" fontId="5" fillId="2" borderId="2" xfId="3" applyBorder="1" applyAlignment="1">
      <alignment horizontal="center"/>
    </xf>
    <xf numFmtId="0" fontId="5" fillId="2" borderId="11" xfId="3" applyBorder="1" applyAlignment="1">
      <alignment horizontal="center"/>
    </xf>
    <xf numFmtId="0" fontId="17" fillId="2" borderId="12" xfId="3" applyFont="1" applyBorder="1" applyAlignment="1">
      <alignment horizontal="center"/>
    </xf>
    <xf numFmtId="0" fontId="5" fillId="2" borderId="35" xfId="3" applyBorder="1" applyAlignment="1">
      <alignment horizontal="center"/>
    </xf>
    <xf numFmtId="0" fontId="17" fillId="2" borderId="2" xfId="3" applyFont="1" applyBorder="1" applyAlignment="1">
      <alignment horizontal="center"/>
    </xf>
    <xf numFmtId="0" fontId="5" fillId="2" borderId="12" xfId="3" applyBorder="1" applyAlignment="1">
      <alignment horizontal="center"/>
    </xf>
    <xf numFmtId="0" fontId="2" fillId="0" borderId="11" xfId="7" applyFont="1" applyFill="1" applyBorder="1" applyAlignment="1">
      <alignment horizontal="center"/>
    </xf>
    <xf numFmtId="0" fontId="2" fillId="0" borderId="12" xfId="7" applyFont="1" applyFill="1" applyBorder="1" applyAlignment="1">
      <alignment horizontal="center"/>
    </xf>
    <xf numFmtId="0" fontId="14" fillId="0" borderId="30" xfId="7" applyFill="1" applyBorder="1" applyAlignment="1">
      <alignment horizontal="center"/>
    </xf>
    <xf numFmtId="0" fontId="14" fillId="0" borderId="15" xfId="7" applyFill="1" applyBorder="1" applyAlignment="1">
      <alignment horizontal="center"/>
    </xf>
    <xf numFmtId="0" fontId="14" fillId="0" borderId="45" xfId="7" applyFill="1" applyBorder="1" applyAlignment="1">
      <alignment horizontal="center"/>
    </xf>
    <xf numFmtId="0" fontId="18" fillId="0" borderId="30" xfId="7" applyFont="1" applyFill="1" applyBorder="1" applyAlignment="1">
      <alignment horizontal="center"/>
    </xf>
    <xf numFmtId="0" fontId="2" fillId="0" borderId="30" xfId="7" applyFont="1" applyFill="1" applyBorder="1" applyAlignment="1">
      <alignment horizontal="center"/>
    </xf>
    <xf numFmtId="0" fontId="18" fillId="0" borderId="16" xfId="7" applyFont="1" applyFill="1" applyBorder="1" applyAlignment="1">
      <alignment horizontal="center"/>
    </xf>
    <xf numFmtId="0" fontId="2" fillId="0" borderId="45" xfId="7" applyFont="1" applyFill="1" applyBorder="1" applyAlignment="1">
      <alignment horizontal="center"/>
    </xf>
    <xf numFmtId="0" fontId="16" fillId="0" borderId="11" xfId="7" applyFont="1" applyFill="1" applyBorder="1" applyAlignment="1">
      <alignment horizontal="center"/>
    </xf>
    <xf numFmtId="0" fontId="16" fillId="2" borderId="11" xfId="3" applyFont="1" applyBorder="1" applyAlignment="1">
      <alignment horizontal="center"/>
    </xf>
    <xf numFmtId="0" fontId="16" fillId="0" borderId="15" xfId="7" applyFont="1" applyFill="1" applyBorder="1" applyAlignment="1">
      <alignment horizontal="center"/>
    </xf>
    <xf numFmtId="0" fontId="16" fillId="0" borderId="10" xfId="7" applyFont="1" applyFill="1" applyBorder="1" applyAlignment="1">
      <alignment horizontal="center"/>
    </xf>
    <xf numFmtId="0" fontId="16" fillId="2" borderId="12" xfId="3" applyFont="1" applyBorder="1" applyAlignment="1">
      <alignment horizontal="center"/>
    </xf>
    <xf numFmtId="0" fontId="14" fillId="0" borderId="16" xfId="7" applyFill="1" applyBorder="1" applyAlignment="1">
      <alignment horizontal="center"/>
    </xf>
    <xf numFmtId="0" fontId="2" fillId="0" borderId="47" xfId="7" applyFont="1" applyFill="1" applyBorder="1"/>
    <xf numFmtId="0" fontId="14" fillId="0" borderId="48" xfId="7" applyFill="1" applyBorder="1"/>
    <xf numFmtId="0" fontId="5" fillId="2" borderId="48" xfId="3" applyBorder="1"/>
    <xf numFmtId="0" fontId="2" fillId="0" borderId="48" xfId="7" applyFont="1" applyFill="1" applyBorder="1"/>
    <xf numFmtId="0" fontId="14" fillId="0" borderId="49" xfId="7" applyFill="1" applyBorder="1"/>
    <xf numFmtId="0" fontId="13" fillId="6" borderId="50" xfId="6" applyBorder="1"/>
    <xf numFmtId="0" fontId="6" fillId="0" borderId="19" xfId="7" applyFont="1" applyFill="1" applyBorder="1"/>
    <xf numFmtId="0" fontId="20" fillId="2" borderId="21" xfId="3" applyFont="1" applyBorder="1"/>
    <xf numFmtId="49" fontId="6" fillId="0" borderId="21" xfId="7" applyNumberFormat="1" applyFont="1" applyFill="1" applyBorder="1"/>
    <xf numFmtId="0" fontId="6" fillId="0" borderId="24" xfId="7" applyFont="1" applyFill="1" applyBorder="1"/>
    <xf numFmtId="0" fontId="23" fillId="0" borderId="36" xfId="7" applyFont="1" applyFill="1" applyBorder="1" applyAlignment="1">
      <alignment horizontal="center"/>
    </xf>
    <xf numFmtId="0" fontId="23" fillId="0" borderId="37" xfId="7" applyFont="1" applyFill="1" applyBorder="1" applyAlignment="1">
      <alignment horizontal="center"/>
    </xf>
    <xf numFmtId="0" fontId="23" fillId="0" borderId="38" xfId="7" applyFont="1" applyFill="1" applyBorder="1" applyAlignment="1">
      <alignment horizontal="center"/>
    </xf>
    <xf numFmtId="16" fontId="22" fillId="7" borderId="34" xfId="8" applyNumberFormat="1" applyFont="1" applyBorder="1" applyAlignment="1">
      <alignment horizontal="center"/>
    </xf>
    <xf numFmtId="16" fontId="22" fillId="7" borderId="40" xfId="8" applyNumberFormat="1" applyFont="1" applyBorder="1" applyAlignment="1">
      <alignment horizontal="center"/>
    </xf>
    <xf numFmtId="16" fontId="6" fillId="0" borderId="39" xfId="7" applyNumberFormat="1" applyFont="1" applyFill="1" applyBorder="1" applyAlignment="1">
      <alignment horizontal="center"/>
    </xf>
    <xf numFmtId="16" fontId="6" fillId="0" borderId="22" xfId="7" applyNumberFormat="1" applyFont="1" applyFill="1" applyBorder="1" applyAlignment="1">
      <alignment horizontal="center"/>
    </xf>
    <xf numFmtId="0" fontId="21" fillId="2" borderId="34" xfId="3" applyFont="1" applyBorder="1" applyAlignment="1">
      <alignment horizontal="center"/>
    </xf>
    <xf numFmtId="0" fontId="21" fillId="2" borderId="40" xfId="3" applyFont="1" applyBorder="1" applyAlignment="1">
      <alignment horizontal="center"/>
    </xf>
    <xf numFmtId="0" fontId="8" fillId="0" borderId="36" xfId="7" applyFont="1" applyFill="1" applyBorder="1" applyAlignment="1">
      <alignment horizontal="center"/>
    </xf>
    <xf numFmtId="0" fontId="8" fillId="0" borderId="37" xfId="7" applyFont="1" applyFill="1" applyBorder="1" applyAlignment="1">
      <alignment horizontal="center"/>
    </xf>
    <xf numFmtId="0" fontId="8" fillId="0" borderId="38" xfId="7" applyFont="1" applyFill="1" applyBorder="1" applyAlignment="1">
      <alignment horizontal="center"/>
    </xf>
    <xf numFmtId="0" fontId="7" fillId="4" borderId="6" xfId="5" applyFont="1" applyBorder="1" applyAlignment="1">
      <alignment horizontal="center" vertical="center"/>
    </xf>
    <xf numFmtId="0" fontId="7" fillId="4" borderId="7" xfId="5" applyFont="1" applyBorder="1" applyAlignment="1">
      <alignment horizontal="center" vertical="center"/>
    </xf>
    <xf numFmtId="0" fontId="9" fillId="0" borderId="1" xfId="2" applyNumberFormat="1" applyFont="1" applyAlignment="1" applyProtection="1">
      <alignment horizontal="left"/>
    </xf>
    <xf numFmtId="0" fontId="10" fillId="0" borderId="1" xfId="2" applyNumberFormat="1" applyFont="1" applyAlignment="1" applyProtection="1">
      <alignment horizontal="left"/>
    </xf>
  </cellXfs>
  <cellStyles count="9">
    <cellStyle name="20% - Accent3" xfId="5" builtinId="38"/>
    <cellStyle name="40% - Accent1" xfId="4" builtinId="31"/>
    <cellStyle name="Bad" xfId="3" builtinId="27"/>
    <cellStyle name="Check Cell" xfId="6" builtinId="23"/>
    <cellStyle name="Good" xfId="8" builtinId="26"/>
    <cellStyle name="Heading 1" xfId="2" builtinId="16"/>
    <cellStyle name="Normal" xfId="0" builtinId="0"/>
    <cellStyle name="Normal 2" xfId="1"/>
    <cellStyle name="Normal 3" xfId="7"/>
  </cellStyles>
  <dxfs count="130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showGridLines="0" tabSelected="1" zoomScale="60" zoomScaleNormal="60" workbookViewId="0">
      <selection activeCell="AG2" sqref="AG2"/>
    </sheetView>
  </sheetViews>
  <sheetFormatPr defaultRowHeight="14.5" x14ac:dyDescent="0.35"/>
  <cols>
    <col min="1" max="1" width="17.1796875" style="77" customWidth="1"/>
    <col min="2" max="2" width="12.7265625" style="77" hidden="1" customWidth="1"/>
    <col min="3" max="3" width="16.6328125" style="77" customWidth="1"/>
    <col min="4" max="4" width="16.6328125" style="77" hidden="1" customWidth="1"/>
    <col min="5" max="5" width="16.6328125" style="77" customWidth="1"/>
    <col min="6" max="6" width="16.6328125" style="77" hidden="1" customWidth="1"/>
    <col min="7" max="7" width="16.6328125" style="77" customWidth="1"/>
    <col min="8" max="8" width="16.6328125" style="77" hidden="1" customWidth="1"/>
    <col min="9" max="9" width="16.6328125" style="77" customWidth="1"/>
    <col min="10" max="10" width="16.6328125" style="77" hidden="1" customWidth="1"/>
    <col min="11" max="11" width="16.6328125" style="77" customWidth="1"/>
    <col min="12" max="12" width="16.6328125" style="77" hidden="1" customWidth="1"/>
    <col min="13" max="13" width="16.6328125" style="77" customWidth="1"/>
    <col min="14" max="14" width="16.6328125" style="77" hidden="1" customWidth="1"/>
    <col min="15" max="15" width="16.6328125" style="77" customWidth="1"/>
    <col min="16" max="16" width="16.6328125" style="77" hidden="1" customWidth="1"/>
    <col min="17" max="17" width="16.6328125" style="77" customWidth="1"/>
    <col min="18" max="18" width="16.6328125" style="77" hidden="1" customWidth="1"/>
    <col min="19" max="19" width="16.6328125" style="77" customWidth="1"/>
    <col min="20" max="20" width="16.6328125" style="77" hidden="1" customWidth="1"/>
    <col min="21" max="21" width="16.6328125" style="77" customWidth="1"/>
    <col min="22" max="22" width="8.7265625" style="77"/>
    <col min="23" max="24" width="0" style="77" hidden="1" customWidth="1"/>
    <col min="25" max="25" width="9.81640625" style="77" hidden="1" customWidth="1"/>
    <col min="26" max="26" width="12.6328125" style="77" hidden="1" customWidth="1"/>
    <col min="27" max="27" width="13.1796875" style="77" hidden="1" customWidth="1"/>
    <col min="28" max="28" width="14.36328125" style="77" hidden="1" customWidth="1"/>
    <col min="29" max="29" width="14.81640625" style="77" hidden="1" customWidth="1"/>
    <col min="30" max="30" width="7.453125" style="77" hidden="1" customWidth="1"/>
    <col min="31" max="32" width="0" style="77" hidden="1" customWidth="1"/>
    <col min="33" max="16384" width="8.7265625" style="77"/>
  </cols>
  <sheetData>
    <row r="1" spans="1:30" ht="46.5" thickBot="1" x14ac:dyDescent="1.05">
      <c r="A1" s="148" t="s">
        <v>192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50"/>
    </row>
    <row r="2" spans="1:30" ht="16" thickBot="1" x14ac:dyDescent="0.4">
      <c r="A2" s="96"/>
      <c r="B2" s="157" t="s">
        <v>125</v>
      </c>
      <c r="C2" s="158"/>
      <c r="D2" s="158"/>
      <c r="E2" s="159"/>
      <c r="F2" s="157" t="s">
        <v>126</v>
      </c>
      <c r="G2" s="158"/>
      <c r="H2" s="158"/>
      <c r="I2" s="159"/>
      <c r="J2" s="157" t="s">
        <v>127</v>
      </c>
      <c r="K2" s="158"/>
      <c r="L2" s="158"/>
      <c r="M2" s="159"/>
      <c r="N2" s="157" t="s">
        <v>128</v>
      </c>
      <c r="O2" s="158"/>
      <c r="P2" s="158"/>
      <c r="Q2" s="159"/>
      <c r="R2" s="157" t="s">
        <v>129</v>
      </c>
      <c r="S2" s="158"/>
      <c r="T2" s="158"/>
      <c r="U2" s="159"/>
    </row>
    <row r="3" spans="1:30" ht="15.5" x14ac:dyDescent="0.35">
      <c r="A3" s="97" t="s">
        <v>186</v>
      </c>
      <c r="B3" s="155" t="s">
        <v>130</v>
      </c>
      <c r="C3" s="156"/>
      <c r="D3" s="155" t="s">
        <v>130</v>
      </c>
      <c r="E3" s="156"/>
      <c r="F3" s="151" t="s">
        <v>131</v>
      </c>
      <c r="G3" s="152"/>
      <c r="H3" s="151" t="s">
        <v>131</v>
      </c>
      <c r="I3" s="152"/>
      <c r="J3" s="151" t="s">
        <v>131</v>
      </c>
      <c r="K3" s="152"/>
      <c r="L3" s="155" t="s">
        <v>130</v>
      </c>
      <c r="M3" s="156"/>
      <c r="N3" s="155" t="s">
        <v>130</v>
      </c>
      <c r="O3" s="156"/>
      <c r="P3" s="151" t="s">
        <v>131</v>
      </c>
      <c r="Q3" s="152"/>
      <c r="R3" s="151" t="s">
        <v>131</v>
      </c>
      <c r="S3" s="152"/>
      <c r="T3" s="155" t="s">
        <v>130</v>
      </c>
      <c r="U3" s="156"/>
    </row>
    <row r="4" spans="1:30" x14ac:dyDescent="0.35">
      <c r="A4" s="97" t="s">
        <v>185</v>
      </c>
      <c r="B4" s="153">
        <v>45438</v>
      </c>
      <c r="C4" s="154"/>
      <c r="D4" s="153">
        <v>45438</v>
      </c>
      <c r="E4" s="154"/>
      <c r="F4" s="153">
        <v>45445</v>
      </c>
      <c r="G4" s="154"/>
      <c r="H4" s="153">
        <v>45444</v>
      </c>
      <c r="I4" s="154"/>
      <c r="J4" s="153">
        <v>45451</v>
      </c>
      <c r="K4" s="154"/>
      <c r="L4" s="153">
        <v>45451</v>
      </c>
      <c r="M4" s="154"/>
      <c r="N4" s="153">
        <v>45466</v>
      </c>
      <c r="O4" s="154"/>
      <c r="P4" s="153">
        <v>45466</v>
      </c>
      <c r="Q4" s="154"/>
      <c r="R4" s="153">
        <v>45472</v>
      </c>
      <c r="S4" s="154"/>
      <c r="T4" s="153">
        <v>45473</v>
      </c>
      <c r="U4" s="154"/>
    </row>
    <row r="5" spans="1:30" s="78" customFormat="1" x14ac:dyDescent="0.35">
      <c r="A5" s="97" t="s">
        <v>184</v>
      </c>
      <c r="B5" s="153" t="s">
        <v>132</v>
      </c>
      <c r="C5" s="154" t="s">
        <v>132</v>
      </c>
      <c r="D5" s="153" t="s">
        <v>133</v>
      </c>
      <c r="E5" s="154"/>
      <c r="F5" s="153" t="s">
        <v>13</v>
      </c>
      <c r="G5" s="154"/>
      <c r="H5" s="153" t="s">
        <v>134</v>
      </c>
      <c r="I5" s="154"/>
      <c r="J5" s="153" t="s">
        <v>135</v>
      </c>
      <c r="K5" s="154"/>
      <c r="L5" s="153" t="s">
        <v>136</v>
      </c>
      <c r="M5" s="154"/>
      <c r="N5" s="153" t="s">
        <v>137</v>
      </c>
      <c r="O5" s="154"/>
      <c r="P5" s="153" t="s">
        <v>138</v>
      </c>
      <c r="Q5" s="154"/>
      <c r="R5" s="153" t="s">
        <v>135</v>
      </c>
      <c r="S5" s="154"/>
      <c r="T5" s="153" t="s">
        <v>139</v>
      </c>
      <c r="U5" s="154"/>
    </row>
    <row r="6" spans="1:30" s="78" customFormat="1" ht="15" thickBot="1" x14ac:dyDescent="0.4">
      <c r="A6" s="97" t="s">
        <v>183</v>
      </c>
      <c r="B6" s="153" t="s">
        <v>140</v>
      </c>
      <c r="C6" s="154" t="s">
        <v>140</v>
      </c>
      <c r="D6" s="153" t="s">
        <v>141</v>
      </c>
      <c r="E6" s="154"/>
      <c r="F6" s="153" t="s">
        <v>142</v>
      </c>
      <c r="G6" s="154"/>
      <c r="H6" s="153" t="s">
        <v>143</v>
      </c>
      <c r="I6" s="154"/>
      <c r="J6" s="153" t="s">
        <v>144</v>
      </c>
      <c r="K6" s="154"/>
      <c r="L6" s="153" t="s">
        <v>145</v>
      </c>
      <c r="M6" s="154"/>
      <c r="N6" s="153" t="s">
        <v>146</v>
      </c>
      <c r="O6" s="154"/>
      <c r="P6" s="153" t="s">
        <v>140</v>
      </c>
      <c r="Q6" s="154"/>
      <c r="R6" s="153" t="s">
        <v>142</v>
      </c>
      <c r="S6" s="154"/>
      <c r="T6" s="153" t="s">
        <v>143</v>
      </c>
      <c r="U6" s="154"/>
    </row>
    <row r="7" spans="1:30" s="78" customFormat="1" ht="15.5" thickTop="1" thickBot="1" x14ac:dyDescent="0.4">
      <c r="A7" s="143" t="s">
        <v>124</v>
      </c>
      <c r="B7" s="84" t="s">
        <v>187</v>
      </c>
      <c r="C7" s="98" t="s">
        <v>188</v>
      </c>
      <c r="D7" s="98" t="s">
        <v>187</v>
      </c>
      <c r="E7" s="99" t="s">
        <v>188</v>
      </c>
      <c r="F7" s="100" t="s">
        <v>187</v>
      </c>
      <c r="G7" s="98" t="s">
        <v>188</v>
      </c>
      <c r="H7" s="98" t="s">
        <v>187</v>
      </c>
      <c r="I7" s="99" t="s">
        <v>188</v>
      </c>
      <c r="J7" s="100" t="s">
        <v>187</v>
      </c>
      <c r="K7" s="98" t="s">
        <v>188</v>
      </c>
      <c r="L7" s="98" t="s">
        <v>187</v>
      </c>
      <c r="M7" s="99" t="s">
        <v>188</v>
      </c>
      <c r="N7" s="100" t="s">
        <v>187</v>
      </c>
      <c r="O7" s="98" t="s">
        <v>188</v>
      </c>
      <c r="P7" s="98" t="s">
        <v>187</v>
      </c>
      <c r="Q7" s="99" t="s">
        <v>188</v>
      </c>
      <c r="R7" s="100" t="s">
        <v>187</v>
      </c>
      <c r="S7" s="98" t="s">
        <v>188</v>
      </c>
      <c r="T7" s="98" t="s">
        <v>187</v>
      </c>
      <c r="U7" s="99" t="s">
        <v>188</v>
      </c>
      <c r="W7" s="78" t="s">
        <v>190</v>
      </c>
      <c r="X7" s="78" t="s">
        <v>191</v>
      </c>
      <c r="Y7" s="87" t="s">
        <v>177</v>
      </c>
      <c r="Z7" s="87" t="s">
        <v>178</v>
      </c>
      <c r="AA7" s="87" t="s">
        <v>179</v>
      </c>
      <c r="AB7" s="87" t="s">
        <v>180</v>
      </c>
      <c r="AC7" s="87" t="s">
        <v>181</v>
      </c>
      <c r="AD7" s="87" t="s">
        <v>182</v>
      </c>
    </row>
    <row r="8" spans="1:30" x14ac:dyDescent="0.35">
      <c r="A8" s="144" t="s">
        <v>147</v>
      </c>
      <c r="B8" s="138"/>
      <c r="C8" s="102"/>
      <c r="D8" s="101" t="s">
        <v>148</v>
      </c>
      <c r="E8" s="135" t="s">
        <v>189</v>
      </c>
      <c r="F8" s="102"/>
      <c r="G8" s="101"/>
      <c r="H8" s="101" t="s">
        <v>148</v>
      </c>
      <c r="I8" s="92" t="s">
        <v>182</v>
      </c>
      <c r="J8" s="103" t="s">
        <v>148</v>
      </c>
      <c r="K8" s="95" t="s">
        <v>180</v>
      </c>
      <c r="L8" s="104"/>
      <c r="M8" s="105"/>
      <c r="N8" s="103" t="s">
        <v>148</v>
      </c>
      <c r="O8" s="89" t="s">
        <v>189</v>
      </c>
      <c r="P8" s="104"/>
      <c r="Q8" s="106"/>
      <c r="R8" s="103"/>
      <c r="S8" s="107"/>
      <c r="T8" s="101" t="s">
        <v>149</v>
      </c>
      <c r="U8" s="108"/>
      <c r="W8" s="77">
        <f t="shared" ref="W8:W32" si="0">COUNTIF(B8:U8,"X")</f>
        <v>4</v>
      </c>
      <c r="X8" s="77">
        <f>COUNTIF(B8:U8,"S")</f>
        <v>1</v>
      </c>
      <c r="Y8" s="77">
        <f>COUNTIF($B8:$U8,"Matchvärd")</f>
        <v>0</v>
      </c>
      <c r="Z8" s="77">
        <f>COUNTIF($B8:$U8,"Linjedomare 1")</f>
        <v>0</v>
      </c>
      <c r="AA8" s="77">
        <f>COUNTIF($B8:$U8,"Linjedomare 2")</f>
        <v>0</v>
      </c>
      <c r="AB8" s="77">
        <f>COUNTIF($B8:$U8,"Fikaförsäljning 1")</f>
        <v>1</v>
      </c>
      <c r="AC8" s="77">
        <f>COUNTIF($B8:$U8,"Fikaförsäljning 2")</f>
        <v>0</v>
      </c>
      <c r="AD8" s="77">
        <f>COUNTIF($B8:$U8,"Support")</f>
        <v>1</v>
      </c>
    </row>
    <row r="9" spans="1:30" x14ac:dyDescent="0.35">
      <c r="A9" s="97" t="s">
        <v>150</v>
      </c>
      <c r="B9" s="139"/>
      <c r="C9" s="110"/>
      <c r="D9" s="109" t="s">
        <v>149</v>
      </c>
      <c r="E9" s="86"/>
      <c r="F9" s="110"/>
      <c r="G9" s="109"/>
      <c r="H9" s="109" t="s">
        <v>148</v>
      </c>
      <c r="I9" s="93" t="s">
        <v>182</v>
      </c>
      <c r="J9" s="111" t="s">
        <v>148</v>
      </c>
      <c r="K9" s="91" t="s">
        <v>181</v>
      </c>
      <c r="L9" s="109"/>
      <c r="M9" s="112"/>
      <c r="N9" s="113" t="s">
        <v>148</v>
      </c>
      <c r="O9" s="85" t="s">
        <v>189</v>
      </c>
      <c r="P9" s="109"/>
      <c r="Q9" s="114"/>
      <c r="R9" s="111"/>
      <c r="S9" s="115"/>
      <c r="T9" s="116" t="s">
        <v>148</v>
      </c>
      <c r="U9" s="86" t="s">
        <v>189</v>
      </c>
      <c r="W9" s="77">
        <f t="shared" si="0"/>
        <v>4</v>
      </c>
      <c r="X9" s="77">
        <f t="shared" ref="X9:X32" si="1">COUNTIF(B9:U9,"S")</f>
        <v>1</v>
      </c>
      <c r="Y9" s="77">
        <f t="shared" ref="Y9:Y32" si="2">COUNTIF($B9:$U9,"Matchvärd")</f>
        <v>0</v>
      </c>
      <c r="Z9" s="77">
        <f t="shared" ref="Z9:Z32" si="3">COUNTIF($B9:$U9,"Linjedomare 1")</f>
        <v>0</v>
      </c>
      <c r="AA9" s="77">
        <f t="shared" ref="AA9:AA32" si="4">COUNTIF($B9:$U9,"Linjedomare 2")</f>
        <v>0</v>
      </c>
      <c r="AB9" s="77">
        <f t="shared" ref="AB9:AB32" si="5">COUNTIF($B9:$U9,"Fikaförsäljning 1")</f>
        <v>0</v>
      </c>
      <c r="AC9" s="77">
        <f t="shared" ref="AC9:AC32" si="6">COUNTIF($B9:$U9,"Fikaförsäljning 2")</f>
        <v>0</v>
      </c>
      <c r="AD9" s="77">
        <f t="shared" ref="AD9:AD32" si="7">COUNTIF($B9:$U9,"Support")</f>
        <v>1</v>
      </c>
    </row>
    <row r="10" spans="1:30" s="32" customFormat="1" x14ac:dyDescent="0.35">
      <c r="A10" s="145" t="s">
        <v>151</v>
      </c>
      <c r="B10" s="140"/>
      <c r="C10" s="118"/>
      <c r="D10" s="117" t="s">
        <v>148</v>
      </c>
      <c r="E10" s="136"/>
      <c r="F10" s="118"/>
      <c r="G10" s="117"/>
      <c r="H10" s="117" t="s">
        <v>148</v>
      </c>
      <c r="I10" s="119"/>
      <c r="J10" s="120" t="s">
        <v>149</v>
      </c>
      <c r="K10" s="121"/>
      <c r="L10" s="117"/>
      <c r="M10" s="122"/>
      <c r="N10" s="120" t="s">
        <v>149</v>
      </c>
      <c r="O10" s="117"/>
      <c r="P10" s="117"/>
      <c r="Q10" s="119"/>
      <c r="R10" s="120"/>
      <c r="S10" s="121"/>
      <c r="T10" s="117" t="s">
        <v>149</v>
      </c>
      <c r="U10" s="122"/>
      <c r="W10" s="32">
        <f t="shared" si="0"/>
        <v>2</v>
      </c>
      <c r="X10" s="32">
        <f t="shared" si="1"/>
        <v>3</v>
      </c>
      <c r="Y10" s="32">
        <f t="shared" si="2"/>
        <v>0</v>
      </c>
      <c r="Z10" s="32">
        <f t="shared" si="3"/>
        <v>0</v>
      </c>
      <c r="AA10" s="32">
        <f t="shared" si="4"/>
        <v>0</v>
      </c>
      <c r="AB10" s="32">
        <f t="shared" si="5"/>
        <v>0</v>
      </c>
      <c r="AC10" s="32">
        <f t="shared" si="6"/>
        <v>0</v>
      </c>
      <c r="AD10" s="32">
        <f t="shared" si="7"/>
        <v>0</v>
      </c>
    </row>
    <row r="11" spans="1:30" x14ac:dyDescent="0.35">
      <c r="A11" s="97" t="s">
        <v>152</v>
      </c>
      <c r="B11" s="141"/>
      <c r="C11" s="123"/>
      <c r="D11" s="116" t="s">
        <v>148</v>
      </c>
      <c r="E11" s="86" t="s">
        <v>189</v>
      </c>
      <c r="F11" s="123"/>
      <c r="G11" s="116"/>
      <c r="H11" s="116" t="s">
        <v>148</v>
      </c>
      <c r="I11" s="93" t="s">
        <v>177</v>
      </c>
      <c r="J11" s="113" t="s">
        <v>148</v>
      </c>
      <c r="K11" s="91" t="s">
        <v>182</v>
      </c>
      <c r="L11" s="109"/>
      <c r="M11" s="86"/>
      <c r="N11" s="113" t="s">
        <v>149</v>
      </c>
      <c r="O11" s="116"/>
      <c r="P11" s="109"/>
      <c r="Q11" s="114"/>
      <c r="R11" s="113"/>
      <c r="S11" s="115"/>
      <c r="T11" s="116" t="s">
        <v>148</v>
      </c>
      <c r="U11" s="86" t="s">
        <v>189</v>
      </c>
      <c r="W11" s="77">
        <f t="shared" si="0"/>
        <v>4</v>
      </c>
      <c r="X11" s="77">
        <f t="shared" si="1"/>
        <v>1</v>
      </c>
      <c r="Y11" s="77">
        <f t="shared" si="2"/>
        <v>1</v>
      </c>
      <c r="Z11" s="77">
        <f t="shared" si="3"/>
        <v>0</v>
      </c>
      <c r="AA11" s="77">
        <f t="shared" si="4"/>
        <v>0</v>
      </c>
      <c r="AB11" s="77">
        <f t="shared" si="5"/>
        <v>0</v>
      </c>
      <c r="AC11" s="77">
        <f t="shared" si="6"/>
        <v>0</v>
      </c>
      <c r="AD11" s="77">
        <f t="shared" si="7"/>
        <v>1</v>
      </c>
    </row>
    <row r="12" spans="1:30" x14ac:dyDescent="0.35">
      <c r="A12" s="97" t="s">
        <v>153</v>
      </c>
      <c r="B12" s="141"/>
      <c r="C12" s="123"/>
      <c r="D12" s="116" t="s">
        <v>148</v>
      </c>
      <c r="E12" s="86" t="s">
        <v>189</v>
      </c>
      <c r="F12" s="123"/>
      <c r="G12" s="116"/>
      <c r="H12" s="116" t="s">
        <v>148</v>
      </c>
      <c r="I12" s="93" t="s">
        <v>178</v>
      </c>
      <c r="J12" s="113" t="s">
        <v>148</v>
      </c>
      <c r="K12" s="91" t="s">
        <v>182</v>
      </c>
      <c r="L12" s="109"/>
      <c r="M12" s="112"/>
      <c r="N12" s="113" t="s">
        <v>148</v>
      </c>
      <c r="O12" s="85" t="s">
        <v>189</v>
      </c>
      <c r="P12" s="109"/>
      <c r="Q12" s="114"/>
      <c r="R12" s="113"/>
      <c r="S12" s="115"/>
      <c r="T12" s="116" t="s">
        <v>148</v>
      </c>
      <c r="U12" s="86" t="s">
        <v>189</v>
      </c>
      <c r="W12" s="77">
        <f t="shared" si="0"/>
        <v>5</v>
      </c>
      <c r="X12" s="77">
        <f t="shared" si="1"/>
        <v>0</v>
      </c>
      <c r="Y12" s="77">
        <f t="shared" si="2"/>
        <v>0</v>
      </c>
      <c r="Z12" s="77">
        <f t="shared" si="3"/>
        <v>1</v>
      </c>
      <c r="AA12" s="77">
        <f t="shared" si="4"/>
        <v>0</v>
      </c>
      <c r="AB12" s="77">
        <f t="shared" si="5"/>
        <v>0</v>
      </c>
      <c r="AC12" s="77">
        <f t="shared" si="6"/>
        <v>0</v>
      </c>
      <c r="AD12" s="77">
        <f t="shared" si="7"/>
        <v>1</v>
      </c>
    </row>
    <row r="13" spans="1:30" x14ac:dyDescent="0.35">
      <c r="A13" s="97" t="s">
        <v>154</v>
      </c>
      <c r="B13" s="139"/>
      <c r="C13" s="110"/>
      <c r="D13" s="109" t="s">
        <v>148</v>
      </c>
      <c r="E13" s="86" t="s">
        <v>189</v>
      </c>
      <c r="F13" s="110"/>
      <c r="G13" s="109"/>
      <c r="H13" s="109" t="s">
        <v>149</v>
      </c>
      <c r="I13" s="114"/>
      <c r="J13" s="111" t="s">
        <v>148</v>
      </c>
      <c r="K13" s="91" t="s">
        <v>182</v>
      </c>
      <c r="L13" s="109"/>
      <c r="M13" s="112"/>
      <c r="N13" s="113" t="s">
        <v>148</v>
      </c>
      <c r="O13" s="85" t="s">
        <v>189</v>
      </c>
      <c r="P13" s="109"/>
      <c r="Q13" s="114"/>
      <c r="R13" s="111"/>
      <c r="S13" s="115"/>
      <c r="T13" s="116" t="s">
        <v>148</v>
      </c>
      <c r="U13" s="86" t="s">
        <v>189</v>
      </c>
      <c r="W13" s="77">
        <f t="shared" si="0"/>
        <v>4</v>
      </c>
      <c r="X13" s="77">
        <f t="shared" si="1"/>
        <v>1</v>
      </c>
      <c r="Y13" s="77">
        <f t="shared" si="2"/>
        <v>0</v>
      </c>
      <c r="Z13" s="77">
        <f t="shared" si="3"/>
        <v>0</v>
      </c>
      <c r="AA13" s="77">
        <f t="shared" si="4"/>
        <v>0</v>
      </c>
      <c r="AB13" s="77">
        <f t="shared" si="5"/>
        <v>0</v>
      </c>
      <c r="AC13" s="77">
        <f t="shared" si="6"/>
        <v>0</v>
      </c>
      <c r="AD13" s="77">
        <f t="shared" si="7"/>
        <v>1</v>
      </c>
    </row>
    <row r="14" spans="1:30" x14ac:dyDescent="0.35">
      <c r="A14" s="97" t="s">
        <v>155</v>
      </c>
      <c r="B14" s="139"/>
      <c r="C14" s="110"/>
      <c r="D14" s="109" t="s">
        <v>148</v>
      </c>
      <c r="E14" s="86" t="s">
        <v>189</v>
      </c>
      <c r="F14" s="110" t="s">
        <v>149</v>
      </c>
      <c r="G14" s="109"/>
      <c r="H14" s="109"/>
      <c r="I14" s="114"/>
      <c r="J14" s="111"/>
      <c r="K14" s="115"/>
      <c r="L14" s="109" t="s">
        <v>148</v>
      </c>
      <c r="M14" s="86" t="s">
        <v>189</v>
      </c>
      <c r="N14" s="113" t="s">
        <v>148</v>
      </c>
      <c r="O14" s="85" t="s">
        <v>189</v>
      </c>
      <c r="P14" s="109"/>
      <c r="Q14" s="114"/>
      <c r="R14" s="113" t="s">
        <v>148</v>
      </c>
      <c r="S14" s="91" t="s">
        <v>182</v>
      </c>
      <c r="T14" s="109"/>
      <c r="U14" s="86"/>
      <c r="W14" s="77">
        <f t="shared" si="0"/>
        <v>4</v>
      </c>
      <c r="X14" s="77">
        <f t="shared" si="1"/>
        <v>1</v>
      </c>
      <c r="Y14" s="77">
        <f t="shared" si="2"/>
        <v>0</v>
      </c>
      <c r="Z14" s="77">
        <f t="shared" si="3"/>
        <v>0</v>
      </c>
      <c r="AA14" s="77">
        <f t="shared" si="4"/>
        <v>0</v>
      </c>
      <c r="AB14" s="77">
        <f t="shared" si="5"/>
        <v>0</v>
      </c>
      <c r="AC14" s="77">
        <f t="shared" si="6"/>
        <v>0</v>
      </c>
      <c r="AD14" s="77">
        <f t="shared" si="7"/>
        <v>1</v>
      </c>
    </row>
    <row r="15" spans="1:30" s="32" customFormat="1" x14ac:dyDescent="0.35">
      <c r="A15" s="145" t="s">
        <v>156</v>
      </c>
      <c r="B15" s="140"/>
      <c r="C15" s="118"/>
      <c r="D15" s="117" t="s">
        <v>148</v>
      </c>
      <c r="E15" s="136"/>
      <c r="F15" s="118" t="s">
        <v>148</v>
      </c>
      <c r="G15" s="117"/>
      <c r="H15" s="117"/>
      <c r="I15" s="119"/>
      <c r="J15" s="120"/>
      <c r="K15" s="121"/>
      <c r="L15" s="117" t="s">
        <v>148</v>
      </c>
      <c r="M15" s="122"/>
      <c r="N15" s="120" t="s">
        <v>148</v>
      </c>
      <c r="O15" s="117"/>
      <c r="P15" s="117"/>
      <c r="Q15" s="119"/>
      <c r="R15" s="120" t="s">
        <v>149</v>
      </c>
      <c r="S15" s="121"/>
      <c r="T15" s="117"/>
      <c r="U15" s="122"/>
      <c r="W15" s="32">
        <f t="shared" si="0"/>
        <v>4</v>
      </c>
      <c r="X15" s="32">
        <f t="shared" si="1"/>
        <v>1</v>
      </c>
      <c r="Y15" s="32">
        <f t="shared" si="2"/>
        <v>0</v>
      </c>
      <c r="Z15" s="32">
        <f t="shared" si="3"/>
        <v>0</v>
      </c>
      <c r="AA15" s="32">
        <f t="shared" si="4"/>
        <v>0</v>
      </c>
      <c r="AB15" s="32">
        <f t="shared" si="5"/>
        <v>0</v>
      </c>
      <c r="AC15" s="32">
        <f t="shared" si="6"/>
        <v>0</v>
      </c>
      <c r="AD15" s="32">
        <f t="shared" si="7"/>
        <v>0</v>
      </c>
    </row>
    <row r="16" spans="1:30" x14ac:dyDescent="0.35">
      <c r="A16" s="146" t="s">
        <v>157</v>
      </c>
      <c r="B16" s="141"/>
      <c r="C16" s="123"/>
      <c r="D16" s="116" t="s">
        <v>148</v>
      </c>
      <c r="E16" s="86" t="s">
        <v>189</v>
      </c>
      <c r="F16" s="123" t="s">
        <v>148</v>
      </c>
      <c r="G16" s="91" t="s">
        <v>177</v>
      </c>
      <c r="H16" s="116"/>
      <c r="I16" s="114"/>
      <c r="J16" s="113"/>
      <c r="K16" s="115"/>
      <c r="L16" s="109" t="s">
        <v>148</v>
      </c>
      <c r="M16" s="86" t="s">
        <v>189</v>
      </c>
      <c r="N16" s="113" t="s">
        <v>148</v>
      </c>
      <c r="O16" s="85" t="s">
        <v>189</v>
      </c>
      <c r="P16" s="109"/>
      <c r="Q16" s="114"/>
      <c r="R16" s="113" t="s">
        <v>148</v>
      </c>
      <c r="S16" s="91" t="s">
        <v>182</v>
      </c>
      <c r="T16" s="109"/>
      <c r="U16" s="112"/>
      <c r="W16" s="77">
        <f t="shared" si="0"/>
        <v>5</v>
      </c>
      <c r="X16" s="77">
        <f t="shared" si="1"/>
        <v>0</v>
      </c>
      <c r="Y16" s="77">
        <f t="shared" si="2"/>
        <v>1</v>
      </c>
      <c r="Z16" s="77">
        <f t="shared" si="3"/>
        <v>0</v>
      </c>
      <c r="AA16" s="77">
        <f t="shared" si="4"/>
        <v>0</v>
      </c>
      <c r="AB16" s="77">
        <f t="shared" si="5"/>
        <v>0</v>
      </c>
      <c r="AC16" s="77">
        <f t="shared" si="6"/>
        <v>0</v>
      </c>
      <c r="AD16" s="77">
        <f t="shared" si="7"/>
        <v>1</v>
      </c>
    </row>
    <row r="17" spans="1:30" x14ac:dyDescent="0.35">
      <c r="A17" s="97" t="s">
        <v>158</v>
      </c>
      <c r="B17" s="141"/>
      <c r="C17" s="123"/>
      <c r="D17" s="116" t="s">
        <v>148</v>
      </c>
      <c r="E17" s="86" t="s">
        <v>189</v>
      </c>
      <c r="F17" s="123" t="s">
        <v>148</v>
      </c>
      <c r="G17" s="91" t="s">
        <v>182</v>
      </c>
      <c r="H17" s="116"/>
      <c r="I17" s="114"/>
      <c r="J17" s="113"/>
      <c r="K17" s="115"/>
      <c r="L17" s="109" t="s">
        <v>149</v>
      </c>
      <c r="M17" s="112"/>
      <c r="N17" s="113" t="s">
        <v>148</v>
      </c>
      <c r="O17" s="85" t="s">
        <v>189</v>
      </c>
      <c r="P17" s="109"/>
      <c r="Q17" s="114"/>
      <c r="R17" s="113" t="s">
        <v>148</v>
      </c>
      <c r="S17" s="91" t="s">
        <v>180</v>
      </c>
      <c r="T17" s="109"/>
      <c r="U17" s="112"/>
      <c r="W17" s="77">
        <f t="shared" si="0"/>
        <v>4</v>
      </c>
      <c r="X17" s="77">
        <f t="shared" si="1"/>
        <v>1</v>
      </c>
      <c r="Y17" s="77">
        <f t="shared" si="2"/>
        <v>0</v>
      </c>
      <c r="Z17" s="77">
        <f t="shared" si="3"/>
        <v>0</v>
      </c>
      <c r="AA17" s="77">
        <f t="shared" si="4"/>
        <v>0</v>
      </c>
      <c r="AB17" s="77">
        <f t="shared" si="5"/>
        <v>1</v>
      </c>
      <c r="AC17" s="77">
        <f t="shared" si="6"/>
        <v>0</v>
      </c>
      <c r="AD17" s="77">
        <f t="shared" si="7"/>
        <v>1</v>
      </c>
    </row>
    <row r="18" spans="1:30" x14ac:dyDescent="0.35">
      <c r="A18" s="97" t="s">
        <v>159</v>
      </c>
      <c r="B18" s="141"/>
      <c r="C18" s="123"/>
      <c r="D18" s="116" t="s">
        <v>148</v>
      </c>
      <c r="E18" s="86" t="s">
        <v>189</v>
      </c>
      <c r="F18" s="123" t="s">
        <v>148</v>
      </c>
      <c r="G18" s="91" t="s">
        <v>179</v>
      </c>
      <c r="H18" s="116"/>
      <c r="I18" s="114"/>
      <c r="J18" s="113"/>
      <c r="K18" s="115"/>
      <c r="L18" s="109" t="s">
        <v>149</v>
      </c>
      <c r="M18" s="112"/>
      <c r="N18" s="113" t="s">
        <v>148</v>
      </c>
      <c r="O18" s="85" t="s">
        <v>189</v>
      </c>
      <c r="P18" s="109"/>
      <c r="Q18" s="114"/>
      <c r="R18" s="113" t="s">
        <v>148</v>
      </c>
      <c r="S18" s="91" t="s">
        <v>181</v>
      </c>
      <c r="T18" s="109"/>
      <c r="U18" s="112"/>
      <c r="W18" s="77">
        <f t="shared" si="0"/>
        <v>4</v>
      </c>
      <c r="X18" s="77">
        <f t="shared" si="1"/>
        <v>1</v>
      </c>
      <c r="Y18" s="77">
        <f t="shared" si="2"/>
        <v>0</v>
      </c>
      <c r="Z18" s="77">
        <f t="shared" si="3"/>
        <v>0</v>
      </c>
      <c r="AA18" s="77">
        <f t="shared" si="4"/>
        <v>0</v>
      </c>
      <c r="AB18" s="77">
        <f t="shared" si="5"/>
        <v>0</v>
      </c>
      <c r="AC18" s="77">
        <f t="shared" si="6"/>
        <v>0</v>
      </c>
      <c r="AD18" s="77">
        <f t="shared" si="7"/>
        <v>0</v>
      </c>
    </row>
    <row r="19" spans="1:30" x14ac:dyDescent="0.35">
      <c r="A19" s="97" t="s">
        <v>160</v>
      </c>
      <c r="B19" s="139"/>
      <c r="C19" s="110"/>
      <c r="D19" s="109" t="s">
        <v>149</v>
      </c>
      <c r="E19" s="112"/>
      <c r="F19" s="110" t="s">
        <v>148</v>
      </c>
      <c r="G19" s="91" t="s">
        <v>180</v>
      </c>
      <c r="H19" s="109"/>
      <c r="I19" s="114"/>
      <c r="J19" s="111"/>
      <c r="K19" s="115"/>
      <c r="L19" s="109" t="s">
        <v>148</v>
      </c>
      <c r="M19" s="86" t="s">
        <v>189</v>
      </c>
      <c r="N19" s="113" t="s">
        <v>148</v>
      </c>
      <c r="O19" s="85" t="s">
        <v>189</v>
      </c>
      <c r="P19" s="109"/>
      <c r="Q19" s="114"/>
      <c r="R19" s="113" t="s">
        <v>148</v>
      </c>
      <c r="S19" s="91" t="s">
        <v>178</v>
      </c>
      <c r="T19" s="109"/>
      <c r="U19" s="112"/>
      <c r="W19" s="77">
        <f t="shared" si="0"/>
        <v>4</v>
      </c>
      <c r="X19" s="77">
        <f t="shared" si="1"/>
        <v>1</v>
      </c>
      <c r="Y19" s="77">
        <f t="shared" si="2"/>
        <v>0</v>
      </c>
      <c r="Z19" s="77">
        <f t="shared" si="3"/>
        <v>1</v>
      </c>
      <c r="AA19" s="77">
        <f t="shared" si="4"/>
        <v>0</v>
      </c>
      <c r="AB19" s="77">
        <f t="shared" si="5"/>
        <v>1</v>
      </c>
      <c r="AC19" s="77">
        <f t="shared" si="6"/>
        <v>0</v>
      </c>
      <c r="AD19" s="77">
        <f t="shared" si="7"/>
        <v>0</v>
      </c>
    </row>
    <row r="20" spans="1:30" x14ac:dyDescent="0.35">
      <c r="A20" s="97" t="s">
        <v>161</v>
      </c>
      <c r="B20" s="141" t="s">
        <v>148</v>
      </c>
      <c r="C20" s="132" t="s">
        <v>189</v>
      </c>
      <c r="D20" s="116"/>
      <c r="E20" s="124"/>
      <c r="F20" s="123" t="s">
        <v>148</v>
      </c>
      <c r="G20" s="91" t="s">
        <v>181</v>
      </c>
      <c r="H20" s="116"/>
      <c r="I20" s="114"/>
      <c r="J20" s="113" t="s">
        <v>149</v>
      </c>
      <c r="K20" s="115"/>
      <c r="L20" s="109"/>
      <c r="M20" s="112"/>
      <c r="N20" s="113"/>
      <c r="O20" s="116"/>
      <c r="P20" s="116" t="s">
        <v>148</v>
      </c>
      <c r="Q20" s="93" t="s">
        <v>182</v>
      </c>
      <c r="R20" s="113" t="s">
        <v>148</v>
      </c>
      <c r="S20" s="91" t="s">
        <v>177</v>
      </c>
      <c r="T20" s="116"/>
      <c r="U20" s="124"/>
      <c r="W20" s="77">
        <f t="shared" si="0"/>
        <v>4</v>
      </c>
      <c r="X20" s="77">
        <f t="shared" si="1"/>
        <v>1</v>
      </c>
      <c r="Y20" s="77">
        <f t="shared" si="2"/>
        <v>1</v>
      </c>
      <c r="Z20" s="77">
        <f t="shared" si="3"/>
        <v>0</v>
      </c>
      <c r="AA20" s="77">
        <f t="shared" si="4"/>
        <v>0</v>
      </c>
      <c r="AB20" s="77">
        <f t="shared" si="5"/>
        <v>0</v>
      </c>
      <c r="AC20" s="77">
        <f t="shared" si="6"/>
        <v>0</v>
      </c>
      <c r="AD20" s="77">
        <f t="shared" si="7"/>
        <v>1</v>
      </c>
    </row>
    <row r="21" spans="1:30" x14ac:dyDescent="0.35">
      <c r="A21" s="97" t="s">
        <v>162</v>
      </c>
      <c r="B21" s="141" t="s">
        <v>148</v>
      </c>
      <c r="C21" s="132" t="s">
        <v>189</v>
      </c>
      <c r="D21" s="116"/>
      <c r="E21" s="124"/>
      <c r="F21" s="123" t="s">
        <v>148</v>
      </c>
      <c r="G21" s="91" t="s">
        <v>182</v>
      </c>
      <c r="H21" s="116"/>
      <c r="I21" s="114"/>
      <c r="J21" s="113" t="s">
        <v>148</v>
      </c>
      <c r="K21" s="91" t="s">
        <v>182</v>
      </c>
      <c r="L21" s="109"/>
      <c r="M21" s="112"/>
      <c r="N21" s="113"/>
      <c r="O21" s="116"/>
      <c r="P21" s="116" t="s">
        <v>148</v>
      </c>
      <c r="Q21" s="93" t="s">
        <v>182</v>
      </c>
      <c r="R21" s="113" t="s">
        <v>149</v>
      </c>
      <c r="S21" s="115"/>
      <c r="T21" s="116"/>
      <c r="U21" s="124"/>
      <c r="W21" s="77">
        <f t="shared" si="0"/>
        <v>4</v>
      </c>
      <c r="X21" s="77">
        <f t="shared" si="1"/>
        <v>1</v>
      </c>
      <c r="Y21" s="77">
        <f t="shared" si="2"/>
        <v>0</v>
      </c>
      <c r="Z21" s="77">
        <f t="shared" si="3"/>
        <v>0</v>
      </c>
      <c r="AA21" s="77">
        <f t="shared" si="4"/>
        <v>0</v>
      </c>
      <c r="AB21" s="77">
        <f t="shared" si="5"/>
        <v>0</v>
      </c>
      <c r="AC21" s="77">
        <f t="shared" si="6"/>
        <v>0</v>
      </c>
      <c r="AD21" s="77">
        <f t="shared" si="7"/>
        <v>3</v>
      </c>
    </row>
    <row r="22" spans="1:30" s="32" customFormat="1" x14ac:dyDescent="0.35">
      <c r="A22" s="145" t="s">
        <v>163</v>
      </c>
      <c r="B22" s="140" t="s">
        <v>148</v>
      </c>
      <c r="C22" s="133"/>
      <c r="D22" s="117"/>
      <c r="E22" s="122"/>
      <c r="F22" s="118" t="s">
        <v>148</v>
      </c>
      <c r="G22" s="117"/>
      <c r="H22" s="117"/>
      <c r="I22" s="119"/>
      <c r="J22" s="120" t="s">
        <v>148</v>
      </c>
      <c r="K22" s="121"/>
      <c r="L22" s="117"/>
      <c r="M22" s="122"/>
      <c r="N22" s="120"/>
      <c r="O22" s="117"/>
      <c r="P22" s="117" t="s">
        <v>149</v>
      </c>
      <c r="Q22" s="119"/>
      <c r="R22" s="120" t="s">
        <v>148</v>
      </c>
      <c r="S22" s="121"/>
      <c r="T22" s="117"/>
      <c r="U22" s="122"/>
      <c r="W22" s="32">
        <f t="shared" si="0"/>
        <v>4</v>
      </c>
      <c r="X22" s="32">
        <f t="shared" si="1"/>
        <v>1</v>
      </c>
      <c r="Y22" s="32">
        <f t="shared" si="2"/>
        <v>0</v>
      </c>
      <c r="Z22" s="32">
        <f t="shared" si="3"/>
        <v>0</v>
      </c>
      <c r="AA22" s="32">
        <f t="shared" si="4"/>
        <v>0</v>
      </c>
      <c r="AB22" s="32">
        <f t="shared" si="5"/>
        <v>0</v>
      </c>
      <c r="AC22" s="32">
        <f t="shared" si="6"/>
        <v>0</v>
      </c>
      <c r="AD22" s="32">
        <f t="shared" si="7"/>
        <v>0</v>
      </c>
    </row>
    <row r="23" spans="1:30" x14ac:dyDescent="0.35">
      <c r="A23" s="97" t="s">
        <v>164</v>
      </c>
      <c r="B23" s="139" t="s">
        <v>148</v>
      </c>
      <c r="C23" s="132" t="s">
        <v>189</v>
      </c>
      <c r="D23" s="109"/>
      <c r="E23" s="112"/>
      <c r="F23" s="110" t="s">
        <v>149</v>
      </c>
      <c r="G23" s="109"/>
      <c r="H23" s="109"/>
      <c r="I23" s="114"/>
      <c r="J23" s="111" t="s">
        <v>148</v>
      </c>
      <c r="K23" s="91" t="s">
        <v>177</v>
      </c>
      <c r="L23" s="109"/>
      <c r="M23" s="112"/>
      <c r="N23" s="111"/>
      <c r="O23" s="109"/>
      <c r="P23" s="116" t="s">
        <v>148</v>
      </c>
      <c r="Q23" s="93" t="s">
        <v>182</v>
      </c>
      <c r="R23" s="111" t="s">
        <v>148</v>
      </c>
      <c r="S23" s="91" t="s">
        <v>179</v>
      </c>
      <c r="T23" s="116"/>
      <c r="U23" s="124"/>
      <c r="W23" s="77">
        <f t="shared" si="0"/>
        <v>4</v>
      </c>
      <c r="X23" s="77">
        <f t="shared" si="1"/>
        <v>1</v>
      </c>
      <c r="Y23" s="77">
        <f t="shared" si="2"/>
        <v>1</v>
      </c>
      <c r="Z23" s="77">
        <f t="shared" si="3"/>
        <v>0</v>
      </c>
      <c r="AA23" s="77">
        <f t="shared" si="4"/>
        <v>0</v>
      </c>
      <c r="AB23" s="77">
        <f t="shared" si="5"/>
        <v>0</v>
      </c>
      <c r="AC23" s="77">
        <f t="shared" si="6"/>
        <v>0</v>
      </c>
      <c r="AD23" s="77">
        <f t="shared" si="7"/>
        <v>1</v>
      </c>
    </row>
    <row r="24" spans="1:30" x14ac:dyDescent="0.35">
      <c r="A24" s="97" t="s">
        <v>165</v>
      </c>
      <c r="B24" s="139" t="s">
        <v>149</v>
      </c>
      <c r="C24" s="132"/>
      <c r="D24" s="109"/>
      <c r="E24" s="112"/>
      <c r="F24" s="110" t="s">
        <v>148</v>
      </c>
      <c r="G24" s="91" t="s">
        <v>182</v>
      </c>
      <c r="H24" s="109"/>
      <c r="I24" s="114"/>
      <c r="J24" s="111" t="s">
        <v>148</v>
      </c>
      <c r="K24" s="91" t="s">
        <v>178</v>
      </c>
      <c r="L24" s="109"/>
      <c r="M24" s="112"/>
      <c r="N24" s="111"/>
      <c r="O24" s="109"/>
      <c r="P24" s="116" t="s">
        <v>148</v>
      </c>
      <c r="Q24" s="93" t="s">
        <v>182</v>
      </c>
      <c r="R24" s="111" t="s">
        <v>148</v>
      </c>
      <c r="S24" s="91" t="s">
        <v>182</v>
      </c>
      <c r="T24" s="116"/>
      <c r="U24" s="124"/>
      <c r="W24" s="77">
        <f t="shared" si="0"/>
        <v>4</v>
      </c>
      <c r="X24" s="77">
        <f t="shared" si="1"/>
        <v>1</v>
      </c>
      <c r="Y24" s="77">
        <f t="shared" si="2"/>
        <v>0</v>
      </c>
      <c r="Z24" s="77">
        <f t="shared" si="3"/>
        <v>1</v>
      </c>
      <c r="AA24" s="77">
        <f t="shared" si="4"/>
        <v>0</v>
      </c>
      <c r="AB24" s="77">
        <f t="shared" si="5"/>
        <v>0</v>
      </c>
      <c r="AC24" s="77">
        <f t="shared" si="6"/>
        <v>0</v>
      </c>
      <c r="AD24" s="77">
        <f t="shared" si="7"/>
        <v>3</v>
      </c>
    </row>
    <row r="25" spans="1:30" x14ac:dyDescent="0.35">
      <c r="A25" s="146" t="s">
        <v>166</v>
      </c>
      <c r="B25" s="139" t="s">
        <v>149</v>
      </c>
      <c r="C25" s="132"/>
      <c r="D25" s="109"/>
      <c r="E25" s="112"/>
      <c r="F25" s="110" t="s">
        <v>148</v>
      </c>
      <c r="G25" s="91" t="s">
        <v>178</v>
      </c>
      <c r="H25" s="109"/>
      <c r="I25" s="114"/>
      <c r="J25" s="111" t="s">
        <v>148</v>
      </c>
      <c r="K25" s="91" t="s">
        <v>179</v>
      </c>
      <c r="L25" s="109"/>
      <c r="M25" s="112"/>
      <c r="N25" s="111"/>
      <c r="O25" s="109"/>
      <c r="P25" s="116" t="s">
        <v>148</v>
      </c>
      <c r="Q25" s="93" t="s">
        <v>178</v>
      </c>
      <c r="R25" s="111" t="s">
        <v>148</v>
      </c>
      <c r="S25" s="91" t="s">
        <v>182</v>
      </c>
      <c r="T25" s="116"/>
      <c r="U25" s="124"/>
      <c r="W25" s="77">
        <f t="shared" si="0"/>
        <v>4</v>
      </c>
      <c r="X25" s="77">
        <f t="shared" si="1"/>
        <v>1</v>
      </c>
      <c r="Y25" s="77">
        <f t="shared" si="2"/>
        <v>0</v>
      </c>
      <c r="Z25" s="77">
        <f t="shared" si="3"/>
        <v>2</v>
      </c>
      <c r="AA25" s="77">
        <f t="shared" si="4"/>
        <v>0</v>
      </c>
      <c r="AB25" s="77">
        <f t="shared" si="5"/>
        <v>0</v>
      </c>
      <c r="AC25" s="77">
        <f t="shared" si="6"/>
        <v>0</v>
      </c>
      <c r="AD25" s="77">
        <f t="shared" si="7"/>
        <v>1</v>
      </c>
    </row>
    <row r="26" spans="1:30" x14ac:dyDescent="0.35">
      <c r="A26" s="97" t="s">
        <v>167</v>
      </c>
      <c r="B26" s="139" t="s">
        <v>148</v>
      </c>
      <c r="C26" s="132" t="s">
        <v>189</v>
      </c>
      <c r="D26" s="109"/>
      <c r="E26" s="112"/>
      <c r="F26" s="110"/>
      <c r="G26" s="109"/>
      <c r="H26" s="109" t="s">
        <v>148</v>
      </c>
      <c r="I26" s="93" t="s">
        <v>179</v>
      </c>
      <c r="J26" s="111"/>
      <c r="K26" s="115"/>
      <c r="L26" s="109" t="s">
        <v>148</v>
      </c>
      <c r="M26" s="86" t="s">
        <v>189</v>
      </c>
      <c r="N26" s="111"/>
      <c r="O26" s="109"/>
      <c r="P26" s="116" t="s">
        <v>148</v>
      </c>
      <c r="Q26" s="93" t="s">
        <v>177</v>
      </c>
      <c r="R26" s="113"/>
      <c r="S26" s="115"/>
      <c r="T26" s="116" t="s">
        <v>149</v>
      </c>
      <c r="U26" s="124"/>
      <c r="W26" s="77">
        <f t="shared" si="0"/>
        <v>4</v>
      </c>
      <c r="X26" s="77">
        <f t="shared" si="1"/>
        <v>1</v>
      </c>
      <c r="Y26" s="77">
        <f t="shared" si="2"/>
        <v>1</v>
      </c>
      <c r="Z26" s="77">
        <f t="shared" si="3"/>
        <v>0</v>
      </c>
      <c r="AA26" s="77">
        <f t="shared" si="4"/>
        <v>0</v>
      </c>
      <c r="AB26" s="77">
        <f t="shared" si="5"/>
        <v>0</v>
      </c>
      <c r="AC26" s="77">
        <f t="shared" si="6"/>
        <v>0</v>
      </c>
      <c r="AD26" s="77">
        <f t="shared" si="7"/>
        <v>0</v>
      </c>
    </row>
    <row r="27" spans="1:30" x14ac:dyDescent="0.35">
      <c r="A27" s="97" t="s">
        <v>168</v>
      </c>
      <c r="B27" s="139" t="s">
        <v>148</v>
      </c>
      <c r="C27" s="132" t="s">
        <v>189</v>
      </c>
      <c r="D27" s="109"/>
      <c r="E27" s="112"/>
      <c r="F27" s="110"/>
      <c r="G27" s="109"/>
      <c r="H27" s="109" t="s">
        <v>148</v>
      </c>
      <c r="I27" s="93" t="s">
        <v>180</v>
      </c>
      <c r="J27" s="111"/>
      <c r="K27" s="115"/>
      <c r="L27" s="109" t="s">
        <v>149</v>
      </c>
      <c r="M27" s="112"/>
      <c r="N27" s="111"/>
      <c r="O27" s="109"/>
      <c r="P27" s="116" t="s">
        <v>148</v>
      </c>
      <c r="Q27" s="93" t="s">
        <v>179</v>
      </c>
      <c r="R27" s="113"/>
      <c r="S27" s="115"/>
      <c r="T27" s="109" t="s">
        <v>148</v>
      </c>
      <c r="U27" s="86" t="s">
        <v>189</v>
      </c>
      <c r="W27" s="77">
        <f t="shared" si="0"/>
        <v>4</v>
      </c>
      <c r="X27" s="77">
        <f t="shared" si="1"/>
        <v>1</v>
      </c>
      <c r="Y27" s="77">
        <f t="shared" si="2"/>
        <v>0</v>
      </c>
      <c r="Z27" s="77">
        <f t="shared" si="3"/>
        <v>0</v>
      </c>
      <c r="AA27" s="77">
        <f t="shared" si="4"/>
        <v>0</v>
      </c>
      <c r="AB27" s="77">
        <f t="shared" si="5"/>
        <v>1</v>
      </c>
      <c r="AC27" s="77">
        <f t="shared" si="6"/>
        <v>0</v>
      </c>
      <c r="AD27" s="77">
        <f t="shared" si="7"/>
        <v>0</v>
      </c>
    </row>
    <row r="28" spans="1:30" s="32" customFormat="1" x14ac:dyDescent="0.35">
      <c r="A28" s="145" t="s">
        <v>169</v>
      </c>
      <c r="B28" s="140" t="s">
        <v>148</v>
      </c>
      <c r="C28" s="133"/>
      <c r="D28" s="117"/>
      <c r="E28" s="122"/>
      <c r="F28" s="118"/>
      <c r="G28" s="117"/>
      <c r="H28" s="117" t="s">
        <v>148</v>
      </c>
      <c r="I28" s="119"/>
      <c r="J28" s="120"/>
      <c r="K28" s="121"/>
      <c r="L28" s="117" t="s">
        <v>148</v>
      </c>
      <c r="M28" s="122"/>
      <c r="N28" s="120"/>
      <c r="O28" s="117"/>
      <c r="P28" s="117" t="s">
        <v>148</v>
      </c>
      <c r="Q28" s="119"/>
      <c r="R28" s="120"/>
      <c r="S28" s="121"/>
      <c r="T28" s="117" t="s">
        <v>148</v>
      </c>
      <c r="U28" s="122"/>
      <c r="W28" s="32">
        <f t="shared" si="0"/>
        <v>5</v>
      </c>
      <c r="X28" s="32">
        <f t="shared" si="1"/>
        <v>0</v>
      </c>
      <c r="Y28" s="32">
        <f t="shared" si="2"/>
        <v>0</v>
      </c>
      <c r="Z28" s="32">
        <f t="shared" si="3"/>
        <v>0</v>
      </c>
      <c r="AA28" s="32">
        <f t="shared" si="4"/>
        <v>0</v>
      </c>
      <c r="AB28" s="32">
        <f t="shared" si="5"/>
        <v>0</v>
      </c>
      <c r="AC28" s="32">
        <f t="shared" si="6"/>
        <v>0</v>
      </c>
      <c r="AD28" s="32">
        <f t="shared" si="7"/>
        <v>0</v>
      </c>
    </row>
    <row r="29" spans="1:30" x14ac:dyDescent="0.35">
      <c r="A29" s="97" t="s">
        <v>170</v>
      </c>
      <c r="B29" s="139" t="s">
        <v>148</v>
      </c>
      <c r="C29" s="132" t="s">
        <v>189</v>
      </c>
      <c r="D29" s="109"/>
      <c r="E29" s="112"/>
      <c r="F29" s="110"/>
      <c r="G29" s="109"/>
      <c r="H29" s="109" t="s">
        <v>149</v>
      </c>
      <c r="I29" s="114"/>
      <c r="J29" s="111"/>
      <c r="K29" s="115"/>
      <c r="L29" s="109" t="s">
        <v>148</v>
      </c>
      <c r="M29" s="86" t="s">
        <v>189</v>
      </c>
      <c r="N29" s="111"/>
      <c r="O29" s="109"/>
      <c r="P29" s="116" t="s">
        <v>148</v>
      </c>
      <c r="Q29" s="93" t="s">
        <v>181</v>
      </c>
      <c r="R29" s="113"/>
      <c r="S29" s="115"/>
      <c r="T29" s="109" t="s">
        <v>148</v>
      </c>
      <c r="U29" s="86" t="s">
        <v>189</v>
      </c>
      <c r="W29" s="77">
        <f t="shared" si="0"/>
        <v>4</v>
      </c>
      <c r="X29" s="77">
        <f t="shared" si="1"/>
        <v>1</v>
      </c>
      <c r="Y29" s="77">
        <f t="shared" si="2"/>
        <v>0</v>
      </c>
      <c r="Z29" s="77">
        <f t="shared" si="3"/>
        <v>0</v>
      </c>
      <c r="AA29" s="77">
        <f t="shared" si="4"/>
        <v>0</v>
      </c>
      <c r="AB29" s="77">
        <f t="shared" si="5"/>
        <v>0</v>
      </c>
      <c r="AC29" s="77">
        <f t="shared" si="6"/>
        <v>0</v>
      </c>
      <c r="AD29" s="77">
        <f t="shared" si="7"/>
        <v>0</v>
      </c>
    </row>
    <row r="30" spans="1:30" x14ac:dyDescent="0.35">
      <c r="A30" s="97" t="s">
        <v>171</v>
      </c>
      <c r="B30" s="139" t="s">
        <v>148</v>
      </c>
      <c r="C30" s="132" t="s">
        <v>189</v>
      </c>
      <c r="D30" s="109"/>
      <c r="E30" s="112"/>
      <c r="F30" s="110"/>
      <c r="G30" s="109"/>
      <c r="H30" s="109" t="s">
        <v>148</v>
      </c>
      <c r="I30" s="93" t="s">
        <v>181</v>
      </c>
      <c r="J30" s="111"/>
      <c r="K30" s="115"/>
      <c r="L30" s="109" t="s">
        <v>148</v>
      </c>
      <c r="M30" s="86" t="s">
        <v>189</v>
      </c>
      <c r="N30" s="111"/>
      <c r="O30" s="109"/>
      <c r="P30" s="116" t="s">
        <v>149</v>
      </c>
      <c r="Q30" s="114"/>
      <c r="R30" s="113"/>
      <c r="S30" s="115"/>
      <c r="T30" s="109" t="s">
        <v>148</v>
      </c>
      <c r="U30" s="86" t="s">
        <v>189</v>
      </c>
      <c r="W30" s="77">
        <f t="shared" si="0"/>
        <v>4</v>
      </c>
      <c r="X30" s="77">
        <f t="shared" si="1"/>
        <v>1</v>
      </c>
      <c r="Y30" s="77">
        <f t="shared" si="2"/>
        <v>0</v>
      </c>
      <c r="Z30" s="77">
        <f t="shared" si="3"/>
        <v>0</v>
      </c>
      <c r="AA30" s="77">
        <f t="shared" si="4"/>
        <v>0</v>
      </c>
      <c r="AB30" s="77">
        <f t="shared" si="5"/>
        <v>0</v>
      </c>
      <c r="AC30" s="77">
        <f t="shared" si="6"/>
        <v>0</v>
      </c>
      <c r="AD30" s="77">
        <f t="shared" si="7"/>
        <v>0</v>
      </c>
    </row>
    <row r="31" spans="1:30" x14ac:dyDescent="0.35">
      <c r="A31" s="97" t="s">
        <v>172</v>
      </c>
      <c r="B31" s="139" t="s">
        <v>148</v>
      </c>
      <c r="C31" s="132" t="s">
        <v>189</v>
      </c>
      <c r="D31" s="109"/>
      <c r="E31" s="112"/>
      <c r="F31" s="110"/>
      <c r="G31" s="109"/>
      <c r="H31" s="109" t="s">
        <v>149</v>
      </c>
      <c r="I31" s="114"/>
      <c r="J31" s="111"/>
      <c r="K31" s="115"/>
      <c r="L31" s="109" t="s">
        <v>148</v>
      </c>
      <c r="M31" s="86" t="s">
        <v>189</v>
      </c>
      <c r="N31" s="111"/>
      <c r="O31" s="109"/>
      <c r="P31" s="116" t="s">
        <v>148</v>
      </c>
      <c r="Q31" s="93" t="s">
        <v>180</v>
      </c>
      <c r="R31" s="113"/>
      <c r="S31" s="115"/>
      <c r="T31" s="109" t="s">
        <v>148</v>
      </c>
      <c r="U31" s="86" t="s">
        <v>189</v>
      </c>
      <c r="W31" s="77">
        <f t="shared" si="0"/>
        <v>4</v>
      </c>
      <c r="X31" s="77">
        <f t="shared" si="1"/>
        <v>1</v>
      </c>
      <c r="Y31" s="77">
        <f t="shared" si="2"/>
        <v>0</v>
      </c>
      <c r="Z31" s="77">
        <f t="shared" si="3"/>
        <v>0</v>
      </c>
      <c r="AA31" s="77">
        <f t="shared" si="4"/>
        <v>0</v>
      </c>
      <c r="AB31" s="77">
        <f t="shared" si="5"/>
        <v>1</v>
      </c>
      <c r="AC31" s="77">
        <f t="shared" si="6"/>
        <v>0</v>
      </c>
      <c r="AD31" s="77">
        <f t="shared" si="7"/>
        <v>0</v>
      </c>
    </row>
    <row r="32" spans="1:30" ht="15" thickBot="1" x14ac:dyDescent="0.4">
      <c r="A32" s="147" t="s">
        <v>173</v>
      </c>
      <c r="B32" s="142" t="s">
        <v>149</v>
      </c>
      <c r="C32" s="134"/>
      <c r="D32" s="125"/>
      <c r="E32" s="137"/>
      <c r="F32" s="126"/>
      <c r="G32" s="125"/>
      <c r="H32" s="125" t="s">
        <v>148</v>
      </c>
      <c r="I32" s="94" t="s">
        <v>182</v>
      </c>
      <c r="J32" s="127"/>
      <c r="K32" s="128"/>
      <c r="L32" s="125" t="s">
        <v>148</v>
      </c>
      <c r="M32" s="88" t="s">
        <v>189</v>
      </c>
      <c r="N32" s="127"/>
      <c r="O32" s="125"/>
      <c r="P32" s="129" t="s">
        <v>149</v>
      </c>
      <c r="Q32" s="130"/>
      <c r="R32" s="131"/>
      <c r="S32" s="128"/>
      <c r="T32" s="125" t="s">
        <v>148</v>
      </c>
      <c r="U32" s="88" t="s">
        <v>189</v>
      </c>
      <c r="W32" s="77">
        <f t="shared" si="0"/>
        <v>3</v>
      </c>
      <c r="X32" s="77">
        <f t="shared" si="1"/>
        <v>2</v>
      </c>
      <c r="Y32" s="77">
        <f t="shared" si="2"/>
        <v>0</v>
      </c>
      <c r="Z32" s="77">
        <f t="shared" si="3"/>
        <v>0</v>
      </c>
      <c r="AA32" s="77">
        <f t="shared" si="4"/>
        <v>0</v>
      </c>
      <c r="AB32" s="77">
        <f t="shared" si="5"/>
        <v>0</v>
      </c>
      <c r="AC32" s="77">
        <f t="shared" si="6"/>
        <v>0</v>
      </c>
      <c r="AD32" s="77">
        <f t="shared" si="7"/>
        <v>1</v>
      </c>
    </row>
    <row r="33" spans="10:11" x14ac:dyDescent="0.35">
      <c r="J33" s="90"/>
      <c r="K33" s="82"/>
    </row>
    <row r="34" spans="10:11" x14ac:dyDescent="0.35">
      <c r="J34" s="80"/>
      <c r="K34" s="83"/>
    </row>
    <row r="35" spans="10:11" x14ac:dyDescent="0.35">
      <c r="J35" s="80"/>
      <c r="K35" s="83"/>
    </row>
    <row r="36" spans="10:11" x14ac:dyDescent="0.35">
      <c r="J36" s="81"/>
      <c r="K36" s="79"/>
    </row>
    <row r="37" spans="10:11" x14ac:dyDescent="0.35">
      <c r="J37" s="81"/>
      <c r="K37" s="79"/>
    </row>
    <row r="38" spans="10:11" x14ac:dyDescent="0.35">
      <c r="J38" s="80"/>
      <c r="K38" s="83"/>
    </row>
    <row r="39" spans="10:11" x14ac:dyDescent="0.35">
      <c r="J39" s="80"/>
      <c r="K39" s="83"/>
    </row>
    <row r="40" spans="10:11" x14ac:dyDescent="0.35">
      <c r="J40" s="81"/>
      <c r="K40" s="79"/>
    </row>
    <row r="41" spans="10:11" x14ac:dyDescent="0.35">
      <c r="J41" s="81"/>
      <c r="K41" s="79"/>
    </row>
    <row r="42" spans="10:11" x14ac:dyDescent="0.35">
      <c r="J42" s="80"/>
      <c r="K42" s="83"/>
    </row>
    <row r="43" spans="10:11" x14ac:dyDescent="0.35">
      <c r="J43" s="80"/>
      <c r="K43" s="83"/>
    </row>
    <row r="44" spans="10:11" x14ac:dyDescent="0.35">
      <c r="J44" s="80"/>
      <c r="K44" s="83"/>
    </row>
    <row r="45" spans="10:11" x14ac:dyDescent="0.35">
      <c r="J45" s="80"/>
      <c r="K45" s="83"/>
    </row>
  </sheetData>
  <mergeCells count="46">
    <mergeCell ref="B2:E2"/>
    <mergeCell ref="F2:I2"/>
    <mergeCell ref="J2:M2"/>
    <mergeCell ref="N2:Q2"/>
    <mergeCell ref="R2:U2"/>
    <mergeCell ref="B3:C3"/>
    <mergeCell ref="B4:C4"/>
    <mergeCell ref="B5:C5"/>
    <mergeCell ref="B6:C6"/>
    <mergeCell ref="D3:E3"/>
    <mergeCell ref="D4:E4"/>
    <mergeCell ref="D5:E5"/>
    <mergeCell ref="D6:E6"/>
    <mergeCell ref="F3:G3"/>
    <mergeCell ref="F4:G4"/>
    <mergeCell ref="F5:G5"/>
    <mergeCell ref="F6:G6"/>
    <mergeCell ref="H3:I3"/>
    <mergeCell ref="H4:I4"/>
    <mergeCell ref="H5:I5"/>
    <mergeCell ref="H6:I6"/>
    <mergeCell ref="P6:Q6"/>
    <mergeCell ref="J3:K3"/>
    <mergeCell ref="J4:K4"/>
    <mergeCell ref="J5:K5"/>
    <mergeCell ref="J6:K6"/>
    <mergeCell ref="L3:M3"/>
    <mergeCell ref="L4:M4"/>
    <mergeCell ref="L5:M5"/>
    <mergeCell ref="L6:M6"/>
    <mergeCell ref="A1:U1"/>
    <mergeCell ref="R3:S3"/>
    <mergeCell ref="R4:S4"/>
    <mergeCell ref="R5:S5"/>
    <mergeCell ref="R6:S6"/>
    <mergeCell ref="T3:U3"/>
    <mergeCell ref="T4:U4"/>
    <mergeCell ref="T5:U5"/>
    <mergeCell ref="T6:U6"/>
    <mergeCell ref="N3:O3"/>
    <mergeCell ref="N4:O4"/>
    <mergeCell ref="N5:O5"/>
    <mergeCell ref="N6:O6"/>
    <mergeCell ref="P3:Q3"/>
    <mergeCell ref="P4:Q4"/>
    <mergeCell ref="P5:Q5"/>
  </mergeCells>
  <conditionalFormatting sqref="B33:V35 B42:V1048576 B36:B41 D36:V41 B32:E32 B26:B31 D26:E31 B7:E25 J7:V7 B2:B4 V2:V6 J15:V15 L11 J10:V10 J8:J9 J23:J25 V11:V14 L8:N9 V9 J28:V28 J27:P27 V27 V29:V32 P8:V8 P9:T9 J11:J13 P12:T13 J22:V22 J17:N18 P16:P19 N11:T11 J14:L14 N14 J16:L16 N16 J19:L19 N19 J29:L32 N30:T30 J20:P20 R27:T27 N29:P29 R29:T29 L23:P25 R26:V26 N32:T32 N31:P31 R31:T31 R21:V21 R16:R20 R23:R25 T23:V25 P14:R14 T14 T16:V20 L12:N13 J21 L21:P21 J26:L26 N26:P26">
    <cfRule type="cellIs" dxfId="129" priority="140" operator="equal">
      <formula>"S"</formula>
    </cfRule>
  </conditionalFormatting>
  <conditionalFormatting sqref="J2">
    <cfRule type="cellIs" dxfId="128" priority="139" operator="equal">
      <formula>"S"</formula>
    </cfRule>
  </conditionalFormatting>
  <conditionalFormatting sqref="N2">
    <cfRule type="cellIs" dxfId="127" priority="138" operator="equal">
      <formula>"S"</formula>
    </cfRule>
  </conditionalFormatting>
  <conditionalFormatting sqref="R2">
    <cfRule type="cellIs" dxfId="126" priority="137" operator="equal">
      <formula>"S"</formula>
    </cfRule>
  </conditionalFormatting>
  <conditionalFormatting sqref="F10:I10 F2 F22:I23 F15:F21 H15:I21 F28:I29 H24:I25 F24:F25 F13:I14 F11:H12 F8:H9 F26:H27 F31:I31 F30:H30 F32:H32">
    <cfRule type="cellIs" dxfId="125" priority="136" operator="equal">
      <formula>"S"</formula>
    </cfRule>
  </conditionalFormatting>
  <conditionalFormatting sqref="M30">
    <cfRule type="cellIs" dxfId="124" priority="36" operator="equal">
      <formula>"S"</formula>
    </cfRule>
  </conditionalFormatting>
  <conditionalFormatting sqref="U31">
    <cfRule type="cellIs" dxfId="123" priority="52" operator="equal">
      <formula>"S"</formula>
    </cfRule>
  </conditionalFormatting>
  <conditionalFormatting sqref="F7">
    <cfRule type="cellIs" dxfId="122" priority="132" operator="equal">
      <formula>"S"</formula>
    </cfRule>
  </conditionalFormatting>
  <conditionalFormatting sqref="B5">
    <cfRule type="cellIs" dxfId="121" priority="128" operator="equal">
      <formula>"S"</formula>
    </cfRule>
  </conditionalFormatting>
  <conditionalFormatting sqref="H7:I7">
    <cfRule type="cellIs" dxfId="120" priority="130" operator="equal">
      <formula>"S"</formula>
    </cfRule>
  </conditionalFormatting>
  <conditionalFormatting sqref="Q29">
    <cfRule type="cellIs" dxfId="119" priority="29" operator="equal">
      <formula>"S"</formula>
    </cfRule>
  </conditionalFormatting>
  <conditionalFormatting sqref="B6">
    <cfRule type="cellIs" dxfId="118" priority="127" operator="equal">
      <formula>"S"</formula>
    </cfRule>
  </conditionalFormatting>
  <conditionalFormatting sqref="H6">
    <cfRule type="cellIs" dxfId="117" priority="115" operator="equal">
      <formula>"S"</formula>
    </cfRule>
  </conditionalFormatting>
  <conditionalFormatting sqref="D4">
    <cfRule type="cellIs" dxfId="116" priority="125" operator="equal">
      <formula>"S"</formula>
    </cfRule>
  </conditionalFormatting>
  <conditionalFormatting sqref="D5">
    <cfRule type="cellIs" dxfId="115" priority="124" operator="equal">
      <formula>"S"</formula>
    </cfRule>
  </conditionalFormatting>
  <conditionalFormatting sqref="D6">
    <cfRule type="cellIs" dxfId="114" priority="123" operator="equal">
      <formula>"S"</formula>
    </cfRule>
  </conditionalFormatting>
  <conditionalFormatting sqref="F3">
    <cfRule type="cellIs" dxfId="113" priority="122" operator="equal">
      <formula>"S"</formula>
    </cfRule>
  </conditionalFormatting>
  <conditionalFormatting sqref="F4">
    <cfRule type="cellIs" dxfId="112" priority="121" operator="equal">
      <formula>"S"</formula>
    </cfRule>
  </conditionalFormatting>
  <conditionalFormatting sqref="F5">
    <cfRule type="cellIs" dxfId="111" priority="120" operator="equal">
      <formula>"S"</formula>
    </cfRule>
  </conditionalFormatting>
  <conditionalFormatting sqref="F6">
    <cfRule type="cellIs" dxfId="110" priority="119" operator="equal">
      <formula>"S"</formula>
    </cfRule>
  </conditionalFormatting>
  <conditionalFormatting sqref="J6">
    <cfRule type="cellIs" dxfId="109" priority="111" operator="equal">
      <formula>"S"</formula>
    </cfRule>
  </conditionalFormatting>
  <conditionalFormatting sqref="H4">
    <cfRule type="cellIs" dxfId="108" priority="117" operator="equal">
      <formula>"S"</formula>
    </cfRule>
  </conditionalFormatting>
  <conditionalFormatting sqref="H5">
    <cfRule type="cellIs" dxfId="107" priority="116" operator="equal">
      <formula>"S"</formula>
    </cfRule>
  </conditionalFormatting>
  <conditionalFormatting sqref="L4">
    <cfRule type="cellIs" dxfId="106" priority="108" operator="equal">
      <formula>"S"</formula>
    </cfRule>
  </conditionalFormatting>
  <conditionalFormatting sqref="J4">
    <cfRule type="cellIs" dxfId="105" priority="113" operator="equal">
      <formula>"S"</formula>
    </cfRule>
  </conditionalFormatting>
  <conditionalFormatting sqref="J5">
    <cfRule type="cellIs" dxfId="104" priority="112" operator="equal">
      <formula>"S"</formula>
    </cfRule>
  </conditionalFormatting>
  <conditionalFormatting sqref="Q23">
    <cfRule type="cellIs" dxfId="103" priority="28" operator="equal">
      <formula>"S"</formula>
    </cfRule>
  </conditionalFormatting>
  <conditionalFormatting sqref="P5">
    <cfRule type="cellIs" dxfId="102" priority="99" operator="equal">
      <formula>"S"</formula>
    </cfRule>
  </conditionalFormatting>
  <conditionalFormatting sqref="L5">
    <cfRule type="cellIs" dxfId="101" priority="107" operator="equal">
      <formula>"S"</formula>
    </cfRule>
  </conditionalFormatting>
  <conditionalFormatting sqref="L6">
    <cfRule type="cellIs" dxfId="100" priority="106" operator="equal">
      <formula>"S"</formula>
    </cfRule>
  </conditionalFormatting>
  <conditionalFormatting sqref="R4">
    <cfRule type="cellIs" dxfId="99" priority="96" operator="equal">
      <formula>"S"</formula>
    </cfRule>
  </conditionalFormatting>
  <conditionalFormatting sqref="N4">
    <cfRule type="cellIs" dxfId="98" priority="104" operator="equal">
      <formula>"S"</formula>
    </cfRule>
  </conditionalFormatting>
  <conditionalFormatting sqref="N5">
    <cfRule type="cellIs" dxfId="97" priority="103" operator="equal">
      <formula>"S"</formula>
    </cfRule>
  </conditionalFormatting>
  <conditionalFormatting sqref="N6">
    <cfRule type="cellIs" dxfId="96" priority="102" operator="equal">
      <formula>"S"</formula>
    </cfRule>
  </conditionalFormatting>
  <conditionalFormatting sqref="K8">
    <cfRule type="cellIs" dxfId="95" priority="69" operator="equal">
      <formula>"S"</formula>
    </cfRule>
  </conditionalFormatting>
  <conditionalFormatting sqref="P6">
    <cfRule type="cellIs" dxfId="94" priority="98" operator="equal">
      <formula>"S"</formula>
    </cfRule>
  </conditionalFormatting>
  <conditionalFormatting sqref="R5">
    <cfRule type="cellIs" dxfId="93" priority="95" operator="equal">
      <formula>"S"</formula>
    </cfRule>
  </conditionalFormatting>
  <conditionalFormatting sqref="R6">
    <cfRule type="cellIs" dxfId="92" priority="94" operator="equal">
      <formula>"S"</formula>
    </cfRule>
  </conditionalFormatting>
  <conditionalFormatting sqref="G20">
    <cfRule type="cellIs" dxfId="91" priority="85" operator="equal">
      <formula>"S"</formula>
    </cfRule>
  </conditionalFormatting>
  <conditionalFormatting sqref="T4">
    <cfRule type="cellIs" dxfId="90" priority="92" operator="equal">
      <formula>"S"</formula>
    </cfRule>
  </conditionalFormatting>
  <conditionalFormatting sqref="T5">
    <cfRule type="cellIs" dxfId="89" priority="91" operator="equal">
      <formula>"S"</formula>
    </cfRule>
  </conditionalFormatting>
  <conditionalFormatting sqref="T6">
    <cfRule type="cellIs" dxfId="88" priority="90" operator="equal">
      <formula>"S"</formula>
    </cfRule>
  </conditionalFormatting>
  <conditionalFormatting sqref="G16">
    <cfRule type="cellIs" dxfId="87" priority="89" operator="equal">
      <formula>"S"</formula>
    </cfRule>
  </conditionalFormatting>
  <conditionalFormatting sqref="G18">
    <cfRule type="cellIs" dxfId="85" priority="87" operator="equal">
      <formula>"S"</formula>
    </cfRule>
  </conditionalFormatting>
  <conditionalFormatting sqref="G19">
    <cfRule type="cellIs" dxfId="84" priority="86" operator="equal">
      <formula>"S"</formula>
    </cfRule>
  </conditionalFormatting>
  <conditionalFormatting sqref="G21">
    <cfRule type="cellIs" dxfId="83" priority="84" operator="equal">
      <formula>"S"</formula>
    </cfRule>
  </conditionalFormatting>
  <conditionalFormatting sqref="G24">
    <cfRule type="cellIs" dxfId="82" priority="83" operator="equal">
      <formula>"S"</formula>
    </cfRule>
  </conditionalFormatting>
  <conditionalFormatting sqref="I11">
    <cfRule type="cellIs" dxfId="80" priority="81" operator="equal">
      <formula>"S"</formula>
    </cfRule>
  </conditionalFormatting>
  <conditionalFormatting sqref="I12">
    <cfRule type="cellIs" dxfId="79" priority="80" operator="equal">
      <formula>"S"</formula>
    </cfRule>
  </conditionalFormatting>
  <conditionalFormatting sqref="Q26">
    <cfRule type="cellIs" dxfId="78" priority="33" operator="equal">
      <formula>"S"</formula>
    </cfRule>
  </conditionalFormatting>
  <conditionalFormatting sqref="I26">
    <cfRule type="cellIs" dxfId="77" priority="77" operator="equal">
      <formula>"S"</formula>
    </cfRule>
  </conditionalFormatting>
  <conditionalFormatting sqref="I27">
    <cfRule type="cellIs" dxfId="76" priority="76" operator="equal">
      <formula>"S"</formula>
    </cfRule>
  </conditionalFormatting>
  <conditionalFormatting sqref="I30">
    <cfRule type="cellIs" dxfId="75" priority="75" operator="equal">
      <formula>"S"</formula>
    </cfRule>
  </conditionalFormatting>
  <conditionalFormatting sqref="I32">
    <cfRule type="cellIs" dxfId="74" priority="74" operator="equal">
      <formula>"S"</formula>
    </cfRule>
  </conditionalFormatting>
  <conditionalFormatting sqref="I8">
    <cfRule type="cellIs" dxfId="73" priority="73" operator="equal">
      <formula>"S"</formula>
    </cfRule>
  </conditionalFormatting>
  <conditionalFormatting sqref="I9">
    <cfRule type="cellIs" dxfId="72" priority="72" operator="equal">
      <formula>"S"</formula>
    </cfRule>
  </conditionalFormatting>
  <conditionalFormatting sqref="K11">
    <cfRule type="cellIs" dxfId="71" priority="71" operator="equal">
      <formula>"S"</formula>
    </cfRule>
  </conditionalFormatting>
  <conditionalFormatting sqref="K12:K13">
    <cfRule type="cellIs" dxfId="70" priority="70" operator="equal">
      <formula>"S"</formula>
    </cfRule>
  </conditionalFormatting>
  <conditionalFormatting sqref="K9">
    <cfRule type="cellIs" dxfId="69" priority="68" operator="equal">
      <formula>"S"</formula>
    </cfRule>
  </conditionalFormatting>
  <conditionalFormatting sqref="K23">
    <cfRule type="cellIs" dxfId="68" priority="67" operator="equal">
      <formula>"S"</formula>
    </cfRule>
  </conditionalFormatting>
  <conditionalFormatting sqref="K24">
    <cfRule type="cellIs" dxfId="67" priority="66" operator="equal">
      <formula>"S"</formula>
    </cfRule>
  </conditionalFormatting>
  <conditionalFormatting sqref="K25">
    <cfRule type="cellIs" dxfId="66" priority="65" operator="equal">
      <formula>"S"</formula>
    </cfRule>
  </conditionalFormatting>
  <conditionalFormatting sqref="Y7">
    <cfRule type="cellIs" dxfId="65" priority="64" operator="equal">
      <formula>"S"</formula>
    </cfRule>
  </conditionalFormatting>
  <conditionalFormatting sqref="Z7">
    <cfRule type="cellIs" dxfId="64" priority="63" operator="equal">
      <formula>"S"</formula>
    </cfRule>
  </conditionalFormatting>
  <conditionalFormatting sqref="AA7">
    <cfRule type="cellIs" dxfId="63" priority="62" operator="equal">
      <formula>"S"</formula>
    </cfRule>
  </conditionalFormatting>
  <conditionalFormatting sqref="AB7">
    <cfRule type="cellIs" dxfId="62" priority="61" operator="equal">
      <formula>"S"</formula>
    </cfRule>
  </conditionalFormatting>
  <conditionalFormatting sqref="AC7">
    <cfRule type="cellIs" dxfId="61" priority="60" operator="equal">
      <formula>"S"</formula>
    </cfRule>
  </conditionalFormatting>
  <conditionalFormatting sqref="AD7">
    <cfRule type="cellIs" dxfId="60" priority="59" operator="equal">
      <formula>"S"</formula>
    </cfRule>
  </conditionalFormatting>
  <conditionalFormatting sqref="P4">
    <cfRule type="cellIs" dxfId="59" priority="58" operator="equal">
      <formula>"S"</formula>
    </cfRule>
  </conditionalFormatting>
  <conditionalFormatting sqref="U11:U14">
    <cfRule type="cellIs" dxfId="58" priority="57" operator="equal">
      <formula>"S"</formula>
    </cfRule>
  </conditionalFormatting>
  <conditionalFormatting sqref="U9">
    <cfRule type="cellIs" dxfId="57" priority="56" operator="equal">
      <formula>"S"</formula>
    </cfRule>
  </conditionalFormatting>
  <conditionalFormatting sqref="U27">
    <cfRule type="cellIs" dxfId="56" priority="55" operator="equal">
      <formula>"S"</formula>
    </cfRule>
  </conditionalFormatting>
  <conditionalFormatting sqref="U29">
    <cfRule type="cellIs" dxfId="55" priority="54" operator="equal">
      <formula>"S"</formula>
    </cfRule>
  </conditionalFormatting>
  <conditionalFormatting sqref="U30">
    <cfRule type="cellIs" dxfId="54" priority="53" operator="equal">
      <formula>"S"</formula>
    </cfRule>
  </conditionalFormatting>
  <conditionalFormatting sqref="U32">
    <cfRule type="cellIs" dxfId="53" priority="51" operator="equal">
      <formula>"S"</formula>
    </cfRule>
  </conditionalFormatting>
  <conditionalFormatting sqref="O8">
    <cfRule type="cellIs" dxfId="52" priority="50" operator="equal">
      <formula>"S"</formula>
    </cfRule>
  </conditionalFormatting>
  <conditionalFormatting sqref="O9">
    <cfRule type="cellIs" dxfId="51" priority="49" operator="equal">
      <formula>"S"</formula>
    </cfRule>
  </conditionalFormatting>
  <conditionalFormatting sqref="O12">
    <cfRule type="cellIs" dxfId="50" priority="48" operator="equal">
      <formula>"S"</formula>
    </cfRule>
  </conditionalFormatting>
  <conditionalFormatting sqref="O13">
    <cfRule type="cellIs" dxfId="49" priority="47" operator="equal">
      <formula>"S"</formula>
    </cfRule>
  </conditionalFormatting>
  <conditionalFormatting sqref="O14">
    <cfRule type="cellIs" dxfId="48" priority="46" operator="equal">
      <formula>"S"</formula>
    </cfRule>
  </conditionalFormatting>
  <conditionalFormatting sqref="O16">
    <cfRule type="cellIs" dxfId="47" priority="45" operator="equal">
      <formula>"S"</formula>
    </cfRule>
  </conditionalFormatting>
  <conditionalFormatting sqref="O17">
    <cfRule type="cellIs" dxfId="46" priority="44" operator="equal">
      <formula>"S"</formula>
    </cfRule>
  </conditionalFormatting>
  <conditionalFormatting sqref="O18">
    <cfRule type="cellIs" dxfId="45" priority="43" operator="equal">
      <formula>"S"</formula>
    </cfRule>
  </conditionalFormatting>
  <conditionalFormatting sqref="O19">
    <cfRule type="cellIs" dxfId="44" priority="42" operator="equal">
      <formula>"S"</formula>
    </cfRule>
  </conditionalFormatting>
  <conditionalFormatting sqref="M11">
    <cfRule type="cellIs" dxfId="43" priority="41" operator="equal">
      <formula>"S"</formula>
    </cfRule>
  </conditionalFormatting>
  <conditionalFormatting sqref="M14">
    <cfRule type="cellIs" dxfId="42" priority="40" operator="equal">
      <formula>"S"</formula>
    </cfRule>
  </conditionalFormatting>
  <conditionalFormatting sqref="M16">
    <cfRule type="cellIs" dxfId="41" priority="39" operator="equal">
      <formula>"S"</formula>
    </cfRule>
  </conditionalFormatting>
  <conditionalFormatting sqref="M19">
    <cfRule type="cellIs" dxfId="40" priority="38" operator="equal">
      <formula>"S"</formula>
    </cfRule>
  </conditionalFormatting>
  <conditionalFormatting sqref="M29">
    <cfRule type="cellIs" dxfId="39" priority="37" operator="equal">
      <formula>"S"</formula>
    </cfRule>
  </conditionalFormatting>
  <conditionalFormatting sqref="M31">
    <cfRule type="cellIs" dxfId="38" priority="35" operator="equal">
      <formula>"S"</formula>
    </cfRule>
  </conditionalFormatting>
  <conditionalFormatting sqref="M32">
    <cfRule type="cellIs" dxfId="37" priority="34" operator="equal">
      <formula>"S"</formula>
    </cfRule>
  </conditionalFormatting>
  <conditionalFormatting sqref="Q25">
    <cfRule type="cellIs" dxfId="36" priority="32" operator="equal">
      <formula>"S"</formula>
    </cfRule>
  </conditionalFormatting>
  <conditionalFormatting sqref="Q27">
    <cfRule type="cellIs" dxfId="35" priority="31" operator="equal">
      <formula>"S"</formula>
    </cfRule>
  </conditionalFormatting>
  <conditionalFormatting sqref="Q31">
    <cfRule type="cellIs" dxfId="34" priority="30" operator="equal">
      <formula>"S"</formula>
    </cfRule>
  </conditionalFormatting>
  <conditionalFormatting sqref="S18">
    <cfRule type="cellIs" dxfId="32" priority="26" operator="equal">
      <formula>"S"</formula>
    </cfRule>
  </conditionalFormatting>
  <conditionalFormatting sqref="S20">
    <cfRule type="cellIs" dxfId="31" priority="25" operator="equal">
      <formula>"S"</formula>
    </cfRule>
  </conditionalFormatting>
  <conditionalFormatting sqref="S19">
    <cfRule type="cellIs" dxfId="30" priority="24" operator="equal">
      <formula>"S"</formula>
    </cfRule>
  </conditionalFormatting>
  <conditionalFormatting sqref="S23">
    <cfRule type="cellIs" dxfId="29" priority="23" operator="equal">
      <formula>"S"</formula>
    </cfRule>
  </conditionalFormatting>
  <conditionalFormatting sqref="Q24">
    <cfRule type="cellIs" dxfId="28" priority="22" operator="equal">
      <formula>"S"</formula>
    </cfRule>
  </conditionalFormatting>
  <conditionalFormatting sqref="Q20">
    <cfRule type="cellIs" dxfId="27" priority="21" operator="equal">
      <formula>"S"</formula>
    </cfRule>
  </conditionalFormatting>
  <conditionalFormatting sqref="Q21">
    <cfRule type="cellIs" dxfId="26" priority="20" operator="equal">
      <formula>"S"</formula>
    </cfRule>
  </conditionalFormatting>
  <conditionalFormatting sqref="S24">
    <cfRule type="cellIs" dxfId="25" priority="19" operator="equal">
      <formula>"S"</formula>
    </cfRule>
  </conditionalFormatting>
  <conditionalFormatting sqref="S25">
    <cfRule type="cellIs" dxfId="24" priority="18" operator="equal">
      <formula>"S"</formula>
    </cfRule>
  </conditionalFormatting>
  <conditionalFormatting sqref="S14">
    <cfRule type="cellIs" dxfId="23" priority="17" operator="equal">
      <formula>"S"</formula>
    </cfRule>
  </conditionalFormatting>
  <conditionalFormatting sqref="S16">
    <cfRule type="cellIs" dxfId="22" priority="16" operator="equal">
      <formula>"S"</formula>
    </cfRule>
  </conditionalFormatting>
  <conditionalFormatting sqref="Y8:AC32">
    <cfRule type="cellIs" dxfId="21" priority="15" operator="greaterThan">
      <formula>1</formula>
    </cfRule>
  </conditionalFormatting>
  <conditionalFormatting sqref="D3">
    <cfRule type="cellIs" dxfId="20" priority="14" operator="equal">
      <formula>"S"</formula>
    </cfRule>
  </conditionalFormatting>
  <conditionalFormatting sqref="L3">
    <cfRule type="cellIs" dxfId="19" priority="13" operator="equal">
      <formula>"S"</formula>
    </cfRule>
  </conditionalFormatting>
  <conditionalFormatting sqref="N3">
    <cfRule type="cellIs" dxfId="18" priority="12" operator="equal">
      <formula>"S"</formula>
    </cfRule>
  </conditionalFormatting>
  <conditionalFormatting sqref="T3">
    <cfRule type="cellIs" dxfId="17" priority="11" operator="equal">
      <formula>"S"</formula>
    </cfRule>
  </conditionalFormatting>
  <conditionalFormatting sqref="H3">
    <cfRule type="cellIs" dxfId="16" priority="10" operator="equal">
      <formula>"S"</formula>
    </cfRule>
  </conditionalFormatting>
  <conditionalFormatting sqref="J3">
    <cfRule type="cellIs" dxfId="15" priority="9" operator="equal">
      <formula>"S"</formula>
    </cfRule>
  </conditionalFormatting>
  <conditionalFormatting sqref="P3">
    <cfRule type="cellIs" dxfId="14" priority="8" operator="equal">
      <formula>"S"</formula>
    </cfRule>
  </conditionalFormatting>
  <conditionalFormatting sqref="R3">
    <cfRule type="cellIs" dxfId="13" priority="7" operator="equal">
      <formula>"S"</formula>
    </cfRule>
  </conditionalFormatting>
  <conditionalFormatting sqref="G7">
    <cfRule type="cellIs" dxfId="12" priority="6" operator="equal">
      <formula>"S"</formula>
    </cfRule>
  </conditionalFormatting>
  <conditionalFormatting sqref="K21">
    <cfRule type="cellIs" dxfId="11" priority="5" operator="equal">
      <formula>"S"</formula>
    </cfRule>
  </conditionalFormatting>
  <conditionalFormatting sqref="M26">
    <cfRule type="cellIs" dxfId="10" priority="4" operator="equal">
      <formula>"S"</formula>
    </cfRule>
  </conditionalFormatting>
  <conditionalFormatting sqref="G25">
    <cfRule type="cellIs" dxfId="2" priority="3" operator="equal">
      <formula>"S"</formula>
    </cfRule>
  </conditionalFormatting>
  <conditionalFormatting sqref="G17">
    <cfRule type="cellIs" dxfId="1" priority="2" operator="equal">
      <formula>"S"</formula>
    </cfRule>
  </conditionalFormatting>
  <conditionalFormatting sqref="S17">
    <cfRule type="cellIs" dxfId="0" priority="1" operator="equal">
      <formula>"S"</formula>
    </cfRule>
  </conditionalFormatting>
  <pageMargins left="0.7" right="0.7" top="0.75" bottom="0.75" header="0.3" footer="0.3"/>
  <pageSetup paperSize="9" scale="6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="80" zoomScaleNormal="80" workbookViewId="0">
      <selection activeCell="H1" sqref="H1:M1"/>
    </sheetView>
  </sheetViews>
  <sheetFormatPr defaultRowHeight="14.5" x14ac:dyDescent="0.35"/>
  <cols>
    <col min="1" max="1" width="9" style="4" customWidth="1"/>
    <col min="2" max="2" width="7" style="4" bestFit="1" customWidth="1"/>
    <col min="3" max="3" width="6.36328125" customWidth="1"/>
    <col min="4" max="5" width="12.1796875" style="1" bestFit="1" customWidth="1"/>
    <col min="6" max="6" width="58.90625" style="3" hidden="1" customWidth="1"/>
    <col min="7" max="7" width="58.90625" style="3" customWidth="1"/>
    <col min="8" max="8" width="12" customWidth="1"/>
    <col min="9" max="9" width="14.453125" customWidth="1"/>
    <col min="10" max="10" width="14.08984375" customWidth="1"/>
    <col min="11" max="11" width="21.54296875" customWidth="1"/>
    <col min="12" max="12" width="17.7265625" customWidth="1"/>
    <col min="13" max="13" width="16.453125" bestFit="1" customWidth="1"/>
    <col min="15" max="16" width="0" hidden="1" customWidth="1"/>
  </cols>
  <sheetData>
    <row r="1" spans="1:16" ht="56" customHeight="1" thickBot="1" x14ac:dyDescent="0.4">
      <c r="A1" s="34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53</v>
      </c>
      <c r="G1" s="35"/>
      <c r="H1" s="29" t="s">
        <v>102</v>
      </c>
      <c r="I1" s="29" t="s">
        <v>101</v>
      </c>
      <c r="J1" s="29" t="s">
        <v>100</v>
      </c>
      <c r="K1" s="29" t="s">
        <v>99</v>
      </c>
      <c r="L1" s="29" t="s">
        <v>98</v>
      </c>
      <c r="M1" s="28" t="s">
        <v>52</v>
      </c>
    </row>
    <row r="2" spans="1:16" ht="30" customHeight="1" thickBot="1" x14ac:dyDescent="0.4">
      <c r="A2" s="39">
        <v>1</v>
      </c>
      <c r="B2" s="49">
        <v>45062</v>
      </c>
      <c r="C2" s="40" t="s">
        <v>5</v>
      </c>
      <c r="D2" s="40" t="s">
        <v>6</v>
      </c>
      <c r="E2" s="40" t="s">
        <v>7</v>
      </c>
      <c r="F2" s="41" t="s">
        <v>8</v>
      </c>
      <c r="G2" s="63" t="s">
        <v>8</v>
      </c>
      <c r="H2" s="160" t="s">
        <v>54</v>
      </c>
      <c r="I2" s="160"/>
      <c r="J2" s="160"/>
      <c r="K2" s="160"/>
      <c r="L2" s="160"/>
      <c r="M2" s="161"/>
    </row>
    <row r="3" spans="1:16" ht="30" customHeight="1" thickBot="1" x14ac:dyDescent="0.4">
      <c r="A3" s="42">
        <v>1</v>
      </c>
      <c r="B3" s="50">
        <v>45067</v>
      </c>
      <c r="C3" s="37" t="s">
        <v>9</v>
      </c>
      <c r="D3" s="37" t="s">
        <v>10</v>
      </c>
      <c r="E3" s="37" t="s">
        <v>11</v>
      </c>
      <c r="F3" s="43" t="s">
        <v>12</v>
      </c>
      <c r="G3" s="63" t="s">
        <v>12</v>
      </c>
      <c r="H3" s="160" t="s">
        <v>54</v>
      </c>
      <c r="I3" s="160"/>
      <c r="J3" s="160"/>
      <c r="K3" s="160"/>
      <c r="L3" s="160"/>
      <c r="M3" s="161"/>
    </row>
    <row r="4" spans="1:16" ht="30" customHeight="1" thickBot="1" x14ac:dyDescent="0.4">
      <c r="A4" s="42">
        <v>1</v>
      </c>
      <c r="B4" s="50">
        <v>45067</v>
      </c>
      <c r="C4" s="37" t="s">
        <v>5</v>
      </c>
      <c r="D4" s="37" t="s">
        <v>13</v>
      </c>
      <c r="E4" s="37" t="s">
        <v>14</v>
      </c>
      <c r="F4" s="43" t="s">
        <v>15</v>
      </c>
      <c r="G4" s="63" t="s">
        <v>113</v>
      </c>
      <c r="H4" s="160" t="s">
        <v>54</v>
      </c>
      <c r="I4" s="160"/>
      <c r="J4" s="160"/>
      <c r="K4" s="160"/>
      <c r="L4" s="160"/>
      <c r="M4" s="161"/>
    </row>
    <row r="5" spans="1:16" ht="30" customHeight="1" thickBot="1" x14ac:dyDescent="0.4">
      <c r="A5" s="42">
        <v>2</v>
      </c>
      <c r="B5" s="50">
        <v>45071</v>
      </c>
      <c r="C5" s="37" t="s">
        <v>5</v>
      </c>
      <c r="D5" s="37" t="s">
        <v>16</v>
      </c>
      <c r="E5" s="37" t="s">
        <v>11</v>
      </c>
      <c r="F5" s="43" t="s">
        <v>17</v>
      </c>
      <c r="G5" s="63" t="s">
        <v>17</v>
      </c>
      <c r="H5" s="160" t="s">
        <v>54</v>
      </c>
      <c r="I5" s="160"/>
      <c r="J5" s="160"/>
      <c r="K5" s="160"/>
      <c r="L5" s="160"/>
      <c r="M5" s="161"/>
    </row>
    <row r="6" spans="1:16" ht="30" customHeight="1" thickBot="1" x14ac:dyDescent="0.4">
      <c r="A6" s="42">
        <v>2</v>
      </c>
      <c r="B6" s="50">
        <v>45074</v>
      </c>
      <c r="C6" s="37" t="s">
        <v>18</v>
      </c>
      <c r="D6" s="37" t="s">
        <v>19</v>
      </c>
      <c r="E6" s="37" t="s">
        <v>14</v>
      </c>
      <c r="F6" s="43" t="s">
        <v>20</v>
      </c>
      <c r="G6" s="63" t="s">
        <v>20</v>
      </c>
      <c r="H6" s="160" t="s">
        <v>54</v>
      </c>
      <c r="I6" s="160"/>
      <c r="J6" s="160"/>
      <c r="K6" s="160"/>
      <c r="L6" s="160"/>
      <c r="M6" s="161"/>
    </row>
    <row r="7" spans="1:16" ht="30" customHeight="1" thickBot="1" x14ac:dyDescent="0.4">
      <c r="A7" s="42">
        <v>2</v>
      </c>
      <c r="B7" s="50">
        <v>45074</v>
      </c>
      <c r="C7" s="37" t="s">
        <v>5</v>
      </c>
      <c r="D7" s="37" t="s">
        <v>13</v>
      </c>
      <c r="E7" s="37" t="s">
        <v>7</v>
      </c>
      <c r="F7" s="43" t="s">
        <v>21</v>
      </c>
      <c r="G7" s="63" t="s">
        <v>111</v>
      </c>
      <c r="H7" s="160" t="s">
        <v>54</v>
      </c>
      <c r="I7" s="160"/>
      <c r="J7" s="160"/>
      <c r="K7" s="160"/>
      <c r="L7" s="160"/>
      <c r="M7" s="161"/>
    </row>
    <row r="8" spans="1:16" ht="30" customHeight="1" thickBot="1" x14ac:dyDescent="0.4">
      <c r="A8" s="42">
        <v>3</v>
      </c>
      <c r="B8" s="50">
        <v>45079</v>
      </c>
      <c r="C8" s="37" t="s">
        <v>5</v>
      </c>
      <c r="D8" s="37" t="s">
        <v>14</v>
      </c>
      <c r="E8" s="37" t="s">
        <v>22</v>
      </c>
      <c r="F8" s="43" t="s">
        <v>23</v>
      </c>
      <c r="G8" s="63" t="s">
        <v>23</v>
      </c>
      <c r="H8" s="33" t="s">
        <v>55</v>
      </c>
      <c r="I8" s="6" t="s">
        <v>56</v>
      </c>
      <c r="J8" s="6" t="s">
        <v>57</v>
      </c>
      <c r="K8" s="6" t="s">
        <v>58</v>
      </c>
      <c r="L8" s="6" t="s">
        <v>59</v>
      </c>
      <c r="M8" s="7" t="s">
        <v>60</v>
      </c>
      <c r="O8" s="71" t="s">
        <v>55</v>
      </c>
      <c r="P8">
        <f>COUNTIF($H$8:$L$43,O8)</f>
        <v>7</v>
      </c>
    </row>
    <row r="9" spans="1:16" ht="30" customHeight="1" thickBot="1" x14ac:dyDescent="0.4">
      <c r="A9" s="42">
        <v>3</v>
      </c>
      <c r="B9" s="50">
        <v>45081</v>
      </c>
      <c r="C9" s="37" t="s">
        <v>18</v>
      </c>
      <c r="D9" s="37" t="s">
        <v>11</v>
      </c>
      <c r="E9" s="37" t="s">
        <v>24</v>
      </c>
      <c r="F9" s="43" t="s">
        <v>110</v>
      </c>
      <c r="G9" s="63" t="s">
        <v>110</v>
      </c>
      <c r="H9" s="33" t="s">
        <v>61</v>
      </c>
      <c r="I9" s="6" t="s">
        <v>62</v>
      </c>
      <c r="J9" s="6" t="s">
        <v>63</v>
      </c>
      <c r="K9" s="6" t="s">
        <v>93</v>
      </c>
      <c r="L9" s="6" t="s">
        <v>64</v>
      </c>
      <c r="M9" s="7" t="s">
        <v>114</v>
      </c>
      <c r="O9" s="71" t="s">
        <v>56</v>
      </c>
      <c r="P9" s="68">
        <f t="shared" ref="P9:P25" si="0">COUNTIF($H$8:$L$43,O9)</f>
        <v>7</v>
      </c>
    </row>
    <row r="10" spans="1:16" ht="30" customHeight="1" thickBot="1" x14ac:dyDescent="0.4">
      <c r="A10" s="42">
        <v>3</v>
      </c>
      <c r="B10" s="50"/>
      <c r="C10" s="37"/>
      <c r="D10" s="37" t="s">
        <v>25</v>
      </c>
      <c r="E10" s="37" t="s">
        <v>7</v>
      </c>
      <c r="F10" s="43" t="s">
        <v>26</v>
      </c>
      <c r="G10" s="63" t="s">
        <v>26</v>
      </c>
      <c r="H10" s="160" t="s">
        <v>54</v>
      </c>
      <c r="I10" s="160"/>
      <c r="J10" s="160"/>
      <c r="K10" s="160"/>
      <c r="L10" s="160"/>
      <c r="M10" s="161"/>
      <c r="O10" s="71" t="s">
        <v>57</v>
      </c>
      <c r="P10" s="68">
        <f t="shared" si="0"/>
        <v>7</v>
      </c>
    </row>
    <row r="11" spans="1:16" ht="30" customHeight="1" thickBot="1" x14ac:dyDescent="0.4">
      <c r="A11" s="42">
        <v>4</v>
      </c>
      <c r="B11" s="50">
        <v>45087</v>
      </c>
      <c r="C11" s="37" t="s">
        <v>27</v>
      </c>
      <c r="D11" s="37" t="s">
        <v>14</v>
      </c>
      <c r="E11" s="37" t="s">
        <v>28</v>
      </c>
      <c r="F11" s="43" t="s">
        <v>17</v>
      </c>
      <c r="G11" s="63" t="s">
        <v>34</v>
      </c>
      <c r="H11" s="33" t="s">
        <v>56</v>
      </c>
      <c r="I11" s="6" t="s">
        <v>55</v>
      </c>
      <c r="J11" s="6" t="s">
        <v>88</v>
      </c>
      <c r="K11" s="6" t="s">
        <v>57</v>
      </c>
      <c r="L11" s="6" t="s">
        <v>89</v>
      </c>
      <c r="M11" s="7" t="s">
        <v>90</v>
      </c>
      <c r="O11" s="70" t="s">
        <v>61</v>
      </c>
      <c r="P11" s="68">
        <f t="shared" si="0"/>
        <v>7</v>
      </c>
    </row>
    <row r="12" spans="1:16" ht="30" customHeight="1" thickBot="1" x14ac:dyDescent="0.4">
      <c r="A12" s="42">
        <v>4</v>
      </c>
      <c r="B12" s="50">
        <v>45087</v>
      </c>
      <c r="C12" s="37" t="s">
        <v>27</v>
      </c>
      <c r="D12" s="37" t="s">
        <v>7</v>
      </c>
      <c r="E12" s="37" t="s">
        <v>22</v>
      </c>
      <c r="F12" s="43" t="s">
        <v>20</v>
      </c>
      <c r="G12" s="63" t="s">
        <v>112</v>
      </c>
      <c r="H12" s="33" t="s">
        <v>93</v>
      </c>
      <c r="I12" s="6" t="s">
        <v>59</v>
      </c>
      <c r="J12" s="6" t="s">
        <v>60</v>
      </c>
      <c r="K12" s="6" t="s">
        <v>63</v>
      </c>
      <c r="L12" s="6" t="s">
        <v>114</v>
      </c>
      <c r="M12" s="7" t="s">
        <v>58</v>
      </c>
      <c r="O12" s="70" t="s">
        <v>62</v>
      </c>
      <c r="P12" s="68">
        <f t="shared" si="0"/>
        <v>8</v>
      </c>
    </row>
    <row r="13" spans="1:16" ht="30" customHeight="1" thickBot="1" x14ac:dyDescent="0.4">
      <c r="A13" s="42">
        <v>4</v>
      </c>
      <c r="B13" s="50">
        <v>45087</v>
      </c>
      <c r="C13" s="37" t="s">
        <v>29</v>
      </c>
      <c r="D13" s="37" t="s">
        <v>11</v>
      </c>
      <c r="E13" s="37" t="s">
        <v>30</v>
      </c>
      <c r="F13" s="43" t="s">
        <v>111</v>
      </c>
      <c r="G13" s="63" t="s">
        <v>36</v>
      </c>
      <c r="H13" s="33" t="s">
        <v>94</v>
      </c>
      <c r="I13" s="6" t="s">
        <v>61</v>
      </c>
      <c r="J13" s="6" t="s">
        <v>62</v>
      </c>
      <c r="K13" s="6" t="s">
        <v>91</v>
      </c>
      <c r="L13" s="6" t="s">
        <v>92</v>
      </c>
      <c r="M13" s="7"/>
      <c r="O13" s="73" t="s">
        <v>58</v>
      </c>
      <c r="P13" s="68">
        <f t="shared" si="0"/>
        <v>6</v>
      </c>
    </row>
    <row r="14" spans="1:16" ht="30" customHeight="1" thickBot="1" x14ac:dyDescent="0.4">
      <c r="A14" s="42">
        <v>5</v>
      </c>
      <c r="B14" s="50">
        <v>45093</v>
      </c>
      <c r="C14" s="37" t="s">
        <v>31</v>
      </c>
      <c r="D14" s="37" t="s">
        <v>14</v>
      </c>
      <c r="E14" s="37" t="s">
        <v>30</v>
      </c>
      <c r="F14" s="43" t="s">
        <v>23</v>
      </c>
      <c r="G14" s="63" t="s">
        <v>115</v>
      </c>
      <c r="H14" s="33" t="s">
        <v>63</v>
      </c>
      <c r="I14" s="6" t="s">
        <v>93</v>
      </c>
      <c r="J14" s="6" t="s">
        <v>64</v>
      </c>
      <c r="K14" s="6" t="s">
        <v>56</v>
      </c>
      <c r="L14" s="6" t="s">
        <v>55</v>
      </c>
      <c r="M14" s="7" t="s">
        <v>118</v>
      </c>
      <c r="O14" s="71" t="s">
        <v>59</v>
      </c>
      <c r="P14" s="68">
        <f t="shared" si="0"/>
        <v>8</v>
      </c>
    </row>
    <row r="15" spans="1:16" ht="30" customHeight="1" thickBot="1" x14ac:dyDescent="0.4">
      <c r="A15" s="42">
        <v>5</v>
      </c>
      <c r="B15" s="50">
        <v>45094</v>
      </c>
      <c r="C15" s="37" t="s">
        <v>9</v>
      </c>
      <c r="D15" s="37" t="s">
        <v>24</v>
      </c>
      <c r="E15" s="37" t="s">
        <v>7</v>
      </c>
      <c r="F15" s="43" t="s">
        <v>110</v>
      </c>
      <c r="G15" s="63" t="s">
        <v>116</v>
      </c>
      <c r="H15" s="160" t="s">
        <v>54</v>
      </c>
      <c r="I15" s="160"/>
      <c r="J15" s="160"/>
      <c r="K15" s="160"/>
      <c r="L15" s="160"/>
      <c r="M15" s="161"/>
      <c r="O15" s="71" t="s">
        <v>60</v>
      </c>
      <c r="P15" s="68">
        <f t="shared" si="0"/>
        <v>5</v>
      </c>
    </row>
    <row r="16" spans="1:16" ht="30" customHeight="1" thickBot="1" x14ac:dyDescent="0.4">
      <c r="A16" s="42">
        <v>5</v>
      </c>
      <c r="B16" s="50">
        <v>45095</v>
      </c>
      <c r="C16" s="37" t="s">
        <v>18</v>
      </c>
      <c r="D16" s="37" t="s">
        <v>32</v>
      </c>
      <c r="E16" s="37" t="s">
        <v>11</v>
      </c>
      <c r="F16" s="43" t="s">
        <v>26</v>
      </c>
      <c r="G16" s="63" t="s">
        <v>117</v>
      </c>
      <c r="H16" s="160" t="s">
        <v>54</v>
      </c>
      <c r="I16" s="160"/>
      <c r="J16" s="160"/>
      <c r="K16" s="160"/>
      <c r="L16" s="160"/>
      <c r="M16" s="161"/>
      <c r="O16" s="72" t="s">
        <v>91</v>
      </c>
      <c r="P16" s="68">
        <f t="shared" si="0"/>
        <v>5</v>
      </c>
    </row>
    <row r="17" spans="1:16" ht="30" customHeight="1" thickBot="1" x14ac:dyDescent="0.4">
      <c r="A17" s="42">
        <v>6</v>
      </c>
      <c r="B17" s="50">
        <v>45096</v>
      </c>
      <c r="C17" s="37" t="s">
        <v>5</v>
      </c>
      <c r="D17" s="37" t="s">
        <v>33</v>
      </c>
      <c r="E17" s="37" t="s">
        <v>11</v>
      </c>
      <c r="F17" s="43" t="s">
        <v>34</v>
      </c>
      <c r="G17" s="63" t="s">
        <v>8</v>
      </c>
      <c r="H17" s="160" t="s">
        <v>54</v>
      </c>
      <c r="I17" s="160"/>
      <c r="J17" s="160"/>
      <c r="K17" s="160"/>
      <c r="L17" s="160"/>
      <c r="M17" s="161"/>
      <c r="O17" s="70" t="s">
        <v>92</v>
      </c>
      <c r="P17" s="68">
        <f t="shared" si="0"/>
        <v>5</v>
      </c>
    </row>
    <row r="18" spans="1:16" ht="30" customHeight="1" thickBot="1" x14ac:dyDescent="0.4">
      <c r="A18" s="42">
        <v>6</v>
      </c>
      <c r="B18" s="50">
        <v>45097</v>
      </c>
      <c r="C18" s="37" t="s">
        <v>35</v>
      </c>
      <c r="D18" s="37" t="s">
        <v>30</v>
      </c>
      <c r="E18" s="37" t="s">
        <v>7</v>
      </c>
      <c r="F18" s="43" t="s">
        <v>112</v>
      </c>
      <c r="G18" s="63" t="s">
        <v>12</v>
      </c>
      <c r="H18" s="160" t="s">
        <v>54</v>
      </c>
      <c r="I18" s="160"/>
      <c r="J18" s="160"/>
      <c r="K18" s="160"/>
      <c r="L18" s="160"/>
      <c r="M18" s="161"/>
      <c r="O18" s="70" t="s">
        <v>94</v>
      </c>
      <c r="P18" s="68">
        <f t="shared" si="0"/>
        <v>6</v>
      </c>
    </row>
    <row r="19" spans="1:16" ht="30" customHeight="1" thickBot="1" x14ac:dyDescent="0.4">
      <c r="A19" s="42">
        <v>6</v>
      </c>
      <c r="B19" s="50">
        <v>45102</v>
      </c>
      <c r="C19" s="37"/>
      <c r="D19" s="37" t="s">
        <v>10</v>
      </c>
      <c r="E19" s="37" t="s">
        <v>14</v>
      </c>
      <c r="F19" s="43" t="s">
        <v>36</v>
      </c>
      <c r="G19" s="63" t="s">
        <v>113</v>
      </c>
      <c r="H19" s="160" t="s">
        <v>54</v>
      </c>
      <c r="I19" s="160"/>
      <c r="J19" s="160"/>
      <c r="K19" s="160"/>
      <c r="L19" s="160"/>
      <c r="M19" s="161"/>
      <c r="O19" s="71" t="s">
        <v>88</v>
      </c>
      <c r="P19" s="68">
        <f t="shared" si="0"/>
        <v>6</v>
      </c>
    </row>
    <row r="20" spans="1:16" ht="30" customHeight="1" thickBot="1" x14ac:dyDescent="0.4">
      <c r="A20" s="42">
        <v>7</v>
      </c>
      <c r="B20" s="50">
        <v>45107</v>
      </c>
      <c r="C20" s="37" t="s">
        <v>5</v>
      </c>
      <c r="D20" s="37" t="s">
        <v>7</v>
      </c>
      <c r="E20" s="37" t="s">
        <v>32</v>
      </c>
      <c r="F20" s="43" t="s">
        <v>8</v>
      </c>
      <c r="G20" s="63" t="s">
        <v>17</v>
      </c>
      <c r="H20" s="33" t="s">
        <v>62</v>
      </c>
      <c r="I20" s="6" t="s">
        <v>57</v>
      </c>
      <c r="J20" s="6" t="s">
        <v>61</v>
      </c>
      <c r="K20" s="6" t="s">
        <v>55</v>
      </c>
      <c r="L20" s="6" t="s">
        <v>56</v>
      </c>
      <c r="M20" s="7"/>
      <c r="O20" s="71" t="s">
        <v>89</v>
      </c>
      <c r="P20" s="68">
        <f t="shared" si="0"/>
        <v>3</v>
      </c>
    </row>
    <row r="21" spans="1:16" ht="30" customHeight="1" thickBot="1" x14ac:dyDescent="0.4">
      <c r="A21" s="42">
        <v>7</v>
      </c>
      <c r="B21" s="50">
        <v>45108</v>
      </c>
      <c r="C21" s="37" t="s">
        <v>37</v>
      </c>
      <c r="D21" s="37" t="s">
        <v>11</v>
      </c>
      <c r="E21" s="37" t="s">
        <v>38</v>
      </c>
      <c r="F21" s="43" t="s">
        <v>12</v>
      </c>
      <c r="G21" s="63" t="s">
        <v>20</v>
      </c>
      <c r="H21" s="33" t="s">
        <v>58</v>
      </c>
      <c r="I21" s="6" t="s">
        <v>88</v>
      </c>
      <c r="J21" s="6" t="s">
        <v>90</v>
      </c>
      <c r="K21" s="6" t="s">
        <v>59</v>
      </c>
      <c r="L21" s="6" t="s">
        <v>60</v>
      </c>
      <c r="M21" s="7" t="s">
        <v>89</v>
      </c>
      <c r="O21" s="71" t="s">
        <v>90</v>
      </c>
      <c r="P21" s="68">
        <f t="shared" si="0"/>
        <v>5</v>
      </c>
    </row>
    <row r="22" spans="1:16" ht="30" customHeight="1" thickBot="1" x14ac:dyDescent="0.4">
      <c r="A22" s="42">
        <v>7</v>
      </c>
      <c r="B22" s="50">
        <v>45108</v>
      </c>
      <c r="C22" s="37" t="s">
        <v>39</v>
      </c>
      <c r="D22" s="37" t="s">
        <v>14</v>
      </c>
      <c r="E22" s="37" t="s">
        <v>40</v>
      </c>
      <c r="F22" s="43" t="s">
        <v>113</v>
      </c>
      <c r="G22" s="63" t="s">
        <v>111</v>
      </c>
      <c r="H22" s="33" t="s">
        <v>91</v>
      </c>
      <c r="I22" s="6" t="s">
        <v>60</v>
      </c>
      <c r="J22" s="6" t="s">
        <v>93</v>
      </c>
      <c r="K22" s="6" t="s">
        <v>64</v>
      </c>
      <c r="L22" s="6" t="s">
        <v>94</v>
      </c>
      <c r="M22" s="7" t="s">
        <v>63</v>
      </c>
      <c r="O22" s="69" t="s">
        <v>63</v>
      </c>
      <c r="P22" s="68">
        <f t="shared" si="0"/>
        <v>5</v>
      </c>
    </row>
    <row r="23" spans="1:16" ht="30" customHeight="1" thickBot="1" x14ac:dyDescent="0.4">
      <c r="A23" s="42">
        <v>8</v>
      </c>
      <c r="B23" s="50">
        <v>45144</v>
      </c>
      <c r="C23" s="37" t="s">
        <v>41</v>
      </c>
      <c r="D23" s="37" t="s">
        <v>11</v>
      </c>
      <c r="E23" s="37" t="s">
        <v>42</v>
      </c>
      <c r="F23" s="43" t="s">
        <v>17</v>
      </c>
      <c r="G23" s="63" t="s">
        <v>23</v>
      </c>
      <c r="H23" s="33" t="s">
        <v>57</v>
      </c>
      <c r="I23" s="6" t="s">
        <v>56</v>
      </c>
      <c r="J23" s="6" t="s">
        <v>59</v>
      </c>
      <c r="K23" s="6" t="s">
        <v>60</v>
      </c>
      <c r="L23" s="6" t="s">
        <v>58</v>
      </c>
      <c r="M23" s="7" t="s">
        <v>55</v>
      </c>
      <c r="O23" s="70" t="s">
        <v>93</v>
      </c>
      <c r="P23" s="68">
        <f t="shared" si="0"/>
        <v>5</v>
      </c>
    </row>
    <row r="24" spans="1:16" ht="30" customHeight="1" thickBot="1" x14ac:dyDescent="0.4">
      <c r="A24" s="42">
        <v>8</v>
      </c>
      <c r="B24" s="50">
        <v>45144</v>
      </c>
      <c r="C24" s="37" t="s">
        <v>43</v>
      </c>
      <c r="D24" s="37" t="s">
        <v>14</v>
      </c>
      <c r="E24" s="37" t="s">
        <v>44</v>
      </c>
      <c r="F24" s="43" t="s">
        <v>20</v>
      </c>
      <c r="G24" s="63" t="s">
        <v>110</v>
      </c>
      <c r="H24" s="33" t="s">
        <v>64</v>
      </c>
      <c r="I24" s="6" t="s">
        <v>63</v>
      </c>
      <c r="J24" s="6" t="s">
        <v>114</v>
      </c>
      <c r="K24" s="6" t="s">
        <v>61</v>
      </c>
      <c r="L24" s="6" t="s">
        <v>62</v>
      </c>
      <c r="M24" s="7" t="s">
        <v>93</v>
      </c>
      <c r="O24" s="70" t="s">
        <v>64</v>
      </c>
      <c r="P24" s="68">
        <f t="shared" si="0"/>
        <v>5</v>
      </c>
    </row>
    <row r="25" spans="1:16" ht="30" customHeight="1" thickBot="1" x14ac:dyDescent="0.4">
      <c r="A25" s="42">
        <v>8</v>
      </c>
      <c r="B25" s="50">
        <v>45144</v>
      </c>
      <c r="C25" s="37" t="s">
        <v>43</v>
      </c>
      <c r="D25" s="37" t="s">
        <v>7</v>
      </c>
      <c r="E25" s="37" t="s">
        <v>40</v>
      </c>
      <c r="F25" s="43" t="s">
        <v>111</v>
      </c>
      <c r="G25" s="63" t="s">
        <v>26</v>
      </c>
      <c r="H25" s="33" t="s">
        <v>89</v>
      </c>
      <c r="I25" s="6" t="s">
        <v>90</v>
      </c>
      <c r="J25" s="6" t="s">
        <v>92</v>
      </c>
      <c r="K25" s="6" t="s">
        <v>94</v>
      </c>
      <c r="L25" s="6" t="s">
        <v>88</v>
      </c>
      <c r="M25" s="7" t="s">
        <v>91</v>
      </c>
      <c r="O25" s="70" t="s">
        <v>114</v>
      </c>
      <c r="P25" s="68">
        <f t="shared" si="0"/>
        <v>3</v>
      </c>
    </row>
    <row r="26" spans="1:16" ht="30" customHeight="1" thickBot="1" x14ac:dyDescent="0.4">
      <c r="A26" s="42">
        <v>9</v>
      </c>
      <c r="B26" s="50">
        <v>45146</v>
      </c>
      <c r="C26" s="37" t="s">
        <v>5</v>
      </c>
      <c r="D26" s="37" t="s">
        <v>38</v>
      </c>
      <c r="E26" s="37" t="s">
        <v>7</v>
      </c>
      <c r="F26" s="43" t="s">
        <v>23</v>
      </c>
      <c r="G26" s="63" t="s">
        <v>34</v>
      </c>
      <c r="H26" s="160" t="s">
        <v>54</v>
      </c>
      <c r="I26" s="160"/>
      <c r="J26" s="160"/>
      <c r="K26" s="160"/>
      <c r="L26" s="160"/>
      <c r="M26" s="161"/>
    </row>
    <row r="27" spans="1:16" ht="30" customHeight="1" thickBot="1" x14ac:dyDescent="0.4">
      <c r="A27" s="42">
        <v>9</v>
      </c>
      <c r="B27" s="50">
        <v>45148</v>
      </c>
      <c r="C27" s="37" t="s">
        <v>35</v>
      </c>
      <c r="D27" s="37" t="s">
        <v>42</v>
      </c>
      <c r="E27" s="37" t="s">
        <v>14</v>
      </c>
      <c r="F27" s="43" t="s">
        <v>110</v>
      </c>
      <c r="G27" s="63" t="s">
        <v>112</v>
      </c>
      <c r="H27" s="160" t="s">
        <v>54</v>
      </c>
      <c r="I27" s="160"/>
      <c r="J27" s="160"/>
      <c r="K27" s="160"/>
      <c r="L27" s="160"/>
      <c r="M27" s="161"/>
    </row>
    <row r="28" spans="1:16" ht="30" customHeight="1" thickBot="1" x14ac:dyDescent="0.4">
      <c r="A28" s="42">
        <v>9</v>
      </c>
      <c r="B28" s="50">
        <v>45149</v>
      </c>
      <c r="C28" s="37" t="s">
        <v>5</v>
      </c>
      <c r="D28" s="37" t="s">
        <v>11</v>
      </c>
      <c r="E28" s="37" t="s">
        <v>19</v>
      </c>
      <c r="F28" s="43" t="s">
        <v>26</v>
      </c>
      <c r="G28" s="63" t="s">
        <v>36</v>
      </c>
      <c r="H28" s="33" t="s">
        <v>92</v>
      </c>
      <c r="I28" s="6" t="s">
        <v>91</v>
      </c>
      <c r="J28" s="6" t="s">
        <v>94</v>
      </c>
      <c r="K28" s="6" t="s">
        <v>62</v>
      </c>
      <c r="L28" s="6" t="s">
        <v>61</v>
      </c>
      <c r="M28" s="7"/>
      <c r="O28" s="2"/>
    </row>
    <row r="29" spans="1:16" ht="30" customHeight="1" thickBot="1" x14ac:dyDescent="0.4">
      <c r="A29" s="42">
        <v>10</v>
      </c>
      <c r="B29" s="50">
        <v>45155</v>
      </c>
      <c r="C29" s="37" t="s">
        <v>35</v>
      </c>
      <c r="D29" s="37" t="s">
        <v>42</v>
      </c>
      <c r="E29" s="37" t="s">
        <v>7</v>
      </c>
      <c r="F29" s="43" t="s">
        <v>17</v>
      </c>
      <c r="G29" s="63" t="s">
        <v>115</v>
      </c>
      <c r="H29" s="160" t="s">
        <v>54</v>
      </c>
      <c r="I29" s="160"/>
      <c r="J29" s="160"/>
      <c r="K29" s="160"/>
      <c r="L29" s="160"/>
      <c r="M29" s="161"/>
      <c r="O29" s="2"/>
    </row>
    <row r="30" spans="1:16" ht="30" customHeight="1" thickBot="1" x14ac:dyDescent="0.4">
      <c r="A30" s="42">
        <v>10</v>
      </c>
      <c r="B30" s="50">
        <v>45155</v>
      </c>
      <c r="C30" s="37" t="s">
        <v>5</v>
      </c>
      <c r="D30" s="37" t="s">
        <v>32</v>
      </c>
      <c r="E30" s="37" t="s">
        <v>14</v>
      </c>
      <c r="F30" s="43" t="s">
        <v>20</v>
      </c>
      <c r="G30" s="63" t="s">
        <v>116</v>
      </c>
      <c r="H30" s="160" t="s">
        <v>54</v>
      </c>
      <c r="I30" s="160"/>
      <c r="J30" s="160"/>
      <c r="K30" s="160"/>
      <c r="L30" s="160"/>
      <c r="M30" s="161"/>
    </row>
    <row r="31" spans="1:16" ht="30" customHeight="1" thickBot="1" x14ac:dyDescent="0.4">
      <c r="A31" s="42">
        <v>10</v>
      </c>
      <c r="B31" s="50">
        <v>45158</v>
      </c>
      <c r="C31" s="37" t="s">
        <v>45</v>
      </c>
      <c r="D31" s="37" t="s">
        <v>46</v>
      </c>
      <c r="E31" s="37" t="s">
        <v>11</v>
      </c>
      <c r="F31" s="43" t="s">
        <v>111</v>
      </c>
      <c r="G31" s="63" t="s">
        <v>117</v>
      </c>
      <c r="H31" s="160" t="s">
        <v>54</v>
      </c>
      <c r="I31" s="160"/>
      <c r="J31" s="160"/>
      <c r="K31" s="160"/>
      <c r="L31" s="160"/>
      <c r="M31" s="161"/>
    </row>
    <row r="32" spans="1:16" ht="30" customHeight="1" thickBot="1" x14ac:dyDescent="0.4">
      <c r="A32" s="42">
        <v>11</v>
      </c>
      <c r="B32" s="50">
        <v>45163</v>
      </c>
      <c r="C32" s="37" t="s">
        <v>5</v>
      </c>
      <c r="D32" s="37" t="s">
        <v>14</v>
      </c>
      <c r="E32" s="37" t="s">
        <v>46</v>
      </c>
      <c r="F32" s="43" t="s">
        <v>23</v>
      </c>
      <c r="G32" s="63" t="s">
        <v>8</v>
      </c>
      <c r="H32" s="33" t="s">
        <v>55</v>
      </c>
      <c r="I32" s="6" t="s">
        <v>94</v>
      </c>
      <c r="J32" s="6" t="s">
        <v>91</v>
      </c>
      <c r="K32" s="6" t="s">
        <v>92</v>
      </c>
      <c r="L32" s="6" t="s">
        <v>57</v>
      </c>
      <c r="M32" s="7" t="s">
        <v>56</v>
      </c>
      <c r="P32" s="2"/>
    </row>
    <row r="33" spans="1:16" s="2" customFormat="1" ht="30" customHeight="1" thickBot="1" x14ac:dyDescent="0.4">
      <c r="A33" s="44">
        <v>11</v>
      </c>
      <c r="B33" s="51">
        <v>45165</v>
      </c>
      <c r="C33" s="38"/>
      <c r="D33" s="38" t="s">
        <v>7</v>
      </c>
      <c r="E33" s="38"/>
      <c r="F33" s="45" t="s">
        <v>110</v>
      </c>
      <c r="G33" s="64" t="s">
        <v>12</v>
      </c>
      <c r="H33" s="33" t="s">
        <v>62</v>
      </c>
      <c r="I33" s="6" t="s">
        <v>58</v>
      </c>
      <c r="J33" s="6" t="s">
        <v>61</v>
      </c>
      <c r="K33" s="6" t="s">
        <v>59</v>
      </c>
      <c r="L33" s="6" t="s">
        <v>60</v>
      </c>
      <c r="M33" s="7"/>
      <c r="O33"/>
    </row>
    <row r="34" spans="1:16" s="2" customFormat="1" ht="30" customHeight="1" thickBot="1" x14ac:dyDescent="0.4">
      <c r="A34" s="44">
        <v>11</v>
      </c>
      <c r="B34" s="51">
        <v>45165</v>
      </c>
      <c r="C34" s="38"/>
      <c r="D34" s="38"/>
      <c r="E34" s="38" t="s">
        <v>11</v>
      </c>
      <c r="F34" s="45" t="s">
        <v>26</v>
      </c>
      <c r="G34" s="64" t="s">
        <v>113</v>
      </c>
      <c r="H34" s="160" t="s">
        <v>54</v>
      </c>
      <c r="I34" s="160"/>
      <c r="J34" s="160"/>
      <c r="K34" s="160"/>
      <c r="L34" s="160"/>
      <c r="M34" s="161"/>
      <c r="O34"/>
      <c r="P34"/>
    </row>
    <row r="35" spans="1:16" ht="30" customHeight="1" thickBot="1" x14ac:dyDescent="0.4">
      <c r="A35" s="42">
        <v>12</v>
      </c>
      <c r="B35" s="50">
        <v>45171</v>
      </c>
      <c r="C35" s="37" t="s">
        <v>18</v>
      </c>
      <c r="D35" s="37" t="s">
        <v>7</v>
      </c>
      <c r="E35" s="37" t="s">
        <v>46</v>
      </c>
      <c r="F35" s="43" t="s">
        <v>34</v>
      </c>
      <c r="G35" s="63" t="s">
        <v>17</v>
      </c>
      <c r="H35" s="33" t="s">
        <v>57</v>
      </c>
      <c r="I35" s="6" t="s">
        <v>61</v>
      </c>
      <c r="J35" s="6" t="s">
        <v>119</v>
      </c>
      <c r="K35" s="6" t="s">
        <v>55</v>
      </c>
      <c r="L35" s="6" t="s">
        <v>62</v>
      </c>
      <c r="M35" s="7"/>
    </row>
    <row r="36" spans="1:16" ht="30" customHeight="1" thickBot="1" x14ac:dyDescent="0.4">
      <c r="A36" s="42">
        <v>12</v>
      </c>
      <c r="B36" s="50">
        <v>45171</v>
      </c>
      <c r="C36" s="37" t="s">
        <v>39</v>
      </c>
      <c r="D36" s="37" t="s">
        <v>14</v>
      </c>
      <c r="E36" s="37" t="s">
        <v>38</v>
      </c>
      <c r="F36" s="43" t="s">
        <v>112</v>
      </c>
      <c r="G36" s="63" t="s">
        <v>20</v>
      </c>
      <c r="H36" s="33" t="s">
        <v>88</v>
      </c>
      <c r="I36" s="6" t="s">
        <v>59</v>
      </c>
      <c r="J36" s="6" t="s">
        <v>58</v>
      </c>
      <c r="K36" s="6" t="s">
        <v>120</v>
      </c>
      <c r="L36" s="6" t="s">
        <v>90</v>
      </c>
      <c r="M36" s="7" t="s">
        <v>60</v>
      </c>
      <c r="O36" s="2"/>
    </row>
    <row r="37" spans="1:16" ht="30" customHeight="1" thickBot="1" x14ac:dyDescent="0.4">
      <c r="A37" s="42">
        <v>12</v>
      </c>
      <c r="B37" s="36"/>
      <c r="C37" s="37"/>
      <c r="D37" s="37" t="s">
        <v>47</v>
      </c>
      <c r="E37" s="37" t="s">
        <v>11</v>
      </c>
      <c r="F37" s="43" t="s">
        <v>36</v>
      </c>
      <c r="G37" s="63" t="s">
        <v>111</v>
      </c>
      <c r="H37" s="160" t="s">
        <v>54</v>
      </c>
      <c r="I37" s="160"/>
      <c r="J37" s="160"/>
      <c r="K37" s="160"/>
      <c r="L37" s="160"/>
      <c r="M37" s="161"/>
      <c r="O37" s="2"/>
    </row>
    <row r="38" spans="1:16" ht="30" customHeight="1" thickBot="1" x14ac:dyDescent="0.4">
      <c r="A38" s="42">
        <v>13</v>
      </c>
      <c r="B38" s="50">
        <v>45178</v>
      </c>
      <c r="C38" s="37" t="s">
        <v>18</v>
      </c>
      <c r="D38" s="37" t="s">
        <v>7</v>
      </c>
      <c r="E38" s="37" t="s">
        <v>19</v>
      </c>
      <c r="F38" s="43" t="s">
        <v>8</v>
      </c>
      <c r="G38" s="63" t="s">
        <v>23</v>
      </c>
      <c r="H38" s="33" t="s">
        <v>59</v>
      </c>
      <c r="I38" s="6" t="s">
        <v>57</v>
      </c>
      <c r="J38" s="6" t="s">
        <v>56</v>
      </c>
      <c r="K38" s="6" t="s">
        <v>58</v>
      </c>
      <c r="L38" s="6" t="s">
        <v>59</v>
      </c>
      <c r="M38" s="7"/>
    </row>
    <row r="39" spans="1:16" ht="30" customHeight="1" thickBot="1" x14ac:dyDescent="0.4">
      <c r="A39" s="42">
        <v>13</v>
      </c>
      <c r="B39" s="50">
        <v>45178</v>
      </c>
      <c r="C39" s="37" t="s">
        <v>39</v>
      </c>
      <c r="D39" s="37" t="s">
        <v>11</v>
      </c>
      <c r="E39" s="37" t="s">
        <v>48</v>
      </c>
      <c r="F39" s="43" t="s">
        <v>12</v>
      </c>
      <c r="G39" s="63" t="s">
        <v>110</v>
      </c>
      <c r="H39" s="33" t="s">
        <v>62</v>
      </c>
      <c r="I39" s="6" t="s">
        <v>64</v>
      </c>
      <c r="J39" s="6" t="s">
        <v>93</v>
      </c>
      <c r="K39" s="6" t="s">
        <v>114</v>
      </c>
      <c r="L39" s="6" t="s">
        <v>63</v>
      </c>
      <c r="M39" s="7" t="s">
        <v>61</v>
      </c>
    </row>
    <row r="40" spans="1:16" ht="30" customHeight="1" thickBot="1" x14ac:dyDescent="0.4">
      <c r="A40" s="42">
        <v>13</v>
      </c>
      <c r="B40" s="50">
        <v>45178</v>
      </c>
      <c r="C40" s="37" t="s">
        <v>49</v>
      </c>
      <c r="D40" s="37" t="s">
        <v>14</v>
      </c>
      <c r="E40" s="37" t="s">
        <v>50</v>
      </c>
      <c r="F40" s="43" t="s">
        <v>113</v>
      </c>
      <c r="G40" s="63" t="s">
        <v>26</v>
      </c>
      <c r="H40" s="33" t="s">
        <v>91</v>
      </c>
      <c r="I40" s="6" t="s">
        <v>92</v>
      </c>
      <c r="J40" s="6" t="s">
        <v>94</v>
      </c>
      <c r="K40" s="6" t="s">
        <v>90</v>
      </c>
      <c r="L40" s="6" t="s">
        <v>88</v>
      </c>
      <c r="M40" s="7" t="s">
        <v>92</v>
      </c>
      <c r="P40" s="2"/>
    </row>
    <row r="41" spans="1:16" s="2" customFormat="1" ht="30" customHeight="1" thickBot="1" x14ac:dyDescent="0.4">
      <c r="A41" s="44">
        <v>14</v>
      </c>
      <c r="B41" s="51">
        <v>45186</v>
      </c>
      <c r="C41" s="38"/>
      <c r="D41" s="38" t="s">
        <v>11</v>
      </c>
      <c r="E41" s="38"/>
      <c r="F41" s="45" t="s">
        <v>17</v>
      </c>
      <c r="G41" s="64" t="s">
        <v>34</v>
      </c>
      <c r="H41" s="33" t="s">
        <v>90</v>
      </c>
      <c r="I41" s="6" t="s">
        <v>88</v>
      </c>
      <c r="J41" s="6" t="s">
        <v>55</v>
      </c>
      <c r="K41" s="6" t="s">
        <v>89</v>
      </c>
      <c r="L41" s="6" t="s">
        <v>56</v>
      </c>
      <c r="M41" s="7" t="s">
        <v>121</v>
      </c>
      <c r="O41"/>
    </row>
    <row r="42" spans="1:16" s="2" customFormat="1" ht="30" customHeight="1" thickBot="1" x14ac:dyDescent="0.4">
      <c r="A42" s="44">
        <v>14</v>
      </c>
      <c r="B42" s="51">
        <v>45186</v>
      </c>
      <c r="C42" s="38"/>
      <c r="D42" s="38"/>
      <c r="E42" s="38" t="s">
        <v>14</v>
      </c>
      <c r="F42" s="45" t="s">
        <v>20</v>
      </c>
      <c r="G42" s="64" t="s">
        <v>112</v>
      </c>
      <c r="H42" s="160" t="s">
        <v>54</v>
      </c>
      <c r="I42" s="160"/>
      <c r="J42" s="160"/>
      <c r="K42" s="160"/>
      <c r="L42" s="160"/>
      <c r="M42" s="161"/>
      <c r="O42"/>
      <c r="P42"/>
    </row>
    <row r="43" spans="1:16" ht="30" customHeight="1" thickBot="1" x14ac:dyDescent="0.4">
      <c r="A43" s="46">
        <v>14</v>
      </c>
      <c r="B43" s="52"/>
      <c r="C43" s="47"/>
      <c r="D43" s="47" t="s">
        <v>50</v>
      </c>
      <c r="E43" s="47" t="s">
        <v>7</v>
      </c>
      <c r="F43" s="48" t="s">
        <v>111</v>
      </c>
      <c r="G43" s="65" t="s">
        <v>36</v>
      </c>
      <c r="H43" s="160" t="s">
        <v>54</v>
      </c>
      <c r="I43" s="160"/>
      <c r="J43" s="160"/>
      <c r="K43" s="160"/>
      <c r="L43" s="160"/>
      <c r="M43" s="161"/>
    </row>
    <row r="44" spans="1:16" hidden="1" x14ac:dyDescent="0.35">
      <c r="A44" s="30"/>
      <c r="B44" s="30"/>
      <c r="C44" s="1"/>
      <c r="G44" s="66" t="s">
        <v>55</v>
      </c>
      <c r="H44">
        <f>COUNTIF(H$2:H$43,$G44)</f>
        <v>2</v>
      </c>
      <c r="I44" s="68">
        <f t="shared" ref="I44:L58" si="1">COUNTIF(I$2:I$43,$G44)</f>
        <v>1</v>
      </c>
      <c r="J44" s="68">
        <f t="shared" si="1"/>
        <v>1</v>
      </c>
      <c r="K44" s="68">
        <f t="shared" si="1"/>
        <v>2</v>
      </c>
      <c r="L44" s="68">
        <f t="shared" si="1"/>
        <v>1</v>
      </c>
      <c r="M44" s="68"/>
    </row>
    <row r="45" spans="1:16" hidden="1" x14ac:dyDescent="0.35">
      <c r="G45" s="66" t="s">
        <v>56</v>
      </c>
      <c r="H45" s="68">
        <f t="shared" ref="H45:L61" si="2">COUNTIF(H$2:H$43,$G45)</f>
        <v>1</v>
      </c>
      <c r="I45" s="68">
        <f t="shared" si="1"/>
        <v>2</v>
      </c>
      <c r="J45" s="68">
        <f t="shared" si="1"/>
        <v>1</v>
      </c>
      <c r="K45" s="68">
        <f t="shared" si="1"/>
        <v>1</v>
      </c>
      <c r="L45" s="68">
        <f t="shared" si="1"/>
        <v>2</v>
      </c>
      <c r="M45" s="68"/>
    </row>
    <row r="46" spans="1:16" hidden="1" x14ac:dyDescent="0.35">
      <c r="G46" s="66" t="s">
        <v>57</v>
      </c>
      <c r="H46" s="68">
        <f t="shared" si="2"/>
        <v>2</v>
      </c>
      <c r="I46" s="68">
        <f t="shared" si="1"/>
        <v>2</v>
      </c>
      <c r="J46" s="68">
        <f t="shared" si="1"/>
        <v>1</v>
      </c>
      <c r="K46" s="68">
        <f t="shared" si="1"/>
        <v>1</v>
      </c>
      <c r="L46" s="68">
        <f t="shared" si="1"/>
        <v>1</v>
      </c>
      <c r="M46" s="68"/>
    </row>
    <row r="47" spans="1:16" hidden="1" x14ac:dyDescent="0.35">
      <c r="G47" s="74" t="s">
        <v>61</v>
      </c>
      <c r="H47" s="68">
        <f t="shared" si="2"/>
        <v>1</v>
      </c>
      <c r="I47" s="68">
        <f t="shared" si="1"/>
        <v>2</v>
      </c>
      <c r="J47" s="68">
        <f t="shared" si="1"/>
        <v>2</v>
      </c>
      <c r="K47" s="68">
        <f t="shared" si="1"/>
        <v>1</v>
      </c>
      <c r="L47" s="68">
        <f t="shared" si="1"/>
        <v>1</v>
      </c>
      <c r="M47" s="68"/>
    </row>
    <row r="48" spans="1:16" hidden="1" x14ac:dyDescent="0.35">
      <c r="G48" s="74" t="s">
        <v>62</v>
      </c>
      <c r="H48" s="68">
        <f t="shared" si="2"/>
        <v>3</v>
      </c>
      <c r="I48" s="68">
        <f t="shared" si="1"/>
        <v>1</v>
      </c>
      <c r="J48" s="68">
        <f t="shared" si="1"/>
        <v>1</v>
      </c>
      <c r="K48" s="68">
        <f t="shared" si="1"/>
        <v>1</v>
      </c>
      <c r="L48" s="68">
        <f t="shared" si="1"/>
        <v>2</v>
      </c>
      <c r="M48" s="68"/>
    </row>
    <row r="49" spans="7:13" hidden="1" x14ac:dyDescent="0.35">
      <c r="G49" s="75" t="s">
        <v>58</v>
      </c>
      <c r="H49" s="68">
        <f t="shared" si="2"/>
        <v>1</v>
      </c>
      <c r="I49" s="68">
        <f t="shared" si="1"/>
        <v>1</v>
      </c>
      <c r="J49" s="68">
        <f t="shared" si="1"/>
        <v>1</v>
      </c>
      <c r="K49" s="68">
        <f t="shared" si="1"/>
        <v>2</v>
      </c>
      <c r="L49" s="68">
        <f t="shared" si="1"/>
        <v>1</v>
      </c>
      <c r="M49" s="68"/>
    </row>
    <row r="50" spans="7:13" hidden="1" x14ac:dyDescent="0.35">
      <c r="G50" s="66" t="s">
        <v>59</v>
      </c>
      <c r="H50" s="68">
        <f t="shared" si="2"/>
        <v>1</v>
      </c>
      <c r="I50" s="68">
        <f t="shared" si="1"/>
        <v>2</v>
      </c>
      <c r="J50" s="68">
        <f t="shared" si="1"/>
        <v>1</v>
      </c>
      <c r="K50" s="68">
        <f t="shared" si="1"/>
        <v>2</v>
      </c>
      <c r="L50" s="68">
        <f t="shared" si="1"/>
        <v>2</v>
      </c>
      <c r="M50" s="68"/>
    </row>
    <row r="51" spans="7:13" hidden="1" x14ac:dyDescent="0.35">
      <c r="G51" s="66" t="s">
        <v>60</v>
      </c>
      <c r="H51" s="68">
        <f t="shared" si="2"/>
        <v>0</v>
      </c>
      <c r="I51" s="68">
        <f t="shared" si="1"/>
        <v>1</v>
      </c>
      <c r="J51" s="68">
        <f t="shared" si="1"/>
        <v>1</v>
      </c>
      <c r="K51" s="68">
        <f t="shared" si="1"/>
        <v>1</v>
      </c>
      <c r="L51" s="68">
        <f t="shared" si="1"/>
        <v>2</v>
      </c>
      <c r="M51" s="68"/>
    </row>
    <row r="52" spans="7:13" hidden="1" x14ac:dyDescent="0.35">
      <c r="G52" s="76" t="s">
        <v>91</v>
      </c>
      <c r="H52" s="68">
        <f t="shared" si="2"/>
        <v>2</v>
      </c>
      <c r="I52" s="68">
        <f t="shared" si="1"/>
        <v>1</v>
      </c>
      <c r="J52" s="68">
        <f t="shared" si="1"/>
        <v>1</v>
      </c>
      <c r="K52" s="68">
        <f t="shared" si="1"/>
        <v>1</v>
      </c>
      <c r="L52" s="68">
        <f t="shared" si="1"/>
        <v>0</v>
      </c>
      <c r="M52" s="68"/>
    </row>
    <row r="53" spans="7:13" hidden="1" x14ac:dyDescent="0.35">
      <c r="G53" s="74" t="s">
        <v>92</v>
      </c>
      <c r="H53" s="68">
        <f t="shared" si="2"/>
        <v>1</v>
      </c>
      <c r="I53" s="68">
        <f t="shared" si="1"/>
        <v>1</v>
      </c>
      <c r="J53" s="68">
        <f t="shared" si="1"/>
        <v>1</v>
      </c>
      <c r="K53" s="68">
        <f t="shared" si="1"/>
        <v>1</v>
      </c>
      <c r="L53" s="68">
        <f t="shared" si="1"/>
        <v>1</v>
      </c>
      <c r="M53" s="68"/>
    </row>
    <row r="54" spans="7:13" hidden="1" x14ac:dyDescent="0.35">
      <c r="G54" s="74" t="s">
        <v>94</v>
      </c>
      <c r="H54" s="68">
        <f t="shared" si="2"/>
        <v>1</v>
      </c>
      <c r="I54" s="68">
        <f t="shared" si="1"/>
        <v>1</v>
      </c>
      <c r="J54" s="68">
        <f t="shared" si="1"/>
        <v>2</v>
      </c>
      <c r="K54" s="68">
        <f t="shared" si="1"/>
        <v>1</v>
      </c>
      <c r="L54" s="68">
        <f t="shared" si="1"/>
        <v>1</v>
      </c>
      <c r="M54" s="68"/>
    </row>
    <row r="55" spans="7:13" hidden="1" x14ac:dyDescent="0.35">
      <c r="G55" s="66" t="s">
        <v>88</v>
      </c>
      <c r="H55" s="68">
        <f t="shared" si="2"/>
        <v>1</v>
      </c>
      <c r="I55" s="68">
        <f t="shared" si="1"/>
        <v>2</v>
      </c>
      <c r="J55" s="68">
        <f t="shared" si="1"/>
        <v>1</v>
      </c>
      <c r="K55" s="68">
        <f t="shared" si="1"/>
        <v>0</v>
      </c>
      <c r="L55" s="68">
        <f t="shared" si="1"/>
        <v>2</v>
      </c>
      <c r="M55" s="68"/>
    </row>
    <row r="56" spans="7:13" hidden="1" x14ac:dyDescent="0.35">
      <c r="G56" s="66" t="s">
        <v>89</v>
      </c>
      <c r="H56" s="68">
        <f t="shared" si="2"/>
        <v>1</v>
      </c>
      <c r="I56" s="68">
        <f t="shared" si="1"/>
        <v>0</v>
      </c>
      <c r="J56" s="68">
        <f t="shared" si="1"/>
        <v>0</v>
      </c>
      <c r="K56" s="68">
        <f t="shared" si="1"/>
        <v>1</v>
      </c>
      <c r="L56" s="68">
        <f t="shared" si="1"/>
        <v>1</v>
      </c>
      <c r="M56" s="68"/>
    </row>
    <row r="57" spans="7:13" hidden="1" x14ac:dyDescent="0.35">
      <c r="G57" s="66" t="s">
        <v>90</v>
      </c>
      <c r="H57" s="68">
        <f t="shared" si="2"/>
        <v>1</v>
      </c>
      <c r="I57" s="68">
        <f t="shared" si="1"/>
        <v>1</v>
      </c>
      <c r="J57" s="68">
        <f t="shared" si="1"/>
        <v>1</v>
      </c>
      <c r="K57" s="68">
        <f t="shared" si="1"/>
        <v>1</v>
      </c>
      <c r="L57" s="68">
        <f t="shared" si="1"/>
        <v>1</v>
      </c>
      <c r="M57" s="68"/>
    </row>
    <row r="58" spans="7:13" hidden="1" x14ac:dyDescent="0.35">
      <c r="G58" s="67" t="s">
        <v>63</v>
      </c>
      <c r="H58" s="68">
        <f t="shared" si="2"/>
        <v>1</v>
      </c>
      <c r="I58" s="68">
        <f t="shared" si="1"/>
        <v>1</v>
      </c>
      <c r="J58" s="68">
        <f t="shared" si="1"/>
        <v>1</v>
      </c>
      <c r="K58" s="68">
        <f t="shared" si="1"/>
        <v>1</v>
      </c>
      <c r="L58" s="68">
        <f t="shared" si="1"/>
        <v>1</v>
      </c>
      <c r="M58" s="68"/>
    </row>
    <row r="59" spans="7:13" hidden="1" x14ac:dyDescent="0.35">
      <c r="G59" s="74" t="s">
        <v>93</v>
      </c>
      <c r="H59" s="68">
        <f t="shared" si="2"/>
        <v>1</v>
      </c>
      <c r="I59" s="68">
        <f t="shared" si="2"/>
        <v>1</v>
      </c>
      <c r="J59" s="68">
        <f t="shared" si="2"/>
        <v>2</v>
      </c>
      <c r="K59" s="68">
        <f t="shared" si="2"/>
        <v>1</v>
      </c>
      <c r="L59" s="68">
        <f t="shared" si="2"/>
        <v>0</v>
      </c>
      <c r="M59" s="68"/>
    </row>
    <row r="60" spans="7:13" hidden="1" x14ac:dyDescent="0.35">
      <c r="G60" s="74" t="s">
        <v>64</v>
      </c>
      <c r="H60" s="68">
        <f t="shared" si="2"/>
        <v>1</v>
      </c>
      <c r="I60" s="68">
        <f t="shared" si="2"/>
        <v>1</v>
      </c>
      <c r="J60" s="68">
        <f t="shared" si="2"/>
        <v>1</v>
      </c>
      <c r="K60" s="68">
        <f t="shared" si="2"/>
        <v>1</v>
      </c>
      <c r="L60" s="68">
        <f t="shared" si="2"/>
        <v>1</v>
      </c>
      <c r="M60" s="68"/>
    </row>
    <row r="61" spans="7:13" hidden="1" x14ac:dyDescent="0.35">
      <c r="G61" s="74" t="s">
        <v>114</v>
      </c>
      <c r="H61" s="68">
        <f t="shared" si="2"/>
        <v>0</v>
      </c>
      <c r="I61" s="68">
        <f t="shared" si="2"/>
        <v>0</v>
      </c>
      <c r="J61" s="68">
        <f t="shared" si="2"/>
        <v>1</v>
      </c>
      <c r="K61" s="68">
        <f t="shared" si="2"/>
        <v>1</v>
      </c>
      <c r="L61" s="68">
        <f t="shared" si="2"/>
        <v>1</v>
      </c>
      <c r="M61" s="68"/>
    </row>
  </sheetData>
  <mergeCells count="21">
    <mergeCell ref="H19:M19"/>
    <mergeCell ref="H2:M2"/>
    <mergeCell ref="H3:M3"/>
    <mergeCell ref="H4:M4"/>
    <mergeCell ref="H5:M5"/>
    <mergeCell ref="H6:M6"/>
    <mergeCell ref="H7:M7"/>
    <mergeCell ref="H10:M10"/>
    <mergeCell ref="H15:M15"/>
    <mergeCell ref="H16:M16"/>
    <mergeCell ref="H17:M17"/>
    <mergeCell ref="H18:M18"/>
    <mergeCell ref="H37:M37"/>
    <mergeCell ref="H42:M42"/>
    <mergeCell ref="H43:M43"/>
    <mergeCell ref="H26:M26"/>
    <mergeCell ref="H27:M27"/>
    <mergeCell ref="H29:M29"/>
    <mergeCell ref="H30:M30"/>
    <mergeCell ref="H31:M31"/>
    <mergeCell ref="H34:M34"/>
  </mergeCells>
  <conditionalFormatting sqref="D41 D42:E44 D2:E32 D33 D34:E40">
    <cfRule type="cellIs" dxfId="9" priority="10" operator="equal">
      <formula>"Hägglunds 2"</formula>
    </cfRule>
    <cfRule type="cellIs" dxfId="8" priority="11" operator="equal">
      <formula>"Hägglunds 1"</formula>
    </cfRule>
    <cfRule type="cellIs" dxfId="7" priority="12" operator="equal">
      <formula>"Hägglunds 3"</formula>
    </cfRule>
  </conditionalFormatting>
  <conditionalFormatting sqref="H44:M61">
    <cfRule type="cellIs" dxfId="6" priority="1" operator="equal">
      <formula>2</formula>
    </cfRule>
    <cfRule type="cellIs" dxfId="5" priority="2" operator="lessThan">
      <formula>1</formula>
    </cfRule>
    <cfRule type="cellIs" dxfId="4" priority="3" operator="greaterThan">
      <formula>2</formula>
    </cfRule>
  </conditionalFormatting>
  <pageMargins left="0.7" right="0.7" top="0.75" bottom="0.75" header="0.3" footer="0.3"/>
  <pageSetup paperSize="8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zoomScale="90" zoomScaleNormal="90" workbookViewId="0">
      <selection activeCell="A15" sqref="A15"/>
    </sheetView>
  </sheetViews>
  <sheetFormatPr defaultRowHeight="14.5" x14ac:dyDescent="0.35"/>
  <cols>
    <col min="1" max="1" width="88.6328125" style="8" customWidth="1"/>
    <col min="2" max="2" width="104.54296875" style="8" bestFit="1" customWidth="1"/>
    <col min="3" max="16384" width="8.7265625" style="8"/>
  </cols>
  <sheetData>
    <row r="1" spans="1:2" ht="31.5" thickBot="1" x14ac:dyDescent="0.75">
      <c r="A1" s="162" t="s">
        <v>75</v>
      </c>
      <c r="B1" s="162"/>
    </row>
    <row r="2" spans="1:2" ht="15" thickTop="1" x14ac:dyDescent="0.35">
      <c r="A2" s="8" t="s">
        <v>176</v>
      </c>
    </row>
    <row r="3" spans="1:2" ht="15" thickBot="1" x14ac:dyDescent="0.4"/>
    <row r="4" spans="1:2" ht="29.5" thickBot="1" x14ac:dyDescent="0.4">
      <c r="A4" s="17" t="s">
        <v>51</v>
      </c>
      <c r="B4" s="18" t="s">
        <v>76</v>
      </c>
    </row>
    <row r="5" spans="1:2" x14ac:dyDescent="0.35">
      <c r="A5" s="19" t="s">
        <v>95</v>
      </c>
      <c r="B5" s="20" t="s">
        <v>104</v>
      </c>
    </row>
    <row r="6" spans="1:2" x14ac:dyDescent="0.35">
      <c r="A6" s="21" t="s">
        <v>77</v>
      </c>
      <c r="B6" s="22" t="s">
        <v>105</v>
      </c>
    </row>
    <row r="7" spans="1:2" x14ac:dyDescent="0.35">
      <c r="A7" s="21" t="s">
        <v>106</v>
      </c>
      <c r="B7" s="8" t="s">
        <v>97</v>
      </c>
    </row>
    <row r="8" spans="1:2" x14ac:dyDescent="0.35">
      <c r="A8" s="23" t="s">
        <v>79</v>
      </c>
      <c r="B8" s="22" t="s">
        <v>78</v>
      </c>
    </row>
    <row r="9" spans="1:2" ht="15" thickBot="1" x14ac:dyDescent="0.4">
      <c r="A9" s="25" t="s">
        <v>123</v>
      </c>
      <c r="B9" s="24" t="s">
        <v>80</v>
      </c>
    </row>
    <row r="10" spans="1:2" x14ac:dyDescent="0.35">
      <c r="B10" s="26" t="s">
        <v>81</v>
      </c>
    </row>
    <row r="11" spans="1:2" x14ac:dyDescent="0.35">
      <c r="B11" s="12" t="s">
        <v>82</v>
      </c>
    </row>
    <row r="12" spans="1:2" ht="15" thickBot="1" x14ac:dyDescent="0.4">
      <c r="B12" s="16" t="s">
        <v>107</v>
      </c>
    </row>
    <row r="13" spans="1:2" x14ac:dyDescent="0.35">
      <c r="A13" s="27" t="s">
        <v>193</v>
      </c>
    </row>
    <row r="14" spans="1:2" x14ac:dyDescent="0.35">
      <c r="A14" s="8" t="s">
        <v>174</v>
      </c>
      <c r="B14" s="8" t="s">
        <v>122</v>
      </c>
    </row>
    <row r="15" spans="1:2" x14ac:dyDescent="0.35">
      <c r="A15" s="8" t="s">
        <v>96</v>
      </c>
    </row>
    <row r="16" spans="1:2" x14ac:dyDescent="0.35">
      <c r="A16" s="8" t="s">
        <v>175</v>
      </c>
    </row>
  </sheetData>
  <mergeCells count="1">
    <mergeCell ref="A1:B1"/>
  </mergeCells>
  <pageMargins left="0.7" right="0.7" top="0.75" bottom="0.75" header="0.3" footer="0.3"/>
  <pageSetup paperSize="9" scale="68" fitToHeight="0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workbookViewId="0">
      <selection activeCell="B18" sqref="B18"/>
    </sheetView>
  </sheetViews>
  <sheetFormatPr defaultRowHeight="14.5" x14ac:dyDescent="0.35"/>
  <cols>
    <col min="1" max="1" width="12.81640625" style="8" customWidth="1"/>
    <col min="2" max="2" width="89.7265625" style="8" bestFit="1" customWidth="1"/>
    <col min="3" max="16384" width="8.7265625" style="8"/>
  </cols>
  <sheetData>
    <row r="1" spans="1:2" ht="31.5" thickBot="1" x14ac:dyDescent="0.75">
      <c r="A1" s="162" t="s">
        <v>65</v>
      </c>
      <c r="B1" s="162"/>
    </row>
    <row r="2" spans="1:2" ht="15" thickTop="1" x14ac:dyDescent="0.35"/>
    <row r="4" spans="1:2" ht="15" thickBot="1" x14ac:dyDescent="0.4"/>
    <row r="5" spans="1:2" x14ac:dyDescent="0.35">
      <c r="A5" s="9"/>
      <c r="B5" s="10" t="s">
        <v>66</v>
      </c>
    </row>
    <row r="6" spans="1:2" x14ac:dyDescent="0.35">
      <c r="A6" s="11"/>
      <c r="B6" s="12" t="s">
        <v>67</v>
      </c>
    </row>
    <row r="7" spans="1:2" x14ac:dyDescent="0.35">
      <c r="A7" s="11"/>
      <c r="B7" s="12" t="s">
        <v>68</v>
      </c>
    </row>
    <row r="8" spans="1:2" x14ac:dyDescent="0.35">
      <c r="A8" s="11"/>
      <c r="B8" s="12" t="s">
        <v>108</v>
      </c>
    </row>
    <row r="9" spans="1:2" x14ac:dyDescent="0.35">
      <c r="A9" s="11"/>
      <c r="B9" s="12" t="s">
        <v>69</v>
      </c>
    </row>
    <row r="10" spans="1:2" x14ac:dyDescent="0.35">
      <c r="A10" s="11"/>
      <c r="B10" s="12" t="s">
        <v>70</v>
      </c>
    </row>
    <row r="11" spans="1:2" x14ac:dyDescent="0.35">
      <c r="A11" s="11"/>
      <c r="B11" s="12" t="s">
        <v>71</v>
      </c>
    </row>
    <row r="12" spans="1:2" x14ac:dyDescent="0.35">
      <c r="A12" s="11"/>
      <c r="B12" s="12" t="s">
        <v>109</v>
      </c>
    </row>
    <row r="13" spans="1:2" x14ac:dyDescent="0.35">
      <c r="A13" s="11"/>
      <c r="B13" s="12" t="s">
        <v>72</v>
      </c>
    </row>
    <row r="14" spans="1:2" x14ac:dyDescent="0.35">
      <c r="A14" s="13"/>
      <c r="B14" s="14" t="s">
        <v>73</v>
      </c>
    </row>
    <row r="15" spans="1:2" ht="15" thickBot="1" x14ac:dyDescent="0.4">
      <c r="A15" s="15"/>
      <c r="B15" s="16" t="s">
        <v>74</v>
      </c>
    </row>
    <row r="17" spans="2:2" ht="15.5" x14ac:dyDescent="0.35">
      <c r="B17" s="53"/>
    </row>
    <row r="18" spans="2:2" ht="15.5" x14ac:dyDescent="0.35">
      <c r="B18" s="53"/>
    </row>
  </sheetData>
  <mergeCells count="1">
    <mergeCell ref="A1:B1"/>
  </mergeCells>
  <pageMargins left="0.7" right="0.7" top="0.75" bottom="0.75" header="0.3" footer="0.3"/>
  <pageSetup paperSize="9" scale="87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3" sqref="B13"/>
    </sheetView>
  </sheetViews>
  <sheetFormatPr defaultRowHeight="14.5" x14ac:dyDescent="0.35"/>
  <cols>
    <col min="1" max="1" width="8.7265625" style="8"/>
    <col min="2" max="2" width="54.54296875" style="8" bestFit="1" customWidth="1"/>
    <col min="3" max="16384" width="8.7265625" style="8"/>
  </cols>
  <sheetData>
    <row r="1" spans="1:2" ht="29" thickBot="1" x14ac:dyDescent="0.7">
      <c r="A1" s="163" t="s">
        <v>83</v>
      </c>
      <c r="B1" s="163"/>
    </row>
    <row r="2" spans="1:2" ht="15.5" thickTop="1" thickBot="1" x14ac:dyDescent="0.4"/>
    <row r="3" spans="1:2" x14ac:dyDescent="0.35">
      <c r="A3" s="9"/>
      <c r="B3" s="10" t="s">
        <v>84</v>
      </c>
    </row>
    <row r="4" spans="1:2" x14ac:dyDescent="0.35">
      <c r="A4" s="11"/>
      <c r="B4" s="12" t="s">
        <v>85</v>
      </c>
    </row>
    <row r="5" spans="1:2" x14ac:dyDescent="0.35">
      <c r="A5" s="11"/>
      <c r="B5" s="12" t="s">
        <v>103</v>
      </c>
    </row>
    <row r="6" spans="1:2" x14ac:dyDescent="0.35">
      <c r="A6" s="11"/>
      <c r="B6" s="12" t="s">
        <v>86</v>
      </c>
    </row>
    <row r="7" spans="1:2" ht="15" thickBot="1" x14ac:dyDescent="0.4">
      <c r="A7" s="15"/>
      <c r="B7" s="16" t="s">
        <v>87</v>
      </c>
    </row>
  </sheetData>
  <mergeCells count="1">
    <mergeCell ref="A1:B1"/>
  </mergeCells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opLeftCell="A3" workbookViewId="0">
      <selection activeCell="K6" sqref="K6"/>
    </sheetView>
  </sheetViews>
  <sheetFormatPr defaultRowHeight="14.5" x14ac:dyDescent="0.35"/>
  <cols>
    <col min="2" max="2" width="10.08984375" customWidth="1"/>
    <col min="3" max="3" width="9.81640625" customWidth="1"/>
  </cols>
  <sheetData>
    <row r="3" spans="2:11" ht="15" thickBot="1" x14ac:dyDescent="0.4"/>
    <row r="4" spans="2:11" ht="15" thickBot="1" x14ac:dyDescent="0.4">
      <c r="B4" s="55" t="s">
        <v>55</v>
      </c>
      <c r="C4" s="56" t="s">
        <v>56</v>
      </c>
      <c r="D4" s="56" t="s">
        <v>57</v>
      </c>
      <c r="E4" s="56" t="s">
        <v>58</v>
      </c>
      <c r="F4" s="57" t="s">
        <v>59</v>
      </c>
      <c r="J4" s="5" t="s">
        <v>55</v>
      </c>
      <c r="K4" s="32">
        <f>COUNTIF($B$4:$F$24,J4)</f>
        <v>8</v>
      </c>
    </row>
    <row r="5" spans="2:11" ht="15" thickBot="1" x14ac:dyDescent="0.4">
      <c r="B5" s="58" t="s">
        <v>61</v>
      </c>
      <c r="C5" s="54" t="s">
        <v>62</v>
      </c>
      <c r="D5" s="54" t="s">
        <v>63</v>
      </c>
      <c r="E5" s="54" t="s">
        <v>93</v>
      </c>
      <c r="F5" s="59" t="s">
        <v>64</v>
      </c>
      <c r="J5" s="5" t="s">
        <v>61</v>
      </c>
      <c r="K5" s="32">
        <f t="shared" ref="K5:K22" si="0">COUNTIF($B$4:$F$24,J5)</f>
        <v>6</v>
      </c>
    </row>
    <row r="6" spans="2:11" ht="15" thickBot="1" x14ac:dyDescent="0.4">
      <c r="B6" s="58" t="s">
        <v>56</v>
      </c>
      <c r="C6" s="54" t="s">
        <v>55</v>
      </c>
      <c r="D6" s="54" t="s">
        <v>61</v>
      </c>
      <c r="E6" s="54" t="s">
        <v>57</v>
      </c>
      <c r="F6" s="59" t="s">
        <v>62</v>
      </c>
      <c r="J6" s="5" t="s">
        <v>56</v>
      </c>
      <c r="K6" s="32">
        <f t="shared" si="0"/>
        <v>9</v>
      </c>
    </row>
    <row r="7" spans="2:11" ht="15" thickBot="1" x14ac:dyDescent="0.4">
      <c r="B7" s="58" t="s">
        <v>89</v>
      </c>
      <c r="C7" s="54" t="s">
        <v>59</v>
      </c>
      <c r="D7" s="54" t="s">
        <v>60</v>
      </c>
      <c r="E7" s="54" t="s">
        <v>88</v>
      </c>
      <c r="F7" s="59" t="s">
        <v>90</v>
      </c>
      <c r="J7" s="5" t="s">
        <v>58</v>
      </c>
      <c r="K7" s="32">
        <f t="shared" si="0"/>
        <v>6</v>
      </c>
    </row>
    <row r="8" spans="2:11" ht="15" thickBot="1" x14ac:dyDescent="0.4">
      <c r="B8" s="58" t="s">
        <v>114</v>
      </c>
      <c r="C8" s="54" t="s">
        <v>92</v>
      </c>
      <c r="D8" s="54" t="s">
        <v>93</v>
      </c>
      <c r="E8" s="54" t="s">
        <v>63</v>
      </c>
      <c r="F8" s="59" t="s">
        <v>91</v>
      </c>
      <c r="J8" s="5" t="s">
        <v>64</v>
      </c>
      <c r="K8" s="32">
        <f t="shared" si="0"/>
        <v>5</v>
      </c>
    </row>
    <row r="9" spans="2:11" ht="15" thickBot="1" x14ac:dyDescent="0.4">
      <c r="B9" s="58" t="s">
        <v>59</v>
      </c>
      <c r="C9" s="54" t="s">
        <v>58</v>
      </c>
      <c r="D9" s="54" t="s">
        <v>55</v>
      </c>
      <c r="E9" s="54" t="s">
        <v>56</v>
      </c>
      <c r="F9" s="59" t="s">
        <v>60</v>
      </c>
      <c r="J9" s="5" t="s">
        <v>59</v>
      </c>
      <c r="K9" s="32">
        <f t="shared" si="0"/>
        <v>7</v>
      </c>
    </row>
    <row r="10" spans="2:11" ht="15" thickBot="1" x14ac:dyDescent="0.4">
      <c r="B10" s="58" t="s">
        <v>57</v>
      </c>
      <c r="C10" s="54" t="s">
        <v>91</v>
      </c>
      <c r="D10" s="54" t="s">
        <v>94</v>
      </c>
      <c r="E10" s="54" t="s">
        <v>55</v>
      </c>
      <c r="F10" s="59" t="s">
        <v>56</v>
      </c>
      <c r="J10" s="5" t="s">
        <v>57</v>
      </c>
      <c r="K10" s="32">
        <f t="shared" si="0"/>
        <v>7</v>
      </c>
    </row>
    <row r="11" spans="2:11" ht="15" thickBot="1" x14ac:dyDescent="0.4">
      <c r="B11" s="58" t="s">
        <v>62</v>
      </c>
      <c r="C11" s="54" t="s">
        <v>60</v>
      </c>
      <c r="D11" s="54" t="s">
        <v>59</v>
      </c>
      <c r="E11" s="54" t="s">
        <v>61</v>
      </c>
      <c r="F11" s="59" t="s">
        <v>58</v>
      </c>
      <c r="J11" s="5" t="s">
        <v>62</v>
      </c>
      <c r="K11" s="32">
        <f t="shared" si="0"/>
        <v>7</v>
      </c>
    </row>
    <row r="12" spans="2:11" ht="15" thickBot="1" x14ac:dyDescent="0.4">
      <c r="B12" s="58" t="s">
        <v>63</v>
      </c>
      <c r="C12" s="54" t="s">
        <v>93</v>
      </c>
      <c r="D12" s="54" t="s">
        <v>64</v>
      </c>
      <c r="E12" s="54" t="s">
        <v>89</v>
      </c>
      <c r="F12" s="59" t="s">
        <v>88</v>
      </c>
      <c r="J12" s="5" t="s">
        <v>63</v>
      </c>
      <c r="K12" s="32">
        <f t="shared" si="0"/>
        <v>7</v>
      </c>
    </row>
    <row r="13" spans="2:11" ht="15" thickBot="1" x14ac:dyDescent="0.4">
      <c r="B13" s="58" t="s">
        <v>61</v>
      </c>
      <c r="C13" s="54" t="s">
        <v>57</v>
      </c>
      <c r="D13" s="54" t="s">
        <v>56</v>
      </c>
      <c r="E13" s="54" t="s">
        <v>62</v>
      </c>
      <c r="F13" s="59" t="s">
        <v>55</v>
      </c>
      <c r="J13" s="5" t="s">
        <v>61</v>
      </c>
      <c r="K13" s="32">
        <f t="shared" si="0"/>
        <v>6</v>
      </c>
    </row>
    <row r="14" spans="2:11" ht="15" thickBot="1" x14ac:dyDescent="0.4">
      <c r="B14" s="58" t="s">
        <v>60</v>
      </c>
      <c r="C14" s="54" t="s">
        <v>88</v>
      </c>
      <c r="D14" s="54" t="s">
        <v>58</v>
      </c>
      <c r="E14" s="54" t="s">
        <v>59</v>
      </c>
      <c r="F14" s="59" t="s">
        <v>89</v>
      </c>
      <c r="J14" s="5" t="s">
        <v>60</v>
      </c>
      <c r="K14" s="32">
        <f t="shared" si="0"/>
        <v>7</v>
      </c>
    </row>
    <row r="15" spans="2:11" ht="15" thickBot="1" x14ac:dyDescent="0.4">
      <c r="B15" s="58" t="s">
        <v>114</v>
      </c>
      <c r="C15" s="54" t="s">
        <v>64</v>
      </c>
      <c r="D15" s="54" t="s">
        <v>92</v>
      </c>
      <c r="E15" s="54" t="s">
        <v>94</v>
      </c>
      <c r="F15" s="59" t="s">
        <v>63</v>
      </c>
      <c r="J15" s="5" t="s">
        <v>93</v>
      </c>
      <c r="K15" s="32">
        <f t="shared" si="0"/>
        <v>5</v>
      </c>
    </row>
    <row r="16" spans="2:11" ht="15" thickBot="1" x14ac:dyDescent="0.4">
      <c r="B16" s="58" t="s">
        <v>91</v>
      </c>
      <c r="C16" s="54" t="s">
        <v>89</v>
      </c>
      <c r="D16" s="54" t="s">
        <v>90</v>
      </c>
      <c r="E16" s="54" t="s">
        <v>92</v>
      </c>
      <c r="F16" s="59" t="s">
        <v>94</v>
      </c>
      <c r="J16" s="5" t="s">
        <v>91</v>
      </c>
      <c r="K16" s="32">
        <f t="shared" si="0"/>
        <v>4</v>
      </c>
    </row>
    <row r="17" spans="2:11" x14ac:dyDescent="0.35">
      <c r="B17" s="58" t="s">
        <v>55</v>
      </c>
      <c r="C17" s="54" t="s">
        <v>56</v>
      </c>
      <c r="D17" s="54" t="s">
        <v>58</v>
      </c>
      <c r="E17" s="54" t="s">
        <v>60</v>
      </c>
      <c r="F17" s="59" t="s">
        <v>57</v>
      </c>
      <c r="J17" s="31" t="s">
        <v>88</v>
      </c>
      <c r="K17" s="32">
        <f t="shared" si="0"/>
        <v>5</v>
      </c>
    </row>
    <row r="18" spans="2:11" x14ac:dyDescent="0.35">
      <c r="B18" s="58" t="s">
        <v>63</v>
      </c>
      <c r="C18" s="54" t="s">
        <v>62</v>
      </c>
      <c r="D18" s="54" t="s">
        <v>93</v>
      </c>
      <c r="E18" s="54" t="s">
        <v>64</v>
      </c>
      <c r="F18" s="59" t="s">
        <v>114</v>
      </c>
      <c r="J18" s="31" t="s">
        <v>89</v>
      </c>
      <c r="K18" s="32">
        <f t="shared" si="0"/>
        <v>6</v>
      </c>
    </row>
    <row r="19" spans="2:11" x14ac:dyDescent="0.35">
      <c r="B19" s="58" t="s">
        <v>88</v>
      </c>
      <c r="C19" s="54" t="s">
        <v>89</v>
      </c>
      <c r="D19" s="54" t="s">
        <v>57</v>
      </c>
      <c r="E19" s="54" t="s">
        <v>90</v>
      </c>
      <c r="F19" s="59" t="s">
        <v>56</v>
      </c>
      <c r="J19" s="31" t="s">
        <v>92</v>
      </c>
      <c r="K19" s="32">
        <f t="shared" si="0"/>
        <v>4</v>
      </c>
    </row>
    <row r="20" spans="2:11" x14ac:dyDescent="0.35">
      <c r="B20" s="58" t="s">
        <v>64</v>
      </c>
      <c r="C20" s="54" t="s">
        <v>63</v>
      </c>
      <c r="D20" s="54" t="s">
        <v>60</v>
      </c>
      <c r="E20" s="54" t="s">
        <v>114</v>
      </c>
      <c r="F20" s="59" t="s">
        <v>59</v>
      </c>
      <c r="J20" s="31" t="s">
        <v>94</v>
      </c>
      <c r="K20" s="32">
        <f t="shared" si="0"/>
        <v>4</v>
      </c>
    </row>
    <row r="21" spans="2:11" x14ac:dyDescent="0.35">
      <c r="B21" s="58" t="s">
        <v>94</v>
      </c>
      <c r="C21" s="54" t="s">
        <v>92</v>
      </c>
      <c r="D21" s="54" t="s">
        <v>56</v>
      </c>
      <c r="E21" s="54" t="s">
        <v>91</v>
      </c>
      <c r="F21" s="59" t="s">
        <v>55</v>
      </c>
      <c r="J21" s="31" t="s">
        <v>59</v>
      </c>
      <c r="K21" s="32">
        <f t="shared" si="0"/>
        <v>7</v>
      </c>
    </row>
    <row r="22" spans="2:11" x14ac:dyDescent="0.35">
      <c r="B22" s="58" t="s">
        <v>59</v>
      </c>
      <c r="C22" s="54" t="s">
        <v>61</v>
      </c>
      <c r="D22" s="54" t="s">
        <v>62</v>
      </c>
      <c r="E22" s="54" t="s">
        <v>58</v>
      </c>
      <c r="F22" s="59" t="s">
        <v>60</v>
      </c>
      <c r="J22" s="31" t="s">
        <v>61</v>
      </c>
      <c r="K22" s="32">
        <f t="shared" si="0"/>
        <v>6</v>
      </c>
    </row>
    <row r="23" spans="2:11" x14ac:dyDescent="0.35">
      <c r="B23" s="58" t="s">
        <v>89</v>
      </c>
      <c r="C23" s="54" t="s">
        <v>114</v>
      </c>
      <c r="D23" s="54" t="s">
        <v>88</v>
      </c>
      <c r="E23" s="54" t="s">
        <v>63</v>
      </c>
      <c r="F23" s="59" t="s">
        <v>93</v>
      </c>
    </row>
    <row r="24" spans="2:11" ht="15" thickBot="1" x14ac:dyDescent="0.4">
      <c r="B24" s="60" t="s">
        <v>57</v>
      </c>
      <c r="C24" s="61" t="s">
        <v>55</v>
      </c>
      <c r="D24" s="61" t="s">
        <v>61</v>
      </c>
      <c r="E24" s="61" t="s">
        <v>56</v>
      </c>
      <c r="F24" s="62" t="s">
        <v>62</v>
      </c>
    </row>
  </sheetData>
  <conditionalFormatting sqref="J4:J22">
    <cfRule type="duplicateValues" dxfId="3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Ansvar 2024</vt:lpstr>
      <vt:lpstr>Spelschema</vt:lpstr>
      <vt:lpstr>Fikaförsäljning</vt:lpstr>
      <vt:lpstr>Matchvärd</vt:lpstr>
      <vt:lpstr>Linjedomare</vt:lpstr>
      <vt:lpstr>Jämställdhetskontroll</vt:lpstr>
    </vt:vector>
  </TitlesOfParts>
  <Company>BAE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Thelin Michael (SE)</dc:creator>
  <cp:lastModifiedBy>Söderbäck Camilla (SE)</cp:lastModifiedBy>
  <cp:lastPrinted>2024-05-23T18:18:17Z</cp:lastPrinted>
  <dcterms:created xsi:type="dcterms:W3CDTF">2023-05-13T08:46:15Z</dcterms:created>
  <dcterms:modified xsi:type="dcterms:W3CDTF">2024-05-23T18:30:18Z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20240523200750969</vt:lpwstr>
  </property>
</Properties>
</file>