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35" yWindow="-60" windowWidth="11160" windowHeight="8415" tabRatio="684"/>
  </bookViews>
  <sheets>
    <sheet name="P-02" sheetId="4" r:id="rId1"/>
    <sheet name="Laget" sheetId="30" r:id="rId2"/>
    <sheet name="1" sheetId="1" r:id="rId3"/>
    <sheet name="99" sheetId="5" r:id="rId4"/>
    <sheet name="2" sheetId="26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  <sheet name="18" sheetId="21" r:id="rId21"/>
    <sheet name="19" sheetId="22" r:id="rId22"/>
    <sheet name="20" sheetId="23" r:id="rId23"/>
    <sheet name="21" sheetId="27" r:id="rId24"/>
    <sheet name="22" sheetId="28" r:id="rId25"/>
    <sheet name="23" sheetId="29" r:id="rId26"/>
    <sheet name="Olika Steg" sheetId="2" r:id="rId27"/>
    <sheet name="Laguppställning" sheetId="24" r:id="rId28"/>
    <sheet name="Priser" sheetId="25" r:id="rId29"/>
    <sheet name="P-02 inomhus" sheetId="32" r:id="rId30"/>
    <sheet name="Blad2" sheetId="31" r:id="rId31"/>
  </sheets>
  <definedNames>
    <definedName name="_xlnm.Print_Area" localSheetId="2">'1'!$A$1:$I$46</definedName>
    <definedName name="_xlnm.Print_Area" localSheetId="12">'10'!$A$1:$I$46</definedName>
    <definedName name="_xlnm.Print_Area" localSheetId="13">'11'!$A$1:$I$46</definedName>
    <definedName name="_xlnm.Print_Area" localSheetId="14">'12'!$A$1:$I$46</definedName>
    <definedName name="_xlnm.Print_Area" localSheetId="15">'13'!$A$1:$I$46</definedName>
    <definedName name="_xlnm.Print_Area" localSheetId="18">'16'!$A$1:$I$46</definedName>
    <definedName name="_xlnm.Print_Area" localSheetId="19">'17'!$A$1:$I$46</definedName>
    <definedName name="_xlnm.Print_Area" localSheetId="4">'2'!$A$1:$I$47</definedName>
    <definedName name="_xlnm.Print_Area" localSheetId="22">'20'!$A$1:$I$46</definedName>
    <definedName name="_xlnm.Print_Area" localSheetId="24">'22'!$A$1:$I$46</definedName>
    <definedName name="_xlnm.Print_Area" localSheetId="5">'3'!$A$1:$I$46</definedName>
    <definedName name="_xlnm.Print_Area" localSheetId="6">'4'!$A$1:$I$46</definedName>
    <definedName name="_xlnm.Print_Area" localSheetId="7">'5'!$A$1:$I$47</definedName>
    <definedName name="_xlnm.Print_Area" localSheetId="8">'6'!$A$1:$I$46</definedName>
    <definedName name="_xlnm.Print_Area" localSheetId="9">'7'!$A$1:$I$46</definedName>
    <definedName name="_xlnm.Print_Area" localSheetId="10">'8'!$A$1:$I$46</definedName>
    <definedName name="_xlnm.Print_Area" localSheetId="11">'9'!$A$1:$I$46</definedName>
    <definedName name="_xlnm.Print_Area" localSheetId="3">'99'!$A$1:$I$46</definedName>
    <definedName name="_xlnm.Print_Area" localSheetId="0">'P-02'!$A$1:$Q$49</definedName>
    <definedName name="_xlnm.Print_Area" localSheetId="29">'P-02 inomhus'!$A$1:$I$50</definedName>
  </definedNames>
  <calcPr calcId="145621"/>
</workbook>
</file>

<file path=xl/calcChain.xml><?xml version="1.0" encoding="utf-8"?>
<calcChain xmlns="http://schemas.openxmlformats.org/spreadsheetml/2006/main">
  <c r="M21" i="30" l="1"/>
  <c r="D18" i="24" l="1"/>
  <c r="C18" i="24"/>
  <c r="D16" i="24"/>
  <c r="D15" i="24"/>
  <c r="D14" i="24"/>
  <c r="D13" i="24"/>
  <c r="D12" i="24"/>
  <c r="D11" i="24"/>
  <c r="D10" i="24"/>
  <c r="D9" i="24"/>
  <c r="D8" i="24"/>
  <c r="C16" i="24"/>
  <c r="C15" i="24"/>
  <c r="C14" i="24"/>
  <c r="C13" i="24"/>
  <c r="C12" i="24"/>
  <c r="C11" i="24"/>
  <c r="C10" i="24"/>
  <c r="C9" i="24"/>
  <c r="C8" i="24"/>
  <c r="F50" i="32"/>
  <c r="F13" i="32"/>
  <c r="I12" i="32"/>
  <c r="I11" i="32"/>
  <c r="F12" i="32"/>
  <c r="F11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F17" i="32"/>
  <c r="I50" i="32" l="1"/>
  <c r="H50" i="32"/>
  <c r="G50" i="32"/>
  <c r="E50" i="32"/>
  <c r="D50" i="32"/>
  <c r="A19" i="32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I13" i="32"/>
  <c r="H13" i="32"/>
  <c r="G13" i="32"/>
  <c r="E13" i="32"/>
  <c r="D13" i="32"/>
  <c r="M21" i="17"/>
  <c r="F9" i="11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F9" i="26"/>
  <c r="F6" i="26"/>
  <c r="M36" i="26" l="1"/>
  <c r="M34" i="29" l="1"/>
  <c r="M34" i="28"/>
  <c r="M34" i="27"/>
  <c r="M34" i="23"/>
  <c r="M34" i="22"/>
  <c r="M34" i="21"/>
  <c r="M34" i="20"/>
  <c r="M34" i="19"/>
  <c r="M34" i="18"/>
  <c r="M34" i="17"/>
  <c r="M34" i="15"/>
  <c r="M34" i="16"/>
  <c r="M34" i="14"/>
  <c r="M34" i="13"/>
  <c r="M34" i="12"/>
  <c r="M34" i="11"/>
  <c r="M34" i="10"/>
  <c r="M34" i="9"/>
  <c r="M34" i="8"/>
  <c r="M34" i="7"/>
  <c r="M34" i="5"/>
  <c r="M34" i="1"/>
  <c r="M34" i="6" l="1"/>
  <c r="Q49" i="4"/>
  <c r="M34" i="30" s="1"/>
  <c r="Q13" i="4"/>
  <c r="P49" i="4" l="1"/>
  <c r="M33" i="30" s="1"/>
  <c r="O49" i="4"/>
  <c r="M32" i="30" s="1"/>
  <c r="N49" i="4"/>
  <c r="M31" i="30" s="1"/>
  <c r="M49" i="4"/>
  <c r="M30" i="30" s="1"/>
  <c r="L49" i="4"/>
  <c r="M29" i="30" s="1"/>
  <c r="K49" i="4"/>
  <c r="M28" i="30" s="1"/>
  <c r="J49" i="4"/>
  <c r="M27" i="30" s="1"/>
  <c r="I49" i="4"/>
  <c r="M26" i="30" s="1"/>
  <c r="H49" i="4"/>
  <c r="M25" i="30" s="1"/>
  <c r="G49" i="4"/>
  <c r="M24" i="30" s="1"/>
  <c r="F49" i="4"/>
  <c r="M23" i="30" s="1"/>
  <c r="E49" i="4"/>
  <c r="M22" i="30" s="1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36" i="8" l="1"/>
  <c r="M33" i="27"/>
  <c r="M32" i="27"/>
  <c r="M31" i="27"/>
  <c r="M30" i="27"/>
  <c r="M29" i="27"/>
  <c r="M28" i="27"/>
  <c r="M27" i="27"/>
  <c r="M26" i="27"/>
  <c r="M25" i="27"/>
  <c r="M24" i="27"/>
  <c r="M23" i="27"/>
  <c r="M22" i="27"/>
  <c r="M21" i="27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F9" i="29"/>
  <c r="F6" i="29"/>
  <c r="F9" i="28"/>
  <c r="F6" i="28"/>
  <c r="F9" i="27"/>
  <c r="F6" i="27"/>
  <c r="D49" i="4"/>
  <c r="M36" i="30" s="1"/>
  <c r="H13" i="30" s="1"/>
  <c r="D13" i="30" s="1"/>
  <c r="M36" i="27" l="1"/>
  <c r="H13" i="27" s="1"/>
  <c r="D13" i="27" s="1"/>
  <c r="M36" i="29"/>
  <c r="M36" i="28"/>
  <c r="H13" i="26"/>
  <c r="D13" i="26" s="1"/>
  <c r="H10" i="27" l="1"/>
  <c r="H13" i="28"/>
  <c r="D13" i="28" s="1"/>
  <c r="H13" i="29"/>
  <c r="D13" i="29" s="1"/>
  <c r="P13" i="4" l="1"/>
  <c r="O13" i="4"/>
  <c r="N13" i="4"/>
  <c r="M13" i="4"/>
  <c r="L13" i="4"/>
  <c r="K13" i="4"/>
  <c r="J13" i="4"/>
  <c r="I13" i="4"/>
  <c r="H13" i="4"/>
  <c r="G13" i="4"/>
  <c r="F13" i="4"/>
  <c r="E13" i="4"/>
  <c r="D13" i="4"/>
  <c r="M33" i="23" l="1"/>
  <c r="M32" i="23"/>
  <c r="M31" i="23"/>
  <c r="M30" i="23"/>
  <c r="M29" i="23"/>
  <c r="M28" i="23"/>
  <c r="M27" i="23"/>
  <c r="M26" i="23"/>
  <c r="M25" i="23"/>
  <c r="M24" i="23"/>
  <c r="M23" i="23"/>
  <c r="M22" i="23"/>
  <c r="M21" i="23"/>
  <c r="F9" i="23"/>
  <c r="F6" i="23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F9" i="22"/>
  <c r="F6" i="22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F9" i="21"/>
  <c r="F6" i="21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F9" i="20"/>
  <c r="F6" i="20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F9" i="19"/>
  <c r="F6" i="19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F9" i="18"/>
  <c r="F6" i="18"/>
  <c r="M33" i="17"/>
  <c r="M32" i="17"/>
  <c r="M31" i="17"/>
  <c r="M30" i="17"/>
  <c r="M29" i="17"/>
  <c r="M28" i="17"/>
  <c r="M27" i="17"/>
  <c r="M26" i="17"/>
  <c r="M25" i="17"/>
  <c r="M24" i="17"/>
  <c r="M23" i="17"/>
  <c r="M22" i="17"/>
  <c r="F9" i="17"/>
  <c r="F6" i="17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F9" i="16"/>
  <c r="F6" i="16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F9" i="15"/>
  <c r="F6" i="15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F9" i="14"/>
  <c r="F6" i="14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F9" i="13"/>
  <c r="F6" i="13"/>
  <c r="F9" i="12"/>
  <c r="F6" i="12"/>
  <c r="F6" i="11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F9" i="10"/>
  <c r="F6" i="10"/>
  <c r="M36" i="22" l="1"/>
  <c r="M36" i="17"/>
  <c r="M36" i="21"/>
  <c r="M36" i="14"/>
  <c r="M36" i="23"/>
  <c r="M36" i="20"/>
  <c r="M36" i="19"/>
  <c r="M36" i="18"/>
  <c r="M36" i="16"/>
  <c r="M36" i="15"/>
  <c r="M36" i="13"/>
  <c r="M36" i="12"/>
  <c r="M36" i="11"/>
  <c r="M36" i="10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F9" i="9"/>
  <c r="F6" i="9"/>
  <c r="F9" i="8"/>
  <c r="F6" i="8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F9" i="7"/>
  <c r="F6" i="7"/>
  <c r="F9" i="6"/>
  <c r="F6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F9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F9" i="1"/>
  <c r="M36" i="1" l="1"/>
  <c r="M36" i="5"/>
  <c r="M36" i="7"/>
  <c r="M36" i="9"/>
  <c r="M36" i="6"/>
  <c r="H13" i="17"/>
  <c r="D13" i="17" s="1"/>
  <c r="H13" i="8"/>
  <c r="D13" i="8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H13" i="20" l="1"/>
  <c r="D13" i="20" s="1"/>
  <c r="H13" i="16"/>
  <c r="D13" i="16" s="1"/>
  <c r="H13" i="15"/>
  <c r="D13" i="15" s="1"/>
  <c r="H13" i="7"/>
  <c r="D13" i="7" s="1"/>
  <c r="H13" i="6"/>
  <c r="D13" i="6" s="1"/>
  <c r="H13" i="19"/>
  <c r="D13" i="19" s="1"/>
  <c r="H13" i="18"/>
  <c r="D13" i="18" s="1"/>
  <c r="H13" i="12"/>
  <c r="D13" i="12" s="1"/>
  <c r="H13" i="1"/>
  <c r="D13" i="1" s="1"/>
  <c r="H13" i="21" l="1"/>
  <c r="D13" i="21" s="1"/>
  <c r="H13" i="5"/>
  <c r="D13" i="5" s="1"/>
  <c r="H13" i="9"/>
  <c r="D13" i="9" s="1"/>
  <c r="H10" i="22"/>
  <c r="H13" i="22"/>
  <c r="D13" i="22" s="1"/>
  <c r="H13" i="13"/>
  <c r="D13" i="13" s="1"/>
  <c r="H13" i="11"/>
  <c r="D13" i="11" s="1"/>
  <c r="H13" i="14"/>
  <c r="D13" i="14" s="1"/>
  <c r="H13" i="23"/>
  <c r="D13" i="23" s="1"/>
  <c r="H13" i="10"/>
  <c r="D13" i="10" s="1"/>
</calcChain>
</file>

<file path=xl/sharedStrings.xml><?xml version="1.0" encoding="utf-8"?>
<sst xmlns="http://schemas.openxmlformats.org/spreadsheetml/2006/main" count="878" uniqueCount="118">
  <si>
    <t>Halil Baysal</t>
  </si>
  <si>
    <t>Fittja IF P-02</t>
  </si>
  <si>
    <t>Snabbhet</t>
  </si>
  <si>
    <t>Passning</t>
  </si>
  <si>
    <t>Skott</t>
  </si>
  <si>
    <t>Balans</t>
  </si>
  <si>
    <t>Dribbling</t>
  </si>
  <si>
    <t>Bollkontroll</t>
  </si>
  <si>
    <t>Frisparkar</t>
  </si>
  <si>
    <t>Straff</t>
  </si>
  <si>
    <t>Position</t>
  </si>
  <si>
    <t>Samarbete</t>
  </si>
  <si>
    <t>Huvudspel</t>
  </si>
  <si>
    <t>Hörnor</t>
  </si>
  <si>
    <t>Totalt</t>
  </si>
  <si>
    <t>Kondition</t>
  </si>
  <si>
    <t>Målvakt</t>
  </si>
  <si>
    <t>Steg 1</t>
  </si>
  <si>
    <t>Steg 2</t>
  </si>
  <si>
    <t>Steg 3</t>
  </si>
  <si>
    <t>Spelare</t>
  </si>
  <si>
    <t>Kontroll</t>
  </si>
  <si>
    <t>Steg 4</t>
  </si>
  <si>
    <t>Steg 5</t>
  </si>
  <si>
    <t>Striker</t>
  </si>
  <si>
    <t>Steg 6</t>
  </si>
  <si>
    <t>Vinnare</t>
  </si>
  <si>
    <t>Nybörjare</t>
  </si>
  <si>
    <t>Bästa spelare</t>
  </si>
  <si>
    <t>Förlorare</t>
  </si>
  <si>
    <t>Övrigt</t>
  </si>
  <si>
    <t>Namn</t>
  </si>
  <si>
    <t>Ålder</t>
  </si>
  <si>
    <t xml:space="preserve">Lag </t>
  </si>
  <si>
    <t xml:space="preserve">Styrka </t>
  </si>
  <si>
    <t>Möjlighet</t>
  </si>
  <si>
    <t>Huseyin Akan</t>
  </si>
  <si>
    <t>Back</t>
  </si>
  <si>
    <t>Murat Bugdayci</t>
  </si>
  <si>
    <t>Mittfält</t>
  </si>
  <si>
    <t>David Feng</t>
  </si>
  <si>
    <t>Forward</t>
  </si>
  <si>
    <t>Rayyan Shaikh</t>
  </si>
  <si>
    <t>Ahmet Alp</t>
  </si>
  <si>
    <t>Kvitto</t>
  </si>
  <si>
    <t>Genomsnitt</t>
  </si>
  <si>
    <t>Dribbler</t>
  </si>
  <si>
    <t>Umut Cinar</t>
  </si>
  <si>
    <t>Emil Jahic</t>
  </si>
  <si>
    <t>Michael Akese</t>
  </si>
  <si>
    <t>Kerem Corum</t>
  </si>
  <si>
    <t>Tröjnr</t>
  </si>
  <si>
    <t>Passning F</t>
  </si>
  <si>
    <t>Passning H</t>
  </si>
  <si>
    <t>Utspark</t>
  </si>
  <si>
    <t>Spänst</t>
  </si>
  <si>
    <t>Ut rusning</t>
  </si>
  <si>
    <t>Fittja IF P-01</t>
  </si>
  <si>
    <t>Passning Fötter</t>
  </si>
  <si>
    <t>Passning Händer</t>
  </si>
  <si>
    <t>13 år</t>
  </si>
  <si>
    <t>12 år</t>
  </si>
  <si>
    <t>Spelförståelse</t>
  </si>
  <si>
    <t>Blixten</t>
  </si>
  <si>
    <t>Umut Nebi Cinar</t>
  </si>
  <si>
    <t>Utsparkar</t>
  </si>
  <si>
    <t>Muhammed Kaplan</t>
  </si>
  <si>
    <t>Emre Kisa</t>
  </si>
  <si>
    <t>Jeremy Cartes</t>
  </si>
  <si>
    <t>Demis Opazo</t>
  </si>
  <si>
    <t>Diplom</t>
  </si>
  <si>
    <t>Utespelare</t>
  </si>
  <si>
    <t>Frispark</t>
  </si>
  <si>
    <t>Kondition, snabbhet</t>
  </si>
  <si>
    <t>Passningar</t>
  </si>
  <si>
    <t>Defensiv Mittfält</t>
  </si>
  <si>
    <t>Vänster Ytter</t>
  </si>
  <si>
    <t xml:space="preserve">Höger Ytter </t>
  </si>
  <si>
    <t>Anfallare</t>
  </si>
  <si>
    <t>Rayyan Shaik</t>
  </si>
  <si>
    <t>Mulle Kaplan</t>
  </si>
  <si>
    <t>Defens</t>
  </si>
  <si>
    <t>Offense</t>
  </si>
  <si>
    <t>Wahbi Abdulkadir</t>
  </si>
  <si>
    <t>Ruhat Guzel</t>
  </si>
  <si>
    <t>Deniz Can</t>
  </si>
  <si>
    <t>Leon Tzonov</t>
  </si>
  <si>
    <t>Mucait Akan</t>
  </si>
  <si>
    <t>Berat Karakoc</t>
  </si>
  <si>
    <t>Spelförtåelse</t>
  </si>
  <si>
    <t>P-02</t>
  </si>
  <si>
    <t>Försvar</t>
  </si>
  <si>
    <t>Anfall</t>
  </si>
  <si>
    <t>Press</t>
  </si>
  <si>
    <t>Mitten</t>
  </si>
  <si>
    <t>Sula</t>
  </si>
  <si>
    <t>Rörelse</t>
  </si>
  <si>
    <t xml:space="preserve">Position </t>
  </si>
  <si>
    <t>Kommunikation</t>
  </si>
  <si>
    <t>Utrusning</t>
  </si>
  <si>
    <t>Driva boll</t>
  </si>
  <si>
    <t>Utkast</t>
  </si>
  <si>
    <t>Wahbi Abdelhadi</t>
  </si>
  <si>
    <t>Steg  1</t>
  </si>
  <si>
    <t>90-100%</t>
  </si>
  <si>
    <t>80-90%</t>
  </si>
  <si>
    <t>60-80%</t>
  </si>
  <si>
    <t>95-100%</t>
  </si>
  <si>
    <t>Emilio Gonzalez</t>
  </si>
  <si>
    <t>Ferhat Bugdayci</t>
  </si>
  <si>
    <t>Gorgis Abdow</t>
  </si>
  <si>
    <t>Noman Kulbay</t>
  </si>
  <si>
    <t>Vanja Ratkovic</t>
  </si>
  <si>
    <t>Poria Afzali</t>
  </si>
  <si>
    <t>14 år</t>
  </si>
  <si>
    <t xml:space="preserve">Fittja IF </t>
  </si>
  <si>
    <t>Spelförståelse, huvudspel</t>
  </si>
  <si>
    <t>Dribbling, Snabbhet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</si>
</sst>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48"/>
      <color theme="1"/>
      <name val="Calibri"/>
      <family val="2"/>
      <scheme val="minor"/>
    </font>
    <font>
      <sz val="11"/>
      <color rgb="FF004A84"/>
      <name val="Arial"/>
      <family val="2"/>
    </font>
    <font>
      <b/>
      <sz val="1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Tahoma"/>
      <family val="2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9" fontId="0" fillId="2" borderId="0" xfId="0" applyNumberFormat="1" applyFill="1"/>
    <xf numFmtId="9" fontId="0" fillId="0" borderId="0" xfId="0" applyNumberFormat="1"/>
    <xf numFmtId="0" fontId="2" fillId="0" borderId="0" xfId="0" applyFont="1"/>
    <xf numFmtId="0" fontId="4" fillId="0" borderId="0" xfId="0" applyFont="1"/>
    <xf numFmtId="0" fontId="0" fillId="3" borderId="0" xfId="0" applyFill="1"/>
    <xf numFmtId="0" fontId="6" fillId="3" borderId="0" xfId="0" applyFont="1" applyFill="1"/>
    <xf numFmtId="0" fontId="6" fillId="2" borderId="0" xfId="0" applyFont="1" applyFill="1"/>
    <xf numFmtId="0" fontId="1" fillId="2" borderId="0" xfId="0" applyFont="1" applyFill="1"/>
    <xf numFmtId="9" fontId="1" fillId="2" borderId="0" xfId="0" applyNumberFormat="1" applyFont="1" applyFill="1"/>
    <xf numFmtId="9" fontId="0" fillId="2" borderId="1" xfId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1" fillId="2" borderId="8" xfId="0" applyFont="1" applyFill="1" applyBorder="1" applyAlignment="1">
      <alignment horizontal="left"/>
    </xf>
    <xf numFmtId="9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5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9" fontId="0" fillId="5" borderId="1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 wrapText="1"/>
    </xf>
    <xf numFmtId="9" fontId="0" fillId="2" borderId="5" xfId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9" fontId="0" fillId="2" borderId="21" xfId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9" fontId="0" fillId="6" borderId="0" xfId="1" applyFont="1" applyFill="1" applyBorder="1" applyAlignment="1">
      <alignment horizontal="center"/>
    </xf>
    <xf numFmtId="9" fontId="11" fillId="6" borderId="0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2" fillId="6" borderId="0" xfId="0" applyFont="1" applyFill="1"/>
    <xf numFmtId="0" fontId="12" fillId="6" borderId="18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4" borderId="2" xfId="0" applyFill="1" applyBorder="1" applyAlignment="1">
      <alignment horizontal="center"/>
    </xf>
    <xf numFmtId="9" fontId="13" fillId="2" borderId="3" xfId="1" applyNumberFormat="1" applyFont="1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9" fontId="0" fillId="2" borderId="23" xfId="1" applyFont="1" applyFill="1" applyBorder="1" applyAlignment="1">
      <alignment horizontal="center"/>
    </xf>
    <xf numFmtId="0" fontId="14" fillId="0" borderId="0" xfId="0" applyFont="1"/>
    <xf numFmtId="0" fontId="0" fillId="7" borderId="0" xfId="0" applyFill="1"/>
    <xf numFmtId="0" fontId="15" fillId="2" borderId="0" xfId="0" applyFont="1" applyFill="1"/>
    <xf numFmtId="0" fontId="0" fillId="0" borderId="0" xfId="0" applyFill="1"/>
    <xf numFmtId="0" fontId="16" fillId="0" borderId="0" xfId="0" applyFont="1"/>
    <xf numFmtId="0" fontId="14" fillId="2" borderId="0" xfId="0" applyFont="1" applyFill="1"/>
    <xf numFmtId="0" fontId="17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9" fontId="0" fillId="5" borderId="25" xfId="1" applyFont="1" applyFill="1" applyBorder="1" applyAlignment="1">
      <alignment horizontal="center"/>
    </xf>
    <xf numFmtId="9" fontId="0" fillId="5" borderId="9" xfId="1" applyFont="1" applyFill="1" applyBorder="1" applyAlignment="1">
      <alignment horizontal="center"/>
    </xf>
    <xf numFmtId="9" fontId="0" fillId="2" borderId="26" xfId="1" applyFont="1" applyFill="1" applyBorder="1" applyAlignment="1">
      <alignment horizontal="center"/>
    </xf>
    <xf numFmtId="9" fontId="0" fillId="5" borderId="14" xfId="1" applyFont="1" applyFill="1" applyBorder="1" applyAlignment="1">
      <alignment horizontal="center"/>
    </xf>
    <xf numFmtId="9" fontId="0" fillId="5" borderId="16" xfId="1" applyFont="1" applyFill="1" applyBorder="1" applyAlignment="1">
      <alignment horizontal="center"/>
    </xf>
    <xf numFmtId="9" fontId="0" fillId="2" borderId="27" xfId="1" applyFont="1" applyFill="1" applyBorder="1" applyAlignment="1">
      <alignment horizontal="center"/>
    </xf>
    <xf numFmtId="9" fontId="0" fillId="5" borderId="28" xfId="1" applyFont="1" applyFill="1" applyBorder="1" applyAlignment="1">
      <alignment horizontal="center"/>
    </xf>
    <xf numFmtId="9" fontId="0" fillId="5" borderId="29" xfId="1" applyFont="1" applyFill="1" applyBorder="1" applyAlignment="1">
      <alignment horizontal="center"/>
    </xf>
    <xf numFmtId="9" fontId="0" fillId="2" borderId="24" xfId="1" applyFont="1" applyFill="1" applyBorder="1" applyAlignment="1">
      <alignment horizontal="center"/>
    </xf>
    <xf numFmtId="9" fontId="0" fillId="2" borderId="25" xfId="1" applyFont="1" applyFill="1" applyBorder="1" applyAlignment="1">
      <alignment horizontal="center"/>
    </xf>
    <xf numFmtId="9" fontId="0" fillId="2" borderId="30" xfId="1" applyFont="1" applyFill="1" applyBorder="1" applyAlignment="1">
      <alignment horizontal="center"/>
    </xf>
    <xf numFmtId="9" fontId="0" fillId="2" borderId="9" xfId="1" applyFont="1" applyFill="1" applyBorder="1" applyAlignment="1">
      <alignment horizontal="center"/>
    </xf>
    <xf numFmtId="9" fontId="13" fillId="2" borderId="26" xfId="1" applyNumberFormat="1" applyFont="1" applyFill="1" applyBorder="1" applyAlignment="1">
      <alignment horizontal="center"/>
    </xf>
    <xf numFmtId="9" fontId="0" fillId="2" borderId="14" xfId="1" applyFont="1" applyFill="1" applyBorder="1" applyAlignment="1">
      <alignment horizontal="center"/>
    </xf>
    <xf numFmtId="9" fontId="0" fillId="2" borderId="31" xfId="1" applyFont="1" applyFill="1" applyBorder="1" applyAlignment="1">
      <alignment horizontal="center"/>
    </xf>
    <xf numFmtId="9" fontId="0" fillId="2" borderId="14" xfId="1" applyFont="1" applyFill="1" applyBorder="1" applyAlignment="1">
      <alignment horizontal="center" wrapText="1"/>
    </xf>
    <xf numFmtId="9" fontId="0" fillId="2" borderId="16" xfId="1" applyFont="1" applyFill="1" applyBorder="1" applyAlignment="1">
      <alignment horizontal="center"/>
    </xf>
    <xf numFmtId="9" fontId="13" fillId="2" borderId="27" xfId="1" applyNumberFormat="1" applyFont="1" applyFill="1" applyBorder="1" applyAlignment="1">
      <alignment horizontal="center"/>
    </xf>
    <xf numFmtId="9" fontId="0" fillId="2" borderId="28" xfId="1" applyFont="1" applyFill="1" applyBorder="1" applyAlignment="1">
      <alignment horizontal="center"/>
    </xf>
    <xf numFmtId="9" fontId="0" fillId="2" borderId="29" xfId="1" applyFont="1" applyFill="1" applyBorder="1" applyAlignment="1">
      <alignment horizontal="center"/>
    </xf>
    <xf numFmtId="9" fontId="0" fillId="2" borderId="32" xfId="1" applyFont="1" applyFill="1" applyBorder="1" applyAlignment="1">
      <alignment horizontal="center"/>
    </xf>
    <xf numFmtId="9" fontId="13" fillId="2" borderId="24" xfId="1" applyNumberFormat="1" applyFont="1" applyFill="1" applyBorder="1" applyAlignment="1">
      <alignment horizontal="center"/>
    </xf>
    <xf numFmtId="9" fontId="0" fillId="2" borderId="25" xfId="1" applyFont="1" applyFill="1" applyBorder="1" applyAlignment="1">
      <alignment horizontal="center" wrapText="1"/>
    </xf>
    <xf numFmtId="9" fontId="0" fillId="2" borderId="33" xfId="1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9" fontId="0" fillId="2" borderId="0" xfId="1" applyFont="1" applyFill="1"/>
    <xf numFmtId="9" fontId="0" fillId="2" borderId="0" xfId="0" applyNumberForma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textRotation="255"/>
    </xf>
    <xf numFmtId="0" fontId="17" fillId="6" borderId="0" xfId="0" applyFont="1" applyFill="1" applyAlignment="1">
      <alignment horizontal="center"/>
    </xf>
  </cellXfs>
  <cellStyles count="2">
    <cellStyle name="Normal" xfId="0" builtinId="0"/>
    <cellStyle name="Pro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Laget!$L$19:$L$20</c:f>
              <c:strCache>
                <c:ptCount val="1"/>
              </c:strCache>
            </c:strRef>
          </c:tx>
          <c:invertIfNegative val="0"/>
          <c:cat>
            <c:strRef>
              <c:f>Laget!$K$21:$K$34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Laget!$L$21:$L$34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Laget!$M$19:$M$20</c:f>
              <c:strCache>
                <c:ptCount val="1"/>
              </c:strCache>
            </c:strRef>
          </c:tx>
          <c:invertIfNegative val="0"/>
          <c:cat>
            <c:strRef>
              <c:f>Laget!$K$21:$K$34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Laget!$M$21:$M$34</c:f>
              <c:numCache>
                <c:formatCode>0%</c:formatCode>
                <c:ptCount val="14"/>
                <c:pt idx="0">
                  <c:v>0.78235294117647047</c:v>
                </c:pt>
                <c:pt idx="1">
                  <c:v>0.78235294117647047</c:v>
                </c:pt>
                <c:pt idx="2">
                  <c:v>0.79117647058823526</c:v>
                </c:pt>
                <c:pt idx="3">
                  <c:v>0.78823529411764703</c:v>
                </c:pt>
                <c:pt idx="4">
                  <c:v>0.76764705882352946</c:v>
                </c:pt>
                <c:pt idx="5">
                  <c:v>0.80294117647058838</c:v>
                </c:pt>
                <c:pt idx="6">
                  <c:v>0.77647058823529402</c:v>
                </c:pt>
                <c:pt idx="7">
                  <c:v>0.76470588235294112</c:v>
                </c:pt>
                <c:pt idx="8">
                  <c:v>0.78235294117647047</c:v>
                </c:pt>
                <c:pt idx="9">
                  <c:v>0.76764705882352935</c:v>
                </c:pt>
                <c:pt idx="10">
                  <c:v>0.76176470588235312</c:v>
                </c:pt>
                <c:pt idx="11">
                  <c:v>0.70588235294117652</c:v>
                </c:pt>
                <c:pt idx="12">
                  <c:v>0.76176470588235279</c:v>
                </c:pt>
                <c:pt idx="13">
                  <c:v>0.72058823529411742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39520"/>
        <c:axId val="83357696"/>
      </c:barChart>
      <c:catAx>
        <c:axId val="83339520"/>
        <c:scaling>
          <c:orientation val="minMax"/>
        </c:scaling>
        <c:delete val="0"/>
        <c:axPos val="l"/>
        <c:majorTickMark val="out"/>
        <c:minorTickMark val="none"/>
        <c:tickLblPos val="nextTo"/>
        <c:crossAx val="83357696"/>
        <c:crossesAt val="0"/>
        <c:auto val="1"/>
        <c:lblAlgn val="ctr"/>
        <c:lblOffset val="100"/>
        <c:noMultiLvlLbl val="0"/>
      </c:catAx>
      <c:valAx>
        <c:axId val="833576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3339520"/>
        <c:crosses val="autoZero"/>
        <c:crossBetween val="between"/>
        <c:majorUnit val="0.1"/>
        <c:minorUnit val="2.0000000000000004E-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'8'!$L$19:$L$20</c:f>
              <c:strCache>
                <c:ptCount val="1"/>
              </c:strCache>
            </c:strRef>
          </c:tx>
          <c:invertIfNegative val="0"/>
          <c:cat>
            <c:strRef>
              <c:f>'8'!$K$21:$K$34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'8'!$L$21:$L$34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'8'!$M$19:$M$20</c:f>
              <c:strCache>
                <c:ptCount val="1"/>
              </c:strCache>
            </c:strRef>
          </c:tx>
          <c:invertIfNegative val="0"/>
          <c:cat>
            <c:strRef>
              <c:f>'8'!$K$21:$K$34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'8'!$M$21:$M$34</c:f>
              <c:numCache>
                <c:formatCode>0%</c:formatCode>
                <c:ptCount val="14"/>
                <c:pt idx="0">
                  <c:v>0.75</c:v>
                </c:pt>
                <c:pt idx="1">
                  <c:v>0.75</c:v>
                </c:pt>
                <c:pt idx="2">
                  <c:v>0.8</c:v>
                </c:pt>
                <c:pt idx="3">
                  <c:v>0.65</c:v>
                </c:pt>
                <c:pt idx="4">
                  <c:v>0.8</c:v>
                </c:pt>
                <c:pt idx="5">
                  <c:v>0.85</c:v>
                </c:pt>
                <c:pt idx="6">
                  <c:v>0.75</c:v>
                </c:pt>
                <c:pt idx="7">
                  <c:v>0.8</c:v>
                </c:pt>
                <c:pt idx="8">
                  <c:v>0.9</c:v>
                </c:pt>
                <c:pt idx="9">
                  <c:v>0.75</c:v>
                </c:pt>
                <c:pt idx="10">
                  <c:v>0.85</c:v>
                </c:pt>
                <c:pt idx="11">
                  <c:v>0.8</c:v>
                </c:pt>
                <c:pt idx="12">
                  <c:v>0.8</c:v>
                </c:pt>
                <c:pt idx="1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65184"/>
        <c:axId val="85166720"/>
      </c:barChart>
      <c:catAx>
        <c:axId val="85165184"/>
        <c:scaling>
          <c:orientation val="minMax"/>
        </c:scaling>
        <c:delete val="0"/>
        <c:axPos val="l"/>
        <c:majorTickMark val="out"/>
        <c:minorTickMark val="none"/>
        <c:tickLblPos val="nextTo"/>
        <c:crossAx val="85166720"/>
        <c:crossesAt val="0"/>
        <c:auto val="1"/>
        <c:lblAlgn val="ctr"/>
        <c:lblOffset val="100"/>
        <c:noMultiLvlLbl val="0"/>
      </c:catAx>
      <c:valAx>
        <c:axId val="851667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5165184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'9'!$L$19:$L$20</c:f>
              <c:strCache>
                <c:ptCount val="1"/>
              </c:strCache>
            </c:strRef>
          </c:tx>
          <c:invertIfNegative val="0"/>
          <c:cat>
            <c:strRef>
              <c:f>'9'!$K$21:$K$34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'9'!$L$21:$L$34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'9'!$M$19:$M$20</c:f>
              <c:strCache>
                <c:ptCount val="1"/>
              </c:strCache>
            </c:strRef>
          </c:tx>
          <c:invertIfNegative val="0"/>
          <c:cat>
            <c:strRef>
              <c:f>'9'!$K$21:$K$34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'9'!$M$21:$M$34</c:f>
              <c:numCache>
                <c:formatCode>0%</c:formatCode>
                <c:ptCount val="14"/>
                <c:pt idx="0">
                  <c:v>0.9</c:v>
                </c:pt>
                <c:pt idx="1">
                  <c:v>0.65</c:v>
                </c:pt>
                <c:pt idx="2">
                  <c:v>0.75</c:v>
                </c:pt>
                <c:pt idx="3">
                  <c:v>0.75</c:v>
                </c:pt>
                <c:pt idx="4">
                  <c:v>0.7</c:v>
                </c:pt>
                <c:pt idx="5">
                  <c:v>0.8</c:v>
                </c:pt>
                <c:pt idx="6">
                  <c:v>0.65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0.6</c:v>
                </c:pt>
                <c:pt idx="12">
                  <c:v>0.75</c:v>
                </c:pt>
                <c:pt idx="13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69664"/>
        <c:axId val="86771200"/>
      </c:barChart>
      <c:catAx>
        <c:axId val="86769664"/>
        <c:scaling>
          <c:orientation val="minMax"/>
        </c:scaling>
        <c:delete val="0"/>
        <c:axPos val="l"/>
        <c:majorTickMark val="out"/>
        <c:minorTickMark val="none"/>
        <c:tickLblPos val="nextTo"/>
        <c:crossAx val="86771200"/>
        <c:crossesAt val="0"/>
        <c:auto val="1"/>
        <c:lblAlgn val="ctr"/>
        <c:lblOffset val="100"/>
        <c:noMultiLvlLbl val="0"/>
      </c:catAx>
      <c:valAx>
        <c:axId val="867712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769664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'10'!$L$19:$L$20</c:f>
              <c:strCache>
                <c:ptCount val="1"/>
              </c:strCache>
            </c:strRef>
          </c:tx>
          <c:invertIfNegative val="0"/>
          <c:cat>
            <c:strRef>
              <c:f>'10'!$K$21:$K$34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'10'!$L$21:$L$34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'10'!$M$19:$M$20</c:f>
              <c:strCache>
                <c:ptCount val="1"/>
              </c:strCache>
            </c:strRef>
          </c:tx>
          <c:invertIfNegative val="0"/>
          <c:cat>
            <c:strRef>
              <c:f>'10'!$K$21:$K$34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'10'!$M$21:$M$34</c:f>
              <c:numCache>
                <c:formatCode>0%</c:formatCode>
                <c:ptCount val="14"/>
                <c:pt idx="0">
                  <c:v>0.9</c:v>
                </c:pt>
                <c:pt idx="1">
                  <c:v>0.85</c:v>
                </c:pt>
                <c:pt idx="2">
                  <c:v>0.85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0.8</c:v>
                </c:pt>
                <c:pt idx="8">
                  <c:v>0.9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67552"/>
        <c:axId val="86569344"/>
      </c:barChart>
      <c:catAx>
        <c:axId val="86567552"/>
        <c:scaling>
          <c:orientation val="minMax"/>
        </c:scaling>
        <c:delete val="0"/>
        <c:axPos val="l"/>
        <c:majorTickMark val="out"/>
        <c:minorTickMark val="none"/>
        <c:tickLblPos val="nextTo"/>
        <c:crossAx val="86569344"/>
        <c:crossesAt val="0"/>
        <c:auto val="1"/>
        <c:lblAlgn val="ctr"/>
        <c:lblOffset val="100"/>
        <c:noMultiLvlLbl val="0"/>
      </c:catAx>
      <c:valAx>
        <c:axId val="865693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567552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'11'!$L$19:$L$20</c:f>
              <c:strCache>
                <c:ptCount val="1"/>
              </c:strCache>
            </c:strRef>
          </c:tx>
          <c:invertIfNegative val="0"/>
          <c:cat>
            <c:strRef>
              <c:f>'11'!$K$21:$K$34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'11'!$L$21:$L$34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'11'!$M$19:$M$20</c:f>
              <c:strCache>
                <c:ptCount val="1"/>
              </c:strCache>
            </c:strRef>
          </c:tx>
          <c:invertIfNegative val="0"/>
          <c:cat>
            <c:strRef>
              <c:f>'11'!$K$21:$K$34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'11'!$M$21:$M$34</c:f>
              <c:numCache>
                <c:formatCode>0%</c:formatCode>
                <c:ptCount val="14"/>
                <c:pt idx="0">
                  <c:v>0.5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0.75</c:v>
                </c:pt>
                <c:pt idx="12">
                  <c:v>0.85</c:v>
                </c:pt>
                <c:pt idx="13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52416"/>
        <c:axId val="86653952"/>
      </c:barChart>
      <c:catAx>
        <c:axId val="86652416"/>
        <c:scaling>
          <c:orientation val="minMax"/>
        </c:scaling>
        <c:delete val="0"/>
        <c:axPos val="l"/>
        <c:majorTickMark val="out"/>
        <c:minorTickMark val="none"/>
        <c:tickLblPos val="nextTo"/>
        <c:crossAx val="86653952"/>
        <c:crossesAt val="0"/>
        <c:auto val="1"/>
        <c:lblAlgn val="ctr"/>
        <c:lblOffset val="100"/>
        <c:noMultiLvlLbl val="0"/>
      </c:catAx>
      <c:valAx>
        <c:axId val="866539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652416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'12'!$L$19:$L$20</c:f>
              <c:strCache>
                <c:ptCount val="1"/>
              </c:strCache>
            </c:strRef>
          </c:tx>
          <c:invertIfNegative val="0"/>
          <c:cat>
            <c:strRef>
              <c:f>'12'!$K$21:$K$34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'12'!$L$21:$L$34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'12'!$M$19:$M$20</c:f>
              <c:strCache>
                <c:ptCount val="1"/>
              </c:strCache>
            </c:strRef>
          </c:tx>
          <c:invertIfNegative val="0"/>
          <c:cat>
            <c:strRef>
              <c:f>'12'!$K$21:$K$34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'12'!$M$21:$M$34</c:f>
              <c:numCache>
                <c:formatCode>0%</c:formatCode>
                <c:ptCount val="14"/>
                <c:pt idx="0">
                  <c:v>0.75</c:v>
                </c:pt>
                <c:pt idx="1">
                  <c:v>0.85</c:v>
                </c:pt>
                <c:pt idx="2">
                  <c:v>0.85</c:v>
                </c:pt>
                <c:pt idx="3">
                  <c:v>0.8</c:v>
                </c:pt>
                <c:pt idx="4">
                  <c:v>0.65</c:v>
                </c:pt>
                <c:pt idx="5">
                  <c:v>0.9</c:v>
                </c:pt>
                <c:pt idx="6">
                  <c:v>0.85</c:v>
                </c:pt>
                <c:pt idx="7">
                  <c:v>0.8</c:v>
                </c:pt>
                <c:pt idx="8">
                  <c:v>0.8</c:v>
                </c:pt>
                <c:pt idx="9">
                  <c:v>0.75</c:v>
                </c:pt>
                <c:pt idx="10">
                  <c:v>0.7</c:v>
                </c:pt>
                <c:pt idx="11">
                  <c:v>0.7</c:v>
                </c:pt>
                <c:pt idx="12">
                  <c:v>0.75</c:v>
                </c:pt>
                <c:pt idx="1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76256"/>
        <c:axId val="87377792"/>
      </c:barChart>
      <c:catAx>
        <c:axId val="87376256"/>
        <c:scaling>
          <c:orientation val="minMax"/>
        </c:scaling>
        <c:delete val="0"/>
        <c:axPos val="l"/>
        <c:majorTickMark val="out"/>
        <c:minorTickMark val="none"/>
        <c:tickLblPos val="nextTo"/>
        <c:crossAx val="87377792"/>
        <c:crossesAt val="0"/>
        <c:auto val="1"/>
        <c:lblAlgn val="ctr"/>
        <c:lblOffset val="100"/>
        <c:noMultiLvlLbl val="0"/>
      </c:catAx>
      <c:valAx>
        <c:axId val="873777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7376256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'13'!$L$19:$L$20</c:f>
              <c:strCache>
                <c:ptCount val="1"/>
              </c:strCache>
            </c:strRef>
          </c:tx>
          <c:invertIfNegative val="0"/>
          <c:cat>
            <c:strRef>
              <c:f>'13'!$K$21:$K$34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'13'!$L$21:$L$34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'13'!$M$19:$M$20</c:f>
              <c:strCache>
                <c:ptCount val="1"/>
              </c:strCache>
            </c:strRef>
          </c:tx>
          <c:invertIfNegative val="0"/>
          <c:cat>
            <c:strRef>
              <c:f>'13'!$K$21:$K$34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'13'!$M$21:$M$34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85728"/>
        <c:axId val="86999808"/>
      </c:barChart>
      <c:catAx>
        <c:axId val="86985728"/>
        <c:scaling>
          <c:orientation val="minMax"/>
        </c:scaling>
        <c:delete val="0"/>
        <c:axPos val="l"/>
        <c:majorTickMark val="out"/>
        <c:minorTickMark val="none"/>
        <c:tickLblPos val="nextTo"/>
        <c:crossAx val="86999808"/>
        <c:crossesAt val="0"/>
        <c:auto val="1"/>
        <c:lblAlgn val="ctr"/>
        <c:lblOffset val="100"/>
        <c:noMultiLvlLbl val="0"/>
      </c:catAx>
      <c:valAx>
        <c:axId val="869998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985728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'14'!$L$19:$L$20</c:f>
              <c:strCache>
                <c:ptCount val="1"/>
              </c:strCache>
            </c:strRef>
          </c:tx>
          <c:invertIfNegative val="0"/>
          <c:cat>
            <c:strRef>
              <c:f>'14'!$K$21:$K$34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'14'!$L$21:$L$34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'14'!$M$19:$M$20</c:f>
              <c:strCache>
                <c:ptCount val="1"/>
              </c:strCache>
            </c:strRef>
          </c:tx>
          <c:invertIfNegative val="0"/>
          <c:cat>
            <c:strRef>
              <c:f>'14'!$K$21:$K$34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'14'!$M$21:$M$34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98848"/>
        <c:axId val="86400384"/>
      </c:barChart>
      <c:catAx>
        <c:axId val="86398848"/>
        <c:scaling>
          <c:orientation val="minMax"/>
        </c:scaling>
        <c:delete val="0"/>
        <c:axPos val="l"/>
        <c:majorTickMark val="out"/>
        <c:minorTickMark val="none"/>
        <c:tickLblPos val="nextTo"/>
        <c:crossAx val="86400384"/>
        <c:crossesAt val="0"/>
        <c:auto val="1"/>
        <c:lblAlgn val="ctr"/>
        <c:lblOffset val="100"/>
        <c:noMultiLvlLbl val="0"/>
      </c:catAx>
      <c:valAx>
        <c:axId val="864003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398848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'15'!$L$19:$L$20</c:f>
              <c:strCache>
                <c:ptCount val="1"/>
              </c:strCache>
            </c:strRef>
          </c:tx>
          <c:invertIfNegative val="0"/>
          <c:cat>
            <c:strRef>
              <c:f>'15'!$K$21:$K$34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'15'!$L$21:$L$34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'15'!$M$19:$M$20</c:f>
              <c:strCache>
                <c:ptCount val="1"/>
              </c:strCache>
            </c:strRef>
          </c:tx>
          <c:invertIfNegative val="0"/>
          <c:cat>
            <c:strRef>
              <c:f>'15'!$K$21:$K$34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'15'!$M$21:$M$34</c:f>
              <c:numCache>
                <c:formatCode>0%</c:formatCode>
                <c:ptCount val="14"/>
                <c:pt idx="0">
                  <c:v>0.8</c:v>
                </c:pt>
                <c:pt idx="1">
                  <c:v>0.8</c:v>
                </c:pt>
                <c:pt idx="2">
                  <c:v>0.85</c:v>
                </c:pt>
                <c:pt idx="3">
                  <c:v>0.85</c:v>
                </c:pt>
                <c:pt idx="4">
                  <c:v>0.8</c:v>
                </c:pt>
                <c:pt idx="5">
                  <c:v>0.9</c:v>
                </c:pt>
                <c:pt idx="6">
                  <c:v>0.85</c:v>
                </c:pt>
                <c:pt idx="7">
                  <c:v>0.85</c:v>
                </c:pt>
                <c:pt idx="8">
                  <c:v>0.8</c:v>
                </c:pt>
                <c:pt idx="9">
                  <c:v>0.8</c:v>
                </c:pt>
                <c:pt idx="10">
                  <c:v>0.65</c:v>
                </c:pt>
                <c:pt idx="11">
                  <c:v>0.6</c:v>
                </c:pt>
                <c:pt idx="12">
                  <c:v>0.75</c:v>
                </c:pt>
                <c:pt idx="1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83712"/>
        <c:axId val="86485248"/>
      </c:barChart>
      <c:catAx>
        <c:axId val="86483712"/>
        <c:scaling>
          <c:orientation val="minMax"/>
        </c:scaling>
        <c:delete val="0"/>
        <c:axPos val="l"/>
        <c:majorTickMark val="out"/>
        <c:minorTickMark val="none"/>
        <c:tickLblPos val="nextTo"/>
        <c:crossAx val="86485248"/>
        <c:crossesAt val="0"/>
        <c:auto val="1"/>
        <c:lblAlgn val="ctr"/>
        <c:lblOffset val="100"/>
        <c:noMultiLvlLbl val="0"/>
      </c:catAx>
      <c:valAx>
        <c:axId val="864852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483712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'16'!$L$19:$L$20</c:f>
              <c:strCache>
                <c:ptCount val="1"/>
              </c:strCache>
            </c:strRef>
          </c:tx>
          <c:invertIfNegative val="0"/>
          <c:cat>
            <c:strRef>
              <c:f>'16'!$K$21:$K$34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'16'!$L$21:$L$34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'16'!$M$19:$M$20</c:f>
              <c:strCache>
                <c:ptCount val="1"/>
              </c:strCache>
            </c:strRef>
          </c:tx>
          <c:invertIfNegative val="0"/>
          <c:cat>
            <c:strRef>
              <c:f>'16'!$K$21:$K$34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'16'!$M$21:$M$34</c:f>
              <c:numCache>
                <c:formatCode>0%</c:formatCode>
                <c:ptCount val="14"/>
                <c:pt idx="0">
                  <c:v>0.85</c:v>
                </c:pt>
                <c:pt idx="1">
                  <c:v>0.7</c:v>
                </c:pt>
                <c:pt idx="2">
                  <c:v>0.7</c:v>
                </c:pt>
                <c:pt idx="3">
                  <c:v>0.75</c:v>
                </c:pt>
                <c:pt idx="4">
                  <c:v>0.85</c:v>
                </c:pt>
                <c:pt idx="5">
                  <c:v>0.75</c:v>
                </c:pt>
                <c:pt idx="6">
                  <c:v>0.75</c:v>
                </c:pt>
                <c:pt idx="7">
                  <c:v>0.7</c:v>
                </c:pt>
                <c:pt idx="8">
                  <c:v>0.75</c:v>
                </c:pt>
                <c:pt idx="9">
                  <c:v>0.6</c:v>
                </c:pt>
                <c:pt idx="10">
                  <c:v>0.7</c:v>
                </c:pt>
                <c:pt idx="11">
                  <c:v>0.6</c:v>
                </c:pt>
                <c:pt idx="12">
                  <c:v>0.65</c:v>
                </c:pt>
                <c:pt idx="13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2912"/>
        <c:axId val="87733376"/>
      </c:barChart>
      <c:catAx>
        <c:axId val="87702912"/>
        <c:scaling>
          <c:orientation val="minMax"/>
        </c:scaling>
        <c:delete val="0"/>
        <c:axPos val="l"/>
        <c:majorTickMark val="out"/>
        <c:minorTickMark val="none"/>
        <c:tickLblPos val="nextTo"/>
        <c:crossAx val="87733376"/>
        <c:crossesAt val="0"/>
        <c:auto val="1"/>
        <c:lblAlgn val="ctr"/>
        <c:lblOffset val="100"/>
        <c:noMultiLvlLbl val="0"/>
      </c:catAx>
      <c:valAx>
        <c:axId val="877333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7702912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'17'!$L$19:$L$20</c:f>
              <c:strCache>
                <c:ptCount val="1"/>
              </c:strCache>
            </c:strRef>
          </c:tx>
          <c:invertIfNegative val="0"/>
          <c:cat>
            <c:strRef>
              <c:f>'17'!$K$21:$K$34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'17'!$L$21:$L$34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'17'!$M$19:$M$20</c:f>
              <c:strCache>
                <c:ptCount val="1"/>
              </c:strCache>
            </c:strRef>
          </c:tx>
          <c:invertIfNegative val="0"/>
          <c:cat>
            <c:strRef>
              <c:f>'17'!$K$21:$K$34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'17'!$M$21:$M$34</c:f>
              <c:numCache>
                <c:formatCode>0%</c:formatCode>
                <c:ptCount val="14"/>
                <c:pt idx="0">
                  <c:v>0.75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0.75</c:v>
                </c:pt>
                <c:pt idx="5">
                  <c:v>0.9</c:v>
                </c:pt>
                <c:pt idx="6">
                  <c:v>0.9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</c:v>
                </c:pt>
                <c:pt idx="11">
                  <c:v>0.65</c:v>
                </c:pt>
                <c:pt idx="12">
                  <c:v>0.75</c:v>
                </c:pt>
                <c:pt idx="13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20544"/>
        <c:axId val="87826432"/>
      </c:barChart>
      <c:catAx>
        <c:axId val="87820544"/>
        <c:scaling>
          <c:orientation val="minMax"/>
        </c:scaling>
        <c:delete val="0"/>
        <c:axPos val="l"/>
        <c:majorTickMark val="out"/>
        <c:minorTickMark val="none"/>
        <c:tickLblPos val="nextTo"/>
        <c:crossAx val="87826432"/>
        <c:crossesAt val="0"/>
        <c:auto val="1"/>
        <c:lblAlgn val="ctr"/>
        <c:lblOffset val="100"/>
        <c:noMultiLvlLbl val="0"/>
      </c:catAx>
      <c:valAx>
        <c:axId val="878264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7820544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'1'!$L$19:$L$20</c:f>
              <c:strCache>
                <c:ptCount val="1"/>
              </c:strCache>
            </c:strRef>
          </c:tx>
          <c:invertIfNegative val="0"/>
          <c:cat>
            <c:strRef>
              <c:f>'1'!$K$21:$K$34</c:f>
              <c:strCache>
                <c:ptCount val="14"/>
                <c:pt idx="0">
                  <c:v>Snabbhet</c:v>
                </c:pt>
                <c:pt idx="1">
                  <c:v>Passning Fötter</c:v>
                </c:pt>
                <c:pt idx="2">
                  <c:v>Passning Händer</c:v>
                </c:pt>
                <c:pt idx="3">
                  <c:v>Balans</c:v>
                </c:pt>
                <c:pt idx="4">
                  <c:v>Kondition</c:v>
                </c:pt>
                <c:pt idx="5">
                  <c:v>Utspark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Hörnor</c:v>
                </c:pt>
                <c:pt idx="10">
                  <c:v>Samarbete</c:v>
                </c:pt>
                <c:pt idx="11">
                  <c:v>Ut rusning</c:v>
                </c:pt>
                <c:pt idx="12">
                  <c:v>Spänst</c:v>
                </c:pt>
                <c:pt idx="13">
                  <c:v>Spelförståelse</c:v>
                </c:pt>
              </c:strCache>
            </c:strRef>
          </c:cat>
          <c:val>
            <c:numRef>
              <c:f>'1'!$L$21:$L$34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'1'!$M$19:$M$20</c:f>
              <c:strCache>
                <c:ptCount val="1"/>
              </c:strCache>
            </c:strRef>
          </c:tx>
          <c:invertIfNegative val="0"/>
          <c:cat>
            <c:strRef>
              <c:f>'1'!$K$21:$K$34</c:f>
              <c:strCache>
                <c:ptCount val="14"/>
                <c:pt idx="0">
                  <c:v>Snabbhet</c:v>
                </c:pt>
                <c:pt idx="1">
                  <c:v>Passning Fötter</c:v>
                </c:pt>
                <c:pt idx="2">
                  <c:v>Passning Händer</c:v>
                </c:pt>
                <c:pt idx="3">
                  <c:v>Balans</c:v>
                </c:pt>
                <c:pt idx="4">
                  <c:v>Kondition</c:v>
                </c:pt>
                <c:pt idx="5">
                  <c:v>Utspark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Hörnor</c:v>
                </c:pt>
                <c:pt idx="10">
                  <c:v>Samarbete</c:v>
                </c:pt>
                <c:pt idx="11">
                  <c:v>Ut rusning</c:v>
                </c:pt>
                <c:pt idx="12">
                  <c:v>Spänst</c:v>
                </c:pt>
                <c:pt idx="13">
                  <c:v>Spelförståelse</c:v>
                </c:pt>
              </c:strCache>
            </c:strRef>
          </c:cat>
          <c:val>
            <c:numRef>
              <c:f>'1'!$M$21:$M$34</c:f>
              <c:numCache>
                <c:formatCode>0%</c:formatCode>
                <c:ptCount val="1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0.55000000000000004</c:v>
                </c:pt>
                <c:pt idx="4">
                  <c:v>0.4</c:v>
                </c:pt>
                <c:pt idx="5">
                  <c:v>0.8</c:v>
                </c:pt>
                <c:pt idx="6">
                  <c:v>0.6</c:v>
                </c:pt>
                <c:pt idx="7">
                  <c:v>0.8</c:v>
                </c:pt>
                <c:pt idx="8">
                  <c:v>0.8</c:v>
                </c:pt>
                <c:pt idx="9">
                  <c:v>0.6</c:v>
                </c:pt>
                <c:pt idx="10">
                  <c:v>0.6</c:v>
                </c:pt>
                <c:pt idx="11">
                  <c:v>0.5</c:v>
                </c:pt>
                <c:pt idx="12">
                  <c:v>0.4</c:v>
                </c:pt>
                <c:pt idx="13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02048"/>
        <c:axId val="83203584"/>
      </c:barChart>
      <c:catAx>
        <c:axId val="83202048"/>
        <c:scaling>
          <c:orientation val="minMax"/>
        </c:scaling>
        <c:delete val="0"/>
        <c:axPos val="l"/>
        <c:majorTickMark val="out"/>
        <c:minorTickMark val="none"/>
        <c:tickLblPos val="nextTo"/>
        <c:crossAx val="83203584"/>
        <c:crossesAt val="0"/>
        <c:auto val="1"/>
        <c:lblAlgn val="ctr"/>
        <c:lblOffset val="100"/>
        <c:noMultiLvlLbl val="0"/>
      </c:catAx>
      <c:valAx>
        <c:axId val="832035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3202048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'18'!$L$19:$L$20</c:f>
              <c:strCache>
                <c:ptCount val="1"/>
              </c:strCache>
            </c:strRef>
          </c:tx>
          <c:invertIfNegative val="0"/>
          <c:cat>
            <c:strRef>
              <c:f>'18'!$K$21:$K$34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'18'!$L$21:$L$34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'18'!$M$19:$M$20</c:f>
              <c:strCache>
                <c:ptCount val="1"/>
              </c:strCache>
            </c:strRef>
          </c:tx>
          <c:invertIfNegative val="0"/>
          <c:cat>
            <c:strRef>
              <c:f>'18'!$K$21:$K$34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'18'!$M$21:$M$34</c:f>
              <c:numCache>
                <c:formatCode>0%</c:formatCode>
                <c:ptCount val="14"/>
                <c:pt idx="0">
                  <c:v>0.85</c:v>
                </c:pt>
                <c:pt idx="1">
                  <c:v>0.75</c:v>
                </c:pt>
                <c:pt idx="2">
                  <c:v>0.75</c:v>
                </c:pt>
                <c:pt idx="3">
                  <c:v>0.8</c:v>
                </c:pt>
                <c:pt idx="4">
                  <c:v>0.75</c:v>
                </c:pt>
                <c:pt idx="5">
                  <c:v>0.8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0.8</c:v>
                </c:pt>
                <c:pt idx="10">
                  <c:v>0.75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22624"/>
        <c:axId val="89324160"/>
      </c:barChart>
      <c:catAx>
        <c:axId val="89322624"/>
        <c:scaling>
          <c:orientation val="minMax"/>
        </c:scaling>
        <c:delete val="0"/>
        <c:axPos val="l"/>
        <c:majorTickMark val="out"/>
        <c:minorTickMark val="none"/>
        <c:tickLblPos val="nextTo"/>
        <c:crossAx val="89324160"/>
        <c:crossesAt val="0"/>
        <c:auto val="1"/>
        <c:lblAlgn val="ctr"/>
        <c:lblOffset val="100"/>
        <c:noMultiLvlLbl val="0"/>
      </c:catAx>
      <c:valAx>
        <c:axId val="893241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9322624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'19'!$L$19:$L$20</c:f>
              <c:strCache>
                <c:ptCount val="1"/>
              </c:strCache>
            </c:strRef>
          </c:tx>
          <c:invertIfNegative val="0"/>
          <c:cat>
            <c:strRef>
              <c:f>'19'!$K$21:$K$34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'19'!$L$21:$L$34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'19'!$M$19:$M$20</c:f>
              <c:strCache>
                <c:ptCount val="1"/>
              </c:strCache>
            </c:strRef>
          </c:tx>
          <c:invertIfNegative val="0"/>
          <c:cat>
            <c:strRef>
              <c:f>'19'!$K$21:$K$34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'19'!$M$21:$M$34</c:f>
              <c:numCache>
                <c:formatCode>0%</c:formatCode>
                <c:ptCount val="14"/>
                <c:pt idx="0">
                  <c:v>0.75</c:v>
                </c:pt>
                <c:pt idx="1">
                  <c:v>0.75</c:v>
                </c:pt>
                <c:pt idx="2">
                  <c:v>0.7</c:v>
                </c:pt>
                <c:pt idx="3">
                  <c:v>0.75</c:v>
                </c:pt>
                <c:pt idx="4">
                  <c:v>0.8</c:v>
                </c:pt>
                <c:pt idx="5">
                  <c:v>0.75</c:v>
                </c:pt>
                <c:pt idx="6">
                  <c:v>0.75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0.75</c:v>
                </c:pt>
                <c:pt idx="12">
                  <c:v>0.7</c:v>
                </c:pt>
                <c:pt idx="1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31392"/>
        <c:axId val="86332928"/>
      </c:barChart>
      <c:catAx>
        <c:axId val="86331392"/>
        <c:scaling>
          <c:orientation val="minMax"/>
        </c:scaling>
        <c:delete val="0"/>
        <c:axPos val="l"/>
        <c:majorTickMark val="out"/>
        <c:minorTickMark val="none"/>
        <c:tickLblPos val="nextTo"/>
        <c:crossAx val="86332928"/>
        <c:crossesAt val="0"/>
        <c:auto val="1"/>
        <c:lblAlgn val="ctr"/>
        <c:lblOffset val="100"/>
        <c:noMultiLvlLbl val="0"/>
      </c:catAx>
      <c:valAx>
        <c:axId val="863329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331392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'20'!$L$19:$L$20</c:f>
              <c:strCache>
                <c:ptCount val="1"/>
              </c:strCache>
            </c:strRef>
          </c:tx>
          <c:invertIfNegative val="0"/>
          <c:cat>
            <c:strRef>
              <c:f>'20'!$K$21:$K$34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'20'!$L$21:$L$34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'20'!$M$19:$M$20</c:f>
              <c:strCache>
                <c:ptCount val="1"/>
              </c:strCache>
            </c:strRef>
          </c:tx>
          <c:invertIfNegative val="0"/>
          <c:cat>
            <c:strRef>
              <c:f>'20'!$K$21:$K$34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'20'!$M$21:$M$34</c:f>
              <c:numCache>
                <c:formatCode>0%</c:formatCode>
                <c:ptCount val="14"/>
                <c:pt idx="0">
                  <c:v>0.95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0.5</c:v>
                </c:pt>
                <c:pt idx="5">
                  <c:v>0.6</c:v>
                </c:pt>
                <c:pt idx="6">
                  <c:v>0.65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0.65</c:v>
                </c:pt>
                <c:pt idx="11">
                  <c:v>0.8</c:v>
                </c:pt>
                <c:pt idx="12">
                  <c:v>0.85</c:v>
                </c:pt>
                <c:pt idx="13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24864"/>
        <c:axId val="89538944"/>
      </c:barChart>
      <c:catAx>
        <c:axId val="89524864"/>
        <c:scaling>
          <c:orientation val="minMax"/>
        </c:scaling>
        <c:delete val="0"/>
        <c:axPos val="l"/>
        <c:majorTickMark val="out"/>
        <c:minorTickMark val="none"/>
        <c:tickLblPos val="nextTo"/>
        <c:crossAx val="89538944"/>
        <c:crossesAt val="0"/>
        <c:auto val="1"/>
        <c:lblAlgn val="ctr"/>
        <c:lblOffset val="100"/>
        <c:noMultiLvlLbl val="0"/>
      </c:catAx>
      <c:valAx>
        <c:axId val="895389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9524864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'21'!$L$19:$L$20</c:f>
              <c:strCache>
                <c:ptCount val="1"/>
              </c:strCache>
            </c:strRef>
          </c:tx>
          <c:invertIfNegative val="0"/>
          <c:cat>
            <c:strRef>
              <c:f>'21'!$K$21:$K$34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'21'!$L$21:$L$34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'21'!$M$19:$M$20</c:f>
              <c:strCache>
                <c:ptCount val="1"/>
              </c:strCache>
            </c:strRef>
          </c:tx>
          <c:invertIfNegative val="0"/>
          <c:cat>
            <c:strRef>
              <c:f>'21'!$K$21:$K$34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'21'!$M$21:$M$34</c:f>
              <c:numCache>
                <c:formatCode>0%</c:formatCode>
                <c:ptCount val="14"/>
                <c:pt idx="0">
                  <c:v>0.7</c:v>
                </c:pt>
                <c:pt idx="1">
                  <c:v>0.7</c:v>
                </c:pt>
                <c:pt idx="2">
                  <c:v>0.65</c:v>
                </c:pt>
                <c:pt idx="3">
                  <c:v>0.7</c:v>
                </c:pt>
                <c:pt idx="4">
                  <c:v>0.7</c:v>
                </c:pt>
                <c:pt idx="5">
                  <c:v>0.65</c:v>
                </c:pt>
                <c:pt idx="6">
                  <c:v>0.65</c:v>
                </c:pt>
                <c:pt idx="7">
                  <c:v>0.6</c:v>
                </c:pt>
                <c:pt idx="8">
                  <c:v>0.6</c:v>
                </c:pt>
                <c:pt idx="9">
                  <c:v>0.65</c:v>
                </c:pt>
                <c:pt idx="10">
                  <c:v>0.65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52192"/>
        <c:axId val="94153728"/>
      </c:barChart>
      <c:catAx>
        <c:axId val="94152192"/>
        <c:scaling>
          <c:orientation val="minMax"/>
        </c:scaling>
        <c:delete val="0"/>
        <c:axPos val="l"/>
        <c:majorTickMark val="out"/>
        <c:minorTickMark val="none"/>
        <c:tickLblPos val="nextTo"/>
        <c:crossAx val="94153728"/>
        <c:crossesAt val="0"/>
        <c:auto val="1"/>
        <c:lblAlgn val="ctr"/>
        <c:lblOffset val="100"/>
        <c:noMultiLvlLbl val="0"/>
      </c:catAx>
      <c:valAx>
        <c:axId val="941537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94152192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'22'!$L$19:$L$20</c:f>
              <c:strCache>
                <c:ptCount val="1"/>
              </c:strCache>
            </c:strRef>
          </c:tx>
          <c:invertIfNegative val="0"/>
          <c:cat>
            <c:strRef>
              <c:f>'22'!$K$21:$K$34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'22'!$L$21:$L$34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'22'!$M$19:$M$20</c:f>
              <c:strCache>
                <c:ptCount val="1"/>
              </c:strCache>
            </c:strRef>
          </c:tx>
          <c:invertIfNegative val="0"/>
          <c:cat>
            <c:strRef>
              <c:f>'22'!$K$21:$K$34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'22'!$M$21:$M$34</c:f>
              <c:numCache>
                <c:formatCode>0%</c:formatCode>
                <c:ptCount val="14"/>
                <c:pt idx="0">
                  <c:v>0.75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0.75</c:v>
                </c:pt>
                <c:pt idx="5">
                  <c:v>0.9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0.7</c:v>
                </c:pt>
                <c:pt idx="10">
                  <c:v>0.8</c:v>
                </c:pt>
                <c:pt idx="11">
                  <c:v>0.7</c:v>
                </c:pt>
                <c:pt idx="12">
                  <c:v>0.9</c:v>
                </c:pt>
                <c:pt idx="1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34880"/>
        <c:axId val="86636416"/>
      </c:barChart>
      <c:catAx>
        <c:axId val="86634880"/>
        <c:scaling>
          <c:orientation val="minMax"/>
        </c:scaling>
        <c:delete val="0"/>
        <c:axPos val="l"/>
        <c:majorTickMark val="out"/>
        <c:minorTickMark val="none"/>
        <c:tickLblPos val="nextTo"/>
        <c:crossAx val="86636416"/>
        <c:crossesAt val="0"/>
        <c:auto val="1"/>
        <c:lblAlgn val="ctr"/>
        <c:lblOffset val="100"/>
        <c:noMultiLvlLbl val="0"/>
      </c:catAx>
      <c:valAx>
        <c:axId val="866364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6634880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'23'!$L$19:$L$20</c:f>
              <c:strCache>
                <c:ptCount val="1"/>
              </c:strCache>
            </c:strRef>
          </c:tx>
          <c:invertIfNegative val="0"/>
          <c:cat>
            <c:strRef>
              <c:f>'23'!$K$21:$K$34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'23'!$L$21:$L$34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'23'!$M$19:$M$20</c:f>
              <c:strCache>
                <c:ptCount val="1"/>
              </c:strCache>
            </c:strRef>
          </c:tx>
          <c:invertIfNegative val="0"/>
          <c:cat>
            <c:strRef>
              <c:f>'23'!$K$21:$K$34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'23'!$M$21:$M$34</c:f>
              <c:numCache>
                <c:formatCode>0%</c:formatCode>
                <c:ptCount val="14"/>
                <c:pt idx="0">
                  <c:v>0.7</c:v>
                </c:pt>
                <c:pt idx="1">
                  <c:v>0.75</c:v>
                </c:pt>
                <c:pt idx="2">
                  <c:v>0.75</c:v>
                </c:pt>
                <c:pt idx="3">
                  <c:v>0.8</c:v>
                </c:pt>
                <c:pt idx="4">
                  <c:v>0.75</c:v>
                </c:pt>
                <c:pt idx="5">
                  <c:v>0.75</c:v>
                </c:pt>
                <c:pt idx="6">
                  <c:v>0.7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</c:v>
                </c:pt>
                <c:pt idx="11">
                  <c:v>0.8</c:v>
                </c:pt>
                <c:pt idx="12">
                  <c:v>0.7</c:v>
                </c:pt>
                <c:pt idx="1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8528"/>
        <c:axId val="94364416"/>
      </c:barChart>
      <c:catAx>
        <c:axId val="94358528"/>
        <c:scaling>
          <c:orientation val="minMax"/>
        </c:scaling>
        <c:delete val="0"/>
        <c:axPos val="l"/>
        <c:majorTickMark val="out"/>
        <c:minorTickMark val="none"/>
        <c:tickLblPos val="nextTo"/>
        <c:crossAx val="94364416"/>
        <c:crossesAt val="0"/>
        <c:auto val="1"/>
        <c:lblAlgn val="ctr"/>
        <c:lblOffset val="100"/>
        <c:noMultiLvlLbl val="0"/>
      </c:catAx>
      <c:valAx>
        <c:axId val="943644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94358528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'99'!$L$19:$L$20</c:f>
              <c:strCache>
                <c:ptCount val="1"/>
              </c:strCache>
            </c:strRef>
          </c:tx>
          <c:invertIfNegative val="0"/>
          <c:cat>
            <c:strRef>
              <c:f>'99'!$K$21:$K$34</c:f>
              <c:strCache>
                <c:ptCount val="14"/>
                <c:pt idx="0">
                  <c:v>Snabbhet</c:v>
                </c:pt>
                <c:pt idx="1">
                  <c:v>Passning Fötter</c:v>
                </c:pt>
                <c:pt idx="2">
                  <c:v>Passning Händer</c:v>
                </c:pt>
                <c:pt idx="3">
                  <c:v>Balans</c:v>
                </c:pt>
                <c:pt idx="4">
                  <c:v>Kondition</c:v>
                </c:pt>
                <c:pt idx="5">
                  <c:v>Utspark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Hörnor</c:v>
                </c:pt>
                <c:pt idx="10">
                  <c:v>Samarbete</c:v>
                </c:pt>
                <c:pt idx="11">
                  <c:v>Ut rusning</c:v>
                </c:pt>
                <c:pt idx="12">
                  <c:v>Spänst</c:v>
                </c:pt>
                <c:pt idx="13">
                  <c:v>Spelförståelse</c:v>
                </c:pt>
              </c:strCache>
            </c:strRef>
          </c:cat>
          <c:val>
            <c:numRef>
              <c:f>'99'!$L$21:$L$34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'99'!$M$19:$M$20</c:f>
              <c:strCache>
                <c:ptCount val="1"/>
              </c:strCache>
            </c:strRef>
          </c:tx>
          <c:invertIfNegative val="0"/>
          <c:cat>
            <c:strRef>
              <c:f>'99'!$K$21:$K$34</c:f>
              <c:strCache>
                <c:ptCount val="14"/>
                <c:pt idx="0">
                  <c:v>Snabbhet</c:v>
                </c:pt>
                <c:pt idx="1">
                  <c:v>Passning Fötter</c:v>
                </c:pt>
                <c:pt idx="2">
                  <c:v>Passning Händer</c:v>
                </c:pt>
                <c:pt idx="3">
                  <c:v>Balans</c:v>
                </c:pt>
                <c:pt idx="4">
                  <c:v>Kondition</c:v>
                </c:pt>
                <c:pt idx="5">
                  <c:v>Utspark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Hörnor</c:v>
                </c:pt>
                <c:pt idx="10">
                  <c:v>Samarbete</c:v>
                </c:pt>
                <c:pt idx="11">
                  <c:v>Ut rusning</c:v>
                </c:pt>
                <c:pt idx="12">
                  <c:v>Spänst</c:v>
                </c:pt>
                <c:pt idx="13">
                  <c:v>Spelförståelse</c:v>
                </c:pt>
              </c:strCache>
            </c:strRef>
          </c:cat>
          <c:val>
            <c:numRef>
              <c:f>'99'!$M$21:$M$34</c:f>
              <c:numCache>
                <c:formatCode>0%</c:formatCode>
                <c:ptCount val="14"/>
                <c:pt idx="0">
                  <c:v>0.85</c:v>
                </c:pt>
                <c:pt idx="1">
                  <c:v>0.7</c:v>
                </c:pt>
                <c:pt idx="2">
                  <c:v>0.65</c:v>
                </c:pt>
                <c:pt idx="3">
                  <c:v>0.75</c:v>
                </c:pt>
                <c:pt idx="4">
                  <c:v>0.8</c:v>
                </c:pt>
                <c:pt idx="5">
                  <c:v>0.5</c:v>
                </c:pt>
                <c:pt idx="6">
                  <c:v>0.7</c:v>
                </c:pt>
                <c:pt idx="7">
                  <c:v>0.5</c:v>
                </c:pt>
                <c:pt idx="8">
                  <c:v>0.65</c:v>
                </c:pt>
                <c:pt idx="9">
                  <c:v>0.75</c:v>
                </c:pt>
                <c:pt idx="10">
                  <c:v>0.7</c:v>
                </c:pt>
                <c:pt idx="11">
                  <c:v>0.85</c:v>
                </c:pt>
                <c:pt idx="12">
                  <c:v>0.7</c:v>
                </c:pt>
                <c:pt idx="13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08352"/>
        <c:axId val="85000960"/>
      </c:barChart>
      <c:catAx>
        <c:axId val="84708352"/>
        <c:scaling>
          <c:orientation val="minMax"/>
        </c:scaling>
        <c:delete val="0"/>
        <c:axPos val="l"/>
        <c:majorTickMark val="out"/>
        <c:minorTickMark val="none"/>
        <c:tickLblPos val="nextTo"/>
        <c:crossAx val="85000960"/>
        <c:crossesAt val="0"/>
        <c:auto val="1"/>
        <c:lblAlgn val="ctr"/>
        <c:lblOffset val="100"/>
        <c:noMultiLvlLbl val="0"/>
      </c:catAx>
      <c:valAx>
        <c:axId val="850009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4708352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'2'!$L$19:$L$20</c:f>
              <c:strCache>
                <c:ptCount val="1"/>
              </c:strCache>
            </c:strRef>
          </c:tx>
          <c:invertIfNegative val="0"/>
          <c:cat>
            <c:strRef>
              <c:f>'2'!$K$21:$K$34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'2'!$M$19:$M$20</c:f>
              <c:strCache>
                <c:ptCount val="1"/>
              </c:strCache>
            </c:strRef>
          </c:tx>
          <c:invertIfNegative val="0"/>
          <c:cat>
            <c:strRef>
              <c:f>'2'!$K$21:$K$34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'2'!$M$21:$M$34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04896"/>
        <c:axId val="85798912"/>
      </c:barChart>
      <c:catAx>
        <c:axId val="85104896"/>
        <c:scaling>
          <c:orientation val="minMax"/>
        </c:scaling>
        <c:delete val="0"/>
        <c:axPos val="l"/>
        <c:majorTickMark val="out"/>
        <c:minorTickMark val="none"/>
        <c:tickLblPos val="nextTo"/>
        <c:crossAx val="85798912"/>
        <c:crossesAt val="0"/>
        <c:auto val="1"/>
        <c:lblAlgn val="ctr"/>
        <c:lblOffset val="100"/>
        <c:noMultiLvlLbl val="0"/>
      </c:catAx>
      <c:valAx>
        <c:axId val="857989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5104896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'3'!$L$19:$L$20</c:f>
              <c:strCache>
                <c:ptCount val="1"/>
              </c:strCache>
            </c:strRef>
          </c:tx>
          <c:invertIfNegative val="0"/>
          <c:cat>
            <c:strRef>
              <c:f>'3'!$K$21:$K$34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'3'!$L$21:$L$34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'3'!$M$19:$M$20</c:f>
              <c:strCache>
                <c:ptCount val="1"/>
              </c:strCache>
            </c:strRef>
          </c:tx>
          <c:invertIfNegative val="0"/>
          <c:cat>
            <c:strRef>
              <c:f>'3'!$K$21:$K$34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'3'!$M$21:$M$34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02816"/>
        <c:axId val="85204352"/>
      </c:barChart>
      <c:catAx>
        <c:axId val="85202816"/>
        <c:scaling>
          <c:orientation val="minMax"/>
        </c:scaling>
        <c:delete val="0"/>
        <c:axPos val="l"/>
        <c:majorTickMark val="out"/>
        <c:minorTickMark val="none"/>
        <c:tickLblPos val="nextTo"/>
        <c:crossAx val="85204352"/>
        <c:crossesAt val="0"/>
        <c:auto val="1"/>
        <c:lblAlgn val="ctr"/>
        <c:lblOffset val="100"/>
        <c:noMultiLvlLbl val="0"/>
      </c:catAx>
      <c:valAx>
        <c:axId val="852043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5202816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'4'!$L$19:$L$20</c:f>
              <c:strCache>
                <c:ptCount val="1"/>
              </c:strCache>
            </c:strRef>
          </c:tx>
          <c:invertIfNegative val="0"/>
          <c:cat>
            <c:strRef>
              <c:f>'4'!$K$21:$K$34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'4'!$L$21:$L$34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'4'!$M$19:$M$20</c:f>
              <c:strCache>
                <c:ptCount val="1"/>
              </c:strCache>
            </c:strRef>
          </c:tx>
          <c:invertIfNegative val="0"/>
          <c:cat>
            <c:strRef>
              <c:f>'4'!$K$21:$K$34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'4'!$M$21:$M$34</c:f>
              <c:numCache>
                <c:formatCode>0%</c:formatCode>
                <c:ptCount val="14"/>
                <c:pt idx="0">
                  <c:v>0.75</c:v>
                </c:pt>
                <c:pt idx="1">
                  <c:v>0.85</c:v>
                </c:pt>
                <c:pt idx="2">
                  <c:v>0.85</c:v>
                </c:pt>
                <c:pt idx="3">
                  <c:v>0.7</c:v>
                </c:pt>
                <c:pt idx="4">
                  <c:v>0.85</c:v>
                </c:pt>
                <c:pt idx="5">
                  <c:v>0.7</c:v>
                </c:pt>
                <c:pt idx="6">
                  <c:v>0.75</c:v>
                </c:pt>
                <c:pt idx="7">
                  <c:v>0.8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</c:v>
                </c:pt>
                <c:pt idx="12">
                  <c:v>0.8</c:v>
                </c:pt>
                <c:pt idx="13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94176"/>
        <c:axId val="85395712"/>
      </c:barChart>
      <c:catAx>
        <c:axId val="85394176"/>
        <c:scaling>
          <c:orientation val="minMax"/>
        </c:scaling>
        <c:delete val="0"/>
        <c:axPos val="l"/>
        <c:majorTickMark val="out"/>
        <c:minorTickMark val="none"/>
        <c:tickLblPos val="nextTo"/>
        <c:crossAx val="85395712"/>
        <c:crossesAt val="0"/>
        <c:auto val="1"/>
        <c:lblAlgn val="ctr"/>
        <c:lblOffset val="100"/>
        <c:noMultiLvlLbl val="0"/>
      </c:catAx>
      <c:valAx>
        <c:axId val="853957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5394176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'5'!$L$19:$L$20</c:f>
              <c:strCache>
                <c:ptCount val="1"/>
              </c:strCache>
            </c:strRef>
          </c:tx>
          <c:invertIfNegative val="0"/>
          <c:cat>
            <c:strRef>
              <c:f>'5'!$K$21:$K$34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'5'!$L$21:$L$34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'5'!$M$19:$M$20</c:f>
              <c:strCache>
                <c:ptCount val="1"/>
              </c:strCache>
            </c:strRef>
          </c:tx>
          <c:invertIfNegative val="0"/>
          <c:cat>
            <c:strRef>
              <c:f>'5'!$K$21:$K$34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'5'!$M$21:$M$34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55232"/>
        <c:axId val="85885696"/>
      </c:barChart>
      <c:catAx>
        <c:axId val="85855232"/>
        <c:scaling>
          <c:orientation val="minMax"/>
        </c:scaling>
        <c:delete val="0"/>
        <c:axPos val="l"/>
        <c:majorTickMark val="out"/>
        <c:minorTickMark val="none"/>
        <c:tickLblPos val="nextTo"/>
        <c:crossAx val="85885696"/>
        <c:crossesAt val="0"/>
        <c:auto val="1"/>
        <c:lblAlgn val="ctr"/>
        <c:lblOffset val="100"/>
        <c:noMultiLvlLbl val="0"/>
      </c:catAx>
      <c:valAx>
        <c:axId val="858856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5855232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'6'!$L$19:$L$20</c:f>
              <c:strCache>
                <c:ptCount val="1"/>
              </c:strCache>
            </c:strRef>
          </c:tx>
          <c:invertIfNegative val="0"/>
          <c:cat>
            <c:strRef>
              <c:f>'6'!$K$21:$K$34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'6'!$L$21:$L$34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'6'!$M$19:$M$20</c:f>
              <c:strCache>
                <c:ptCount val="1"/>
              </c:strCache>
            </c:strRef>
          </c:tx>
          <c:invertIfNegative val="0"/>
          <c:cat>
            <c:strRef>
              <c:f>'6'!$K$21:$K$34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'6'!$M$21:$M$34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7696"/>
        <c:axId val="85919232"/>
      </c:barChart>
      <c:catAx>
        <c:axId val="85917696"/>
        <c:scaling>
          <c:orientation val="minMax"/>
        </c:scaling>
        <c:delete val="0"/>
        <c:axPos val="l"/>
        <c:majorTickMark val="out"/>
        <c:minorTickMark val="none"/>
        <c:tickLblPos val="nextTo"/>
        <c:crossAx val="85919232"/>
        <c:crossesAt val="0"/>
        <c:auto val="1"/>
        <c:lblAlgn val="ctr"/>
        <c:lblOffset val="100"/>
        <c:noMultiLvlLbl val="0"/>
      </c:catAx>
      <c:valAx>
        <c:axId val="859192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5917696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'7'!$L$19:$L$20</c:f>
              <c:strCache>
                <c:ptCount val="1"/>
              </c:strCache>
            </c:strRef>
          </c:tx>
          <c:invertIfNegative val="0"/>
          <c:cat>
            <c:strRef>
              <c:f>'7'!$K$21:$K$34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'7'!$L$21:$L$34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'7'!$M$19:$M$20</c:f>
              <c:strCache>
                <c:ptCount val="1"/>
              </c:strCache>
            </c:strRef>
          </c:tx>
          <c:invertIfNegative val="0"/>
          <c:cat>
            <c:strRef>
              <c:f>'7'!$K$21:$K$34</c:f>
              <c:strCache>
                <c:ptCount val="14"/>
                <c:pt idx="0">
                  <c:v>Snabbhet</c:v>
                </c:pt>
                <c:pt idx="1">
                  <c:v>Passning</c:v>
                </c:pt>
                <c:pt idx="2">
                  <c:v>Skott</c:v>
                </c:pt>
                <c:pt idx="3">
                  <c:v>Balans</c:v>
                </c:pt>
                <c:pt idx="4">
                  <c:v>Kondition</c:v>
                </c:pt>
                <c:pt idx="5">
                  <c:v>Dribbling</c:v>
                </c:pt>
                <c:pt idx="6">
                  <c:v>Bollkontroll</c:v>
                </c:pt>
                <c:pt idx="7">
                  <c:v>Frisparkar</c:v>
                </c:pt>
                <c:pt idx="8">
                  <c:v>Straff</c:v>
                </c:pt>
                <c:pt idx="9">
                  <c:v>Position</c:v>
                </c:pt>
                <c:pt idx="10">
                  <c:v>Samarbete</c:v>
                </c:pt>
                <c:pt idx="11">
                  <c:v>Huvudspel</c:v>
                </c:pt>
                <c:pt idx="12">
                  <c:v>Hörnor</c:v>
                </c:pt>
                <c:pt idx="13">
                  <c:v>Spelförståelse</c:v>
                </c:pt>
              </c:strCache>
            </c:strRef>
          </c:cat>
          <c:val>
            <c:numRef>
              <c:f>'7'!$M$21:$M$34</c:f>
              <c:numCache>
                <c:formatCode>0%</c:formatCode>
                <c:ptCount val="14"/>
                <c:pt idx="0">
                  <c:v>0.8</c:v>
                </c:pt>
                <c:pt idx="1">
                  <c:v>0.85</c:v>
                </c:pt>
                <c:pt idx="2">
                  <c:v>0.85</c:v>
                </c:pt>
                <c:pt idx="3">
                  <c:v>0.75</c:v>
                </c:pt>
                <c:pt idx="4">
                  <c:v>0.85</c:v>
                </c:pt>
                <c:pt idx="5">
                  <c:v>0.85</c:v>
                </c:pt>
                <c:pt idx="6">
                  <c:v>0.8</c:v>
                </c:pt>
                <c:pt idx="7">
                  <c:v>0.8</c:v>
                </c:pt>
                <c:pt idx="8">
                  <c:v>0.85</c:v>
                </c:pt>
                <c:pt idx="9">
                  <c:v>0.85</c:v>
                </c:pt>
                <c:pt idx="10">
                  <c:v>0.8</c:v>
                </c:pt>
                <c:pt idx="11">
                  <c:v>0.6</c:v>
                </c:pt>
                <c:pt idx="12">
                  <c:v>0.8</c:v>
                </c:pt>
                <c:pt idx="13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4368"/>
        <c:axId val="82795904"/>
      </c:barChart>
      <c:catAx>
        <c:axId val="82794368"/>
        <c:scaling>
          <c:orientation val="minMax"/>
        </c:scaling>
        <c:delete val="0"/>
        <c:axPos val="l"/>
        <c:majorTickMark val="out"/>
        <c:minorTickMark val="none"/>
        <c:tickLblPos val="nextTo"/>
        <c:crossAx val="82795904"/>
        <c:crossesAt val="0"/>
        <c:auto val="1"/>
        <c:lblAlgn val="ctr"/>
        <c:lblOffset val="100"/>
        <c:noMultiLvlLbl val="0"/>
      </c:catAx>
      <c:valAx>
        <c:axId val="827959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2794368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1.jpeg"/><Relationship Id="rId1" Type="http://schemas.openxmlformats.org/officeDocument/2006/relationships/chart" Target="../charts/chart9.xml"/><Relationship Id="rId4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8.png"/><Relationship Id="rId1" Type="http://schemas.openxmlformats.org/officeDocument/2006/relationships/chart" Target="../charts/chart10.xml"/><Relationship Id="rId4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0.jpeg"/><Relationship Id="rId1" Type="http://schemas.openxmlformats.org/officeDocument/2006/relationships/chart" Target="../charts/chart11.xml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3.jpeg"/><Relationship Id="rId1" Type="http://schemas.openxmlformats.org/officeDocument/2006/relationships/chart" Target="../charts/chart12.xml"/><Relationship Id="rId4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13.xml"/><Relationship Id="rId4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14.xml"/><Relationship Id="rId4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17.xml"/><Relationship Id="rId4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18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6.jpeg"/><Relationship Id="rId1" Type="http://schemas.openxmlformats.org/officeDocument/2006/relationships/chart" Target="../charts/chart19.xml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20.xml"/><Relationship Id="rId4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7.png"/><Relationship Id="rId1" Type="http://schemas.openxmlformats.org/officeDocument/2006/relationships/chart" Target="../charts/chart21.xml"/><Relationship Id="rId4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22.xml"/><Relationship Id="rId4" Type="http://schemas.openxmlformats.org/officeDocument/2006/relationships/image" Target="../media/image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7.png"/><Relationship Id="rId1" Type="http://schemas.openxmlformats.org/officeDocument/2006/relationships/chart" Target="../charts/chart23.xml"/><Relationship Id="rId4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24.xml"/><Relationship Id="rId4" Type="http://schemas.openxmlformats.org/officeDocument/2006/relationships/image" Target="../media/image7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chart" Target="../charts/chart25.xml"/><Relationship Id="rId4" Type="http://schemas.openxmlformats.org/officeDocument/2006/relationships/image" Target="../media/image8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jpeg"/><Relationship Id="rId7" Type="http://schemas.openxmlformats.org/officeDocument/2006/relationships/image" Target="../media/image23.png"/><Relationship Id="rId12" Type="http://schemas.openxmlformats.org/officeDocument/2006/relationships/image" Target="../media/image15.png"/><Relationship Id="rId2" Type="http://schemas.openxmlformats.org/officeDocument/2006/relationships/image" Target="../media/image10.jpeg"/><Relationship Id="rId1" Type="http://schemas.openxmlformats.org/officeDocument/2006/relationships/image" Target="../media/image18.jpeg"/><Relationship Id="rId6" Type="http://schemas.openxmlformats.org/officeDocument/2006/relationships/image" Target="../media/image22.png"/><Relationship Id="rId11" Type="http://schemas.openxmlformats.org/officeDocument/2006/relationships/image" Target="../media/image8.png"/><Relationship Id="rId5" Type="http://schemas.openxmlformats.org/officeDocument/2006/relationships/image" Target="../media/image21.png"/><Relationship Id="rId10" Type="http://schemas.openxmlformats.org/officeDocument/2006/relationships/image" Target="../media/image17.png"/><Relationship Id="rId4" Type="http://schemas.openxmlformats.org/officeDocument/2006/relationships/image" Target="../media/image20.png"/><Relationship Id="rId9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3.wdp"/><Relationship Id="rId1" Type="http://schemas.openxmlformats.org/officeDocument/2006/relationships/image" Target="../media/image25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chart" Target="../charts/chart2.xml"/><Relationship Id="rId4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png"/><Relationship Id="rId1" Type="http://schemas.openxmlformats.org/officeDocument/2006/relationships/chart" Target="../charts/chart3.xml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4.xml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jpeg"/><Relationship Id="rId1" Type="http://schemas.openxmlformats.org/officeDocument/2006/relationships/chart" Target="../charts/chart6.xml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0</xdr:row>
      <xdr:rowOff>0</xdr:rowOff>
    </xdr:from>
    <xdr:to>
      <xdr:col>17</xdr:col>
      <xdr:colOff>0</xdr:colOff>
      <xdr:row>4</xdr:row>
      <xdr:rowOff>171450</xdr:rowOff>
    </xdr:to>
    <xdr:sp macro="" textlink="">
      <xdr:nvSpPr>
        <xdr:cNvPr id="2" name="Rektangel 1"/>
        <xdr:cNvSpPr/>
      </xdr:nvSpPr>
      <xdr:spPr>
        <a:xfrm>
          <a:off x="895349" y="0"/>
          <a:ext cx="14001751" cy="933450"/>
        </a:xfrm>
        <a:prstGeom prst="rect">
          <a:avLst/>
        </a:prstGeom>
        <a:solidFill>
          <a:schemeClr val="tx2">
            <a:lumMod val="50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sv-SE" sz="5500" b="1" cap="all" spc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Fittja</a:t>
          </a:r>
          <a:r>
            <a:rPr lang="sv-SE" sz="5500" b="1" cap="all" spc="0" baseline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 IF</a:t>
          </a:r>
          <a:endParaRPr lang="sv-SE" sz="5500" b="1" cap="all" spc="0">
            <a:ln w="0"/>
            <a:solidFill>
              <a:schemeClr val="bg1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378570</xdr:colOff>
      <xdr:row>4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02445" cy="933450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0</xdr:col>
      <xdr:colOff>52704</xdr:colOff>
      <xdr:row>5</xdr:row>
      <xdr:rowOff>38100</xdr:rowOff>
    </xdr:from>
    <xdr:to>
      <xdr:col>3</xdr:col>
      <xdr:colOff>0</xdr:colOff>
      <xdr:row>17</xdr:row>
      <xdr:rowOff>34637</xdr:rowOff>
    </xdr:to>
    <xdr:pic>
      <xdr:nvPicPr>
        <xdr:cNvPr id="16" name="Bildobjekt 15" descr="https://scontent-a-ams.xx.fbcdn.net/hphotos-prn2/t1.0-9/10153922_738046152896581_7886914681632831295_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4" y="990600"/>
          <a:ext cx="1757046" cy="229841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539750</xdr:colOff>
      <xdr:row>5</xdr:row>
      <xdr:rowOff>133350</xdr:rowOff>
    </xdr:from>
    <xdr:to>
      <xdr:col>8</xdr:col>
      <xdr:colOff>63498</xdr:colOff>
      <xdr:row>11</xdr:row>
      <xdr:rowOff>33632</xdr:rowOff>
    </xdr:to>
    <xdr:pic>
      <xdr:nvPicPr>
        <xdr:cNvPr id="15" name="il_fi" descr="http://t0.gstatic.com/images?q=tbn:ANd9GcQQ9v1sfLdYWwi6lfASkuj7KI7ERSiZz4zT7tICO0V8u9u-f16x-19L5Jg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1085850"/>
          <a:ext cx="761998" cy="10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263524</xdr:colOff>
      <xdr:row>0</xdr:row>
      <xdr:rowOff>0</xdr:rowOff>
    </xdr:from>
    <xdr:to>
      <xdr:col>9</xdr:col>
      <xdr:colOff>47624</xdr:colOff>
      <xdr:row>5</xdr:row>
      <xdr:rowOff>9525</xdr:rowOff>
    </xdr:to>
    <xdr:sp macro="" textlink="">
      <xdr:nvSpPr>
        <xdr:cNvPr id="17" name="Rektangel 16"/>
        <xdr:cNvSpPr/>
      </xdr:nvSpPr>
      <xdr:spPr>
        <a:xfrm>
          <a:off x="866774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53974</xdr:colOff>
      <xdr:row>0</xdr:row>
      <xdr:rowOff>41274</xdr:rowOff>
    </xdr:from>
    <xdr:to>
      <xdr:col>1</xdr:col>
      <xdr:colOff>200669</xdr:colOff>
      <xdr:row>4</xdr:row>
      <xdr:rowOff>79375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4" y="41274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171450</xdr:rowOff>
    </xdr:from>
    <xdr:to>
      <xdr:col>9</xdr:col>
      <xdr:colOff>19049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0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63500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88000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58779</xdr:colOff>
      <xdr:row>6</xdr:row>
      <xdr:rowOff>15875</xdr:rowOff>
    </xdr:from>
    <xdr:to>
      <xdr:col>8</xdr:col>
      <xdr:colOff>28494</xdr:colOff>
      <xdr:row>12</xdr:row>
      <xdr:rowOff>12548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1529" y="1158875"/>
          <a:ext cx="604715" cy="1155548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5</xdr:row>
      <xdr:rowOff>47625</xdr:rowOff>
    </xdr:from>
    <xdr:to>
      <xdr:col>3</xdr:col>
      <xdr:colOff>15875</xdr:colOff>
      <xdr:row>17</xdr:row>
      <xdr:rowOff>51089</xdr:rowOff>
    </xdr:to>
    <xdr:pic>
      <xdr:nvPicPr>
        <xdr:cNvPr id="16" name="Bildobjekt 15" descr="https://scontent-a-ams.xx.fbcdn.net/hphotos-frc1/t1.0-9/10155510_738032099564653_6114991448592510060_n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000125"/>
          <a:ext cx="1762125" cy="230533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7" name="Rektangel 16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6</xdr:col>
      <xdr:colOff>586553</xdr:colOff>
      <xdr:row>6</xdr:row>
      <xdr:rowOff>95250</xdr:rowOff>
    </xdr:from>
    <xdr:to>
      <xdr:col>8</xdr:col>
      <xdr:colOff>34922</xdr:colOff>
      <xdr:row>11</xdr:row>
      <xdr:rowOff>81257</xdr:rowOff>
    </xdr:to>
    <xdr:pic>
      <xdr:nvPicPr>
        <xdr:cNvPr id="17" name="il_fi" descr="http://t0.gstatic.com/images?q=tbn:ANd9GcQQ9v1sfLdYWwi6lfASkuj7KI7ERSiZz4zT7tICO0V8u9u-f16x-19L5Jg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053" y="1238250"/>
          <a:ext cx="686619" cy="95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63499</xdr:colOff>
      <xdr:row>5</xdr:row>
      <xdr:rowOff>47625</xdr:rowOff>
    </xdr:from>
    <xdr:to>
      <xdr:col>2</xdr:col>
      <xdr:colOff>587374</xdr:colOff>
      <xdr:row>13</xdr:row>
      <xdr:rowOff>15875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499" y="1000125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0</xdr:col>
      <xdr:colOff>47625</xdr:colOff>
      <xdr:row>5</xdr:row>
      <xdr:rowOff>0</xdr:rowOff>
    </xdr:from>
    <xdr:to>
      <xdr:col>3</xdr:col>
      <xdr:colOff>15875</xdr:colOff>
      <xdr:row>17</xdr:row>
      <xdr:rowOff>37795</xdr:rowOff>
    </xdr:to>
    <xdr:pic>
      <xdr:nvPicPr>
        <xdr:cNvPr id="15" name="Bildobjekt 14" descr="https://scontent-b-ams.xx.fbcdn.net/hphotos-frc1/t1.0-9/10013078_738031209564742_401986190377597058_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0"/>
          <a:ext cx="1778000" cy="233967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15875</xdr:colOff>
      <xdr:row>6</xdr:row>
      <xdr:rowOff>72388</xdr:rowOff>
    </xdr:from>
    <xdr:to>
      <xdr:col>8</xdr:col>
      <xdr:colOff>79373</xdr:colOff>
      <xdr:row>11</xdr:row>
      <xdr:rowOff>74907</xdr:rowOff>
    </xdr:to>
    <xdr:pic>
      <xdr:nvPicPr>
        <xdr:cNvPr id="18" name="il_fi" descr="http://t0.gstatic.com/images?q=tbn:ANd9GcQQ9v1sfLdYWwi6lfASkuj7KI7ERSiZz4zT7tICO0V8u9u-f16x-19L5Jg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215388"/>
          <a:ext cx="698498" cy="97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105778</xdr:colOff>
      <xdr:row>6</xdr:row>
      <xdr:rowOff>47624</xdr:rowOff>
    </xdr:from>
    <xdr:to>
      <xdr:col>8</xdr:col>
      <xdr:colOff>53894</xdr:colOff>
      <xdr:row>12</xdr:row>
      <xdr:rowOff>3022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8528" y="1190624"/>
          <a:ext cx="583116" cy="1114273"/>
        </a:xfrm>
        <a:prstGeom prst="rect">
          <a:avLst/>
        </a:prstGeom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5" name="Rektangel 14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47625</xdr:colOff>
      <xdr:row>5</xdr:row>
      <xdr:rowOff>31750</xdr:rowOff>
    </xdr:from>
    <xdr:to>
      <xdr:col>2</xdr:col>
      <xdr:colOff>571500</xdr:colOff>
      <xdr:row>13</xdr:row>
      <xdr:rowOff>0</xdr:rowOff>
    </xdr:to>
    <xdr:pic>
      <xdr:nvPicPr>
        <xdr:cNvPr id="21" name="Bildobjekt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984250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97471</xdr:colOff>
      <xdr:row>6</xdr:row>
      <xdr:rowOff>63500</xdr:rowOff>
    </xdr:from>
    <xdr:to>
      <xdr:col>8</xdr:col>
      <xdr:colOff>53894</xdr:colOff>
      <xdr:row>12</xdr:row>
      <xdr:rowOff>34773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0221" y="1206500"/>
          <a:ext cx="591423" cy="1130148"/>
        </a:xfrm>
        <a:prstGeom prst="rect">
          <a:avLst/>
        </a:prstGeom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31750</xdr:colOff>
      <xdr:row>5</xdr:row>
      <xdr:rowOff>15875</xdr:rowOff>
    </xdr:from>
    <xdr:to>
      <xdr:col>2</xdr:col>
      <xdr:colOff>555625</xdr:colOff>
      <xdr:row>12</xdr:row>
      <xdr:rowOff>174625</xdr:rowOff>
    </xdr:to>
    <xdr:pic>
      <xdr:nvPicPr>
        <xdr:cNvPr id="21" name="Bildobjekt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50" y="968375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91894</xdr:colOff>
      <xdr:row>6</xdr:row>
      <xdr:rowOff>15874</xdr:rowOff>
    </xdr:from>
    <xdr:to>
      <xdr:col>8</xdr:col>
      <xdr:colOff>66594</xdr:colOff>
      <xdr:row>12</xdr:row>
      <xdr:rowOff>22072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644" y="1158874"/>
          <a:ext cx="609700" cy="1165073"/>
        </a:xfrm>
        <a:prstGeom prst="rect">
          <a:avLst/>
        </a:prstGeom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83850</xdr:colOff>
      <xdr:row>5</xdr:row>
      <xdr:rowOff>180974</xdr:rowOff>
    </xdr:from>
    <xdr:to>
      <xdr:col>8</xdr:col>
      <xdr:colOff>22145</xdr:colOff>
      <xdr:row>11</xdr:row>
      <xdr:rowOff>130022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1050" y="1133474"/>
          <a:ext cx="576470" cy="1101573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0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7" name="Rektangel 16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197495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657225</xdr:colOff>
      <xdr:row>17</xdr:row>
      <xdr:rowOff>38101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76200</xdr:colOff>
      <xdr:row>6</xdr:row>
      <xdr:rowOff>20731</xdr:rowOff>
    </xdr:from>
    <xdr:to>
      <xdr:col>8</xdr:col>
      <xdr:colOff>18969</xdr:colOff>
      <xdr:row>11</xdr:row>
      <xdr:rowOff>152248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1163731"/>
          <a:ext cx="580944" cy="1093542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0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7" name="Rektangel 16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197495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657225</xdr:colOff>
      <xdr:row>17</xdr:row>
      <xdr:rowOff>38101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66675</xdr:colOff>
      <xdr:row>5</xdr:row>
      <xdr:rowOff>28575</xdr:rowOff>
    </xdr:from>
    <xdr:to>
      <xdr:col>2</xdr:col>
      <xdr:colOff>577850</xdr:colOff>
      <xdr:row>13</xdr:row>
      <xdr:rowOff>3175</xdr:rowOff>
    </xdr:to>
    <xdr:pic>
      <xdr:nvPicPr>
        <xdr:cNvPr id="21" name="Bildobjekt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981075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0</xdr:col>
      <xdr:colOff>47625</xdr:colOff>
      <xdr:row>5</xdr:row>
      <xdr:rowOff>31750</xdr:rowOff>
    </xdr:from>
    <xdr:to>
      <xdr:col>3</xdr:col>
      <xdr:colOff>0</xdr:colOff>
      <xdr:row>17</xdr:row>
      <xdr:rowOff>2019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84250"/>
          <a:ext cx="1762125" cy="227214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63500</xdr:colOff>
      <xdr:row>6</xdr:row>
      <xdr:rowOff>63500</xdr:rowOff>
    </xdr:from>
    <xdr:to>
      <xdr:col>7</xdr:col>
      <xdr:colOff>615950</xdr:colOff>
      <xdr:row>12</xdr:row>
      <xdr:rowOff>57564</xdr:rowOff>
    </xdr:to>
    <xdr:pic>
      <xdr:nvPicPr>
        <xdr:cNvPr id="16" name="Bildobjekt 15" descr="http://openclipart.org/image/2400px/svg_to_png/75967/freestyle_soccer_silhouett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206500"/>
          <a:ext cx="552450" cy="1152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7" name="Rektangel 16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9525</xdr:rowOff>
    </xdr:from>
    <xdr:to>
      <xdr:col>9</xdr:col>
      <xdr:colOff>9525</xdr:colOff>
      <xdr:row>4</xdr:row>
      <xdr:rowOff>161925</xdr:rowOff>
    </xdr:to>
    <xdr:sp macro="" textlink="">
      <xdr:nvSpPr>
        <xdr:cNvPr id="2" name="Rektangel 1"/>
        <xdr:cNvSpPr/>
      </xdr:nvSpPr>
      <xdr:spPr>
        <a:xfrm>
          <a:off x="885825" y="9525"/>
          <a:ext cx="4695825" cy="914400"/>
        </a:xfrm>
        <a:prstGeom prst="rect">
          <a:avLst/>
        </a:prstGeom>
        <a:solidFill>
          <a:schemeClr val="tx2">
            <a:lumMod val="50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sv-SE" sz="4400" b="1" cap="all" spc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lag statistik</a:t>
          </a:r>
        </a:p>
      </xdr:txBody>
    </xdr:sp>
    <xdr:clientData/>
  </xdr:twoCellAnchor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8" name="Upp 7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600076</xdr:colOff>
      <xdr:row>8</xdr:row>
      <xdr:rowOff>28574</xdr:rowOff>
    </xdr:from>
    <xdr:to>
      <xdr:col>4</xdr:col>
      <xdr:colOff>600076</xdr:colOff>
      <xdr:row>9</xdr:row>
      <xdr:rowOff>19049</xdr:rowOff>
    </xdr:to>
    <xdr:sp macro="" textlink="">
      <xdr:nvSpPr>
        <xdr:cNvPr id="10" name="Rektangel 9"/>
        <xdr:cNvSpPr/>
      </xdr:nvSpPr>
      <xdr:spPr>
        <a:xfrm>
          <a:off x="1819276" y="15620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9</xdr:row>
      <xdr:rowOff>28576</xdr:rowOff>
    </xdr:from>
    <xdr:to>
      <xdr:col>5</xdr:col>
      <xdr:colOff>0</xdr:colOff>
      <xdr:row>10</xdr:row>
      <xdr:rowOff>9526</xdr:rowOff>
    </xdr:to>
    <xdr:sp macro="" textlink="">
      <xdr:nvSpPr>
        <xdr:cNvPr id="11" name="Rektangel 10"/>
        <xdr:cNvSpPr/>
      </xdr:nvSpPr>
      <xdr:spPr>
        <a:xfrm>
          <a:off x="1819275" y="17526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4</xdr:row>
      <xdr:rowOff>171450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6775" cy="933450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0</xdr:col>
      <xdr:colOff>63500</xdr:colOff>
      <xdr:row>5</xdr:row>
      <xdr:rowOff>47625</xdr:rowOff>
    </xdr:from>
    <xdr:to>
      <xdr:col>2</xdr:col>
      <xdr:colOff>587375</xdr:colOff>
      <xdr:row>16</xdr:row>
      <xdr:rowOff>188656</xdr:rowOff>
    </xdr:to>
    <xdr:pic>
      <xdr:nvPicPr>
        <xdr:cNvPr id="17" name="Bildobjekt 16" descr="https://scontent-b-ams.xx.fbcdn.net/hphotos-frc1/t1.0-9/1907618_738031996231330_1723398553834359652_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000125"/>
          <a:ext cx="1730375" cy="22524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526387</xdr:colOff>
      <xdr:row>6</xdr:row>
      <xdr:rowOff>47625</xdr:rowOff>
    </xdr:from>
    <xdr:to>
      <xdr:col>8</xdr:col>
      <xdr:colOff>15872</xdr:colOff>
      <xdr:row>11</xdr:row>
      <xdr:rowOff>90782</xdr:rowOff>
    </xdr:to>
    <xdr:pic>
      <xdr:nvPicPr>
        <xdr:cNvPr id="18" name="il_fi" descr="http://t0.gstatic.com/images?q=tbn:ANd9GcQQ9v1sfLdYWwi6lfASkuj7KI7ERSiZz4zT7tICO0V8u9u-f16x-19L5Jg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12" y="1190625"/>
          <a:ext cx="727735" cy="1011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282574</xdr:colOff>
      <xdr:row>0</xdr:row>
      <xdr:rowOff>0</xdr:rowOff>
    </xdr:from>
    <xdr:to>
      <xdr:col>8</xdr:col>
      <xdr:colOff>650874</xdr:colOff>
      <xdr:row>5</xdr:row>
      <xdr:rowOff>9525</xdr:rowOff>
    </xdr:to>
    <xdr:sp macro="" textlink="">
      <xdr:nvSpPr>
        <xdr:cNvPr id="15" name="Rektangel 14"/>
        <xdr:cNvSpPr/>
      </xdr:nvSpPr>
      <xdr:spPr>
        <a:xfrm>
          <a:off x="885824" y="0"/>
          <a:ext cx="4797425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638702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19051" y="933450"/>
          <a:ext cx="5652026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650875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683250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36612</xdr:colOff>
      <xdr:row>5</xdr:row>
      <xdr:rowOff>180974</xdr:rowOff>
    </xdr:from>
    <xdr:to>
      <xdr:col>7</xdr:col>
      <xdr:colOff>628569</xdr:colOff>
      <xdr:row>11</xdr:row>
      <xdr:rowOff>142722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3812" y="1133474"/>
          <a:ext cx="591957" cy="1114273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0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197495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657225</xdr:colOff>
      <xdr:row>17</xdr:row>
      <xdr:rowOff>38101</xdr:rowOff>
    </xdr:to>
    <xdr:sp macro="" textlink="">
      <xdr:nvSpPr>
        <xdr:cNvPr id="19" name="Rektangel 18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57150</xdr:colOff>
      <xdr:row>5</xdr:row>
      <xdr:rowOff>19050</xdr:rowOff>
    </xdr:from>
    <xdr:to>
      <xdr:col>2</xdr:col>
      <xdr:colOff>568325</xdr:colOff>
      <xdr:row>12</xdr:row>
      <xdr:rowOff>184150</xdr:rowOff>
    </xdr:to>
    <xdr:pic>
      <xdr:nvPicPr>
        <xdr:cNvPr id="21" name="Bildobjekt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71550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581026</xdr:colOff>
      <xdr:row>5</xdr:row>
      <xdr:rowOff>57150</xdr:rowOff>
    </xdr:from>
    <xdr:to>
      <xdr:col>7</xdr:col>
      <xdr:colOff>611124</xdr:colOff>
      <xdr:row>11</xdr:row>
      <xdr:rowOff>37805</xdr:rowOff>
    </xdr:to>
    <xdr:pic>
      <xdr:nvPicPr>
        <xdr:cNvPr id="8" name="Bildobjekt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6" y="1009650"/>
          <a:ext cx="639698" cy="1133180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>
    <xdr:from>
      <xdr:col>1</xdr:col>
      <xdr:colOff>276225</xdr:colOff>
      <xdr:row>0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5" name="Rektangel 14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197495</xdr:colOff>
      <xdr:row>4</xdr:row>
      <xdr:rowOff>95250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657225</xdr:colOff>
      <xdr:row>17</xdr:row>
      <xdr:rowOff>38101</xdr:rowOff>
    </xdr:to>
    <xdr:sp macro="" textlink="">
      <xdr:nvSpPr>
        <xdr:cNvPr id="17" name="Rektangel 16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152400</xdr:rowOff>
    </xdr:to>
    <xdr:sp macro="" textlink="">
      <xdr:nvSpPr>
        <xdr:cNvPr id="18" name="Rektangel 17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57150</xdr:colOff>
      <xdr:row>5</xdr:row>
      <xdr:rowOff>28575</xdr:rowOff>
    </xdr:from>
    <xdr:to>
      <xdr:col>2</xdr:col>
      <xdr:colOff>568325</xdr:colOff>
      <xdr:row>13</xdr:row>
      <xdr:rowOff>3175</xdr:rowOff>
    </xdr:to>
    <xdr:pic>
      <xdr:nvPicPr>
        <xdr:cNvPr id="20" name="Bildobjekt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81075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0</xdr:colOff>
      <xdr:row>5</xdr:row>
      <xdr:rowOff>133350</xdr:rowOff>
    </xdr:from>
    <xdr:to>
      <xdr:col>8</xdr:col>
      <xdr:colOff>9444</xdr:colOff>
      <xdr:row>12</xdr:row>
      <xdr:rowOff>9373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1085850"/>
          <a:ext cx="647619" cy="1219048"/>
        </a:xfrm>
        <a:prstGeom prst="rect">
          <a:avLst/>
        </a:prstGeom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5" name="Rektangel 14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8" name="Rektangel 17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19" name="Rektangel 18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63500</xdr:colOff>
      <xdr:row>5</xdr:row>
      <xdr:rowOff>47625</xdr:rowOff>
    </xdr:from>
    <xdr:to>
      <xdr:col>2</xdr:col>
      <xdr:colOff>587375</xdr:colOff>
      <xdr:row>13</xdr:row>
      <xdr:rowOff>15875</xdr:rowOff>
    </xdr:to>
    <xdr:pic>
      <xdr:nvPicPr>
        <xdr:cNvPr id="21" name="Bildobjekt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1000125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581026</xdr:colOff>
      <xdr:row>5</xdr:row>
      <xdr:rowOff>57150</xdr:rowOff>
    </xdr:from>
    <xdr:to>
      <xdr:col>7</xdr:col>
      <xdr:colOff>611124</xdr:colOff>
      <xdr:row>11</xdr:row>
      <xdr:rowOff>37805</xdr:rowOff>
    </xdr:to>
    <xdr:pic>
      <xdr:nvPicPr>
        <xdr:cNvPr id="8" name="Bildobjekt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6" y="1009650"/>
          <a:ext cx="639698" cy="1133180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>
    <xdr:from>
      <xdr:col>1</xdr:col>
      <xdr:colOff>276225</xdr:colOff>
      <xdr:row>0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4" name="Rektangel 13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197495</xdr:colOff>
      <xdr:row>4</xdr:row>
      <xdr:rowOff>95250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657225</xdr:colOff>
      <xdr:row>17</xdr:row>
      <xdr:rowOff>38101</xdr:rowOff>
    </xdr:to>
    <xdr:sp macro="" textlink="">
      <xdr:nvSpPr>
        <xdr:cNvPr id="16" name="Rektangel 15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152400</xdr:rowOff>
    </xdr:to>
    <xdr:sp macro="" textlink="">
      <xdr:nvSpPr>
        <xdr:cNvPr id="17" name="Rektangel 16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38100</xdr:colOff>
      <xdr:row>5</xdr:row>
      <xdr:rowOff>28575</xdr:rowOff>
    </xdr:from>
    <xdr:to>
      <xdr:col>2</xdr:col>
      <xdr:colOff>549275</xdr:colOff>
      <xdr:row>13</xdr:row>
      <xdr:rowOff>3175</xdr:rowOff>
    </xdr:to>
    <xdr:pic>
      <xdr:nvPicPr>
        <xdr:cNvPr id="19" name="Bildobjekt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981075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47625</xdr:colOff>
      <xdr:row>5</xdr:row>
      <xdr:rowOff>76200</xdr:rowOff>
    </xdr:from>
    <xdr:to>
      <xdr:col>8</xdr:col>
      <xdr:colOff>57069</xdr:colOff>
      <xdr:row>11</xdr:row>
      <xdr:rowOff>142723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1028700"/>
          <a:ext cx="647619" cy="1219048"/>
        </a:xfrm>
        <a:prstGeom prst="rect">
          <a:avLst/>
        </a:prstGeom>
      </xdr:spPr>
    </xdr:pic>
    <xdr:clientData/>
  </xdr:twoCellAnchor>
  <xdr:twoCellAnchor>
    <xdr:from>
      <xdr:col>1</xdr:col>
      <xdr:colOff>282575</xdr:colOff>
      <xdr:row>0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203845</xdr:colOff>
      <xdr:row>4</xdr:row>
      <xdr:rowOff>95250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9</xdr:col>
      <xdr:colOff>38100</xdr:colOff>
      <xdr:row>17</xdr:row>
      <xdr:rowOff>31751</xdr:rowOff>
    </xdr:to>
    <xdr:sp macro="" textlink="">
      <xdr:nvSpPr>
        <xdr:cNvPr id="18" name="Rektangel 17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4</xdr:row>
      <xdr:rowOff>152400</xdr:rowOff>
    </xdr:to>
    <xdr:sp macro="" textlink="">
      <xdr:nvSpPr>
        <xdr:cNvPr id="19" name="Rektangel 18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79375</xdr:colOff>
      <xdr:row>5</xdr:row>
      <xdr:rowOff>31750</xdr:rowOff>
    </xdr:from>
    <xdr:to>
      <xdr:col>3</xdr:col>
      <xdr:colOff>0</xdr:colOff>
      <xdr:row>13</xdr:row>
      <xdr:rowOff>0</xdr:rowOff>
    </xdr:to>
    <xdr:pic>
      <xdr:nvPicPr>
        <xdr:cNvPr id="21" name="Bildobjekt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75" y="984250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>
    <xdr:from>
      <xdr:col>1</xdr:col>
      <xdr:colOff>276225</xdr:colOff>
      <xdr:row>0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197495</xdr:colOff>
      <xdr:row>4</xdr:row>
      <xdr:rowOff>95250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657225</xdr:colOff>
      <xdr:row>17</xdr:row>
      <xdr:rowOff>38101</xdr:rowOff>
    </xdr:to>
    <xdr:sp macro="" textlink="">
      <xdr:nvSpPr>
        <xdr:cNvPr id="18" name="Rektangel 17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152400</xdr:rowOff>
    </xdr:to>
    <xdr:sp macro="" textlink="">
      <xdr:nvSpPr>
        <xdr:cNvPr id="19" name="Rektangel 18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47625</xdr:colOff>
      <xdr:row>5</xdr:row>
      <xdr:rowOff>47625</xdr:rowOff>
    </xdr:from>
    <xdr:to>
      <xdr:col>2</xdr:col>
      <xdr:colOff>558800</xdr:colOff>
      <xdr:row>13</xdr:row>
      <xdr:rowOff>22225</xdr:rowOff>
    </xdr:to>
    <xdr:pic>
      <xdr:nvPicPr>
        <xdr:cNvPr id="20" name="Bildobjekt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1000125"/>
          <a:ext cx="1730375" cy="150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485775</xdr:colOff>
      <xdr:row>5</xdr:row>
      <xdr:rowOff>142875</xdr:rowOff>
    </xdr:from>
    <xdr:to>
      <xdr:col>7</xdr:col>
      <xdr:colOff>517444</xdr:colOff>
      <xdr:row>12</xdr:row>
      <xdr:rowOff>50648</xdr:rowOff>
    </xdr:to>
    <xdr:pic>
      <xdr:nvPicPr>
        <xdr:cNvPr id="21" name="Bildobjekt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3375" y="1095375"/>
          <a:ext cx="641269" cy="125079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20</xdr:row>
      <xdr:rowOff>84488</xdr:rowOff>
    </xdr:from>
    <xdr:to>
      <xdr:col>5</xdr:col>
      <xdr:colOff>104775</xdr:colOff>
      <xdr:row>24</xdr:row>
      <xdr:rowOff>239671</xdr:rowOff>
    </xdr:to>
    <xdr:pic>
      <xdr:nvPicPr>
        <xdr:cNvPr id="2" name="il_fi" descr="http://selfimprovementsoccer.com/images/si_stick_figure_logo_6v0z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4523138"/>
          <a:ext cx="904875" cy="1145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4</xdr:row>
      <xdr:rowOff>72132</xdr:rowOff>
    </xdr:from>
    <xdr:to>
      <xdr:col>4</xdr:col>
      <xdr:colOff>581023</xdr:colOff>
      <xdr:row>8</xdr:row>
      <xdr:rowOff>134339</xdr:rowOff>
    </xdr:to>
    <xdr:pic>
      <xdr:nvPicPr>
        <xdr:cNvPr id="4" name="il_fi" descr="http://t0.gstatic.com/images?q=tbn:ANd9GcQQ9v1sfLdYWwi6lfASkuj7KI7ERSiZz4zT7tICO0V8u9u-f16x-19L5Jg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34132"/>
          <a:ext cx="771523" cy="1052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66673</xdr:colOff>
      <xdr:row>18</xdr:row>
      <xdr:rowOff>56384</xdr:rowOff>
    </xdr:from>
    <xdr:to>
      <xdr:col>16</xdr:col>
      <xdr:colOff>171448</xdr:colOff>
      <xdr:row>22</xdr:row>
      <xdr:rowOff>114300</xdr:rowOff>
    </xdr:to>
    <xdr:pic>
      <xdr:nvPicPr>
        <xdr:cNvPr id="5" name="il_fi" descr="http://www.prosportstickers.com/product_images/q/soccer_player_adhesive_vinyl_decal__03187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3" y="4256909"/>
          <a:ext cx="1323975" cy="93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39878</xdr:colOff>
      <xdr:row>4</xdr:row>
      <xdr:rowOff>94312</xdr:rowOff>
    </xdr:from>
    <xdr:to>
      <xdr:col>15</xdr:col>
      <xdr:colOff>266699</xdr:colOff>
      <xdr:row>9</xdr:row>
      <xdr:rowOff>9308</xdr:rowOff>
    </xdr:to>
    <xdr:pic>
      <xdr:nvPicPr>
        <xdr:cNvPr id="8" name="Bildobjekt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4278" y="999187"/>
          <a:ext cx="836421" cy="1153246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</xdr:colOff>
      <xdr:row>11</xdr:row>
      <xdr:rowOff>87626</xdr:rowOff>
    </xdr:from>
    <xdr:to>
      <xdr:col>10</xdr:col>
      <xdr:colOff>466724</xdr:colOff>
      <xdr:row>15</xdr:row>
      <xdr:rowOff>47548</xdr:rowOff>
    </xdr:to>
    <xdr:pic>
      <xdr:nvPicPr>
        <xdr:cNvPr id="9" name="Bildobjekt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1324" y="2183126"/>
          <a:ext cx="990600" cy="83622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28573</xdr:colOff>
      <xdr:row>19</xdr:row>
      <xdr:rowOff>370</xdr:rowOff>
    </xdr:from>
    <xdr:to>
      <xdr:col>11</xdr:col>
      <xdr:colOff>114084</xdr:colOff>
      <xdr:row>22</xdr:row>
      <xdr:rowOff>104645</xdr:rowOff>
    </xdr:to>
    <xdr:pic>
      <xdr:nvPicPr>
        <xdr:cNvPr id="10" name="Bildobjekt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34173" y="3619870"/>
          <a:ext cx="1304711" cy="79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114299</xdr:colOff>
      <xdr:row>12</xdr:row>
      <xdr:rowOff>66675</xdr:rowOff>
    </xdr:from>
    <xdr:to>
      <xdr:col>15</xdr:col>
      <xdr:colOff>523747</xdr:colOff>
      <xdr:row>16</xdr:row>
      <xdr:rowOff>123701</xdr:rowOff>
    </xdr:to>
    <xdr:pic>
      <xdr:nvPicPr>
        <xdr:cNvPr id="11" name="Bildobjekt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67899" y="2838450"/>
          <a:ext cx="1019048" cy="9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400049</xdr:colOff>
      <xdr:row>12</xdr:row>
      <xdr:rowOff>38100</xdr:rowOff>
    </xdr:from>
    <xdr:to>
      <xdr:col>5</xdr:col>
      <xdr:colOff>155279</xdr:colOff>
      <xdr:row>16</xdr:row>
      <xdr:rowOff>180887</xdr:rowOff>
    </xdr:to>
    <xdr:pic>
      <xdr:nvPicPr>
        <xdr:cNvPr id="12" name="Bildobjekt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849" y="2667000"/>
          <a:ext cx="974430" cy="1076237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5</xdr:row>
      <xdr:rowOff>57149</xdr:rowOff>
    </xdr:from>
    <xdr:to>
      <xdr:col>11</xdr:col>
      <xdr:colOff>6349</xdr:colOff>
      <xdr:row>7</xdr:row>
      <xdr:rowOff>187568</xdr:rowOff>
    </xdr:to>
    <xdr:pic>
      <xdr:nvPicPr>
        <xdr:cNvPr id="13" name="Bildobjekt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62749" y="1009649"/>
          <a:ext cx="1162050" cy="62571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</xdr:row>
      <xdr:rowOff>75359</xdr:rowOff>
    </xdr:from>
    <xdr:to>
      <xdr:col>1</xdr:col>
      <xdr:colOff>28575</xdr:colOff>
      <xdr:row>8</xdr:row>
      <xdr:rowOff>114004</xdr:rowOff>
    </xdr:to>
    <xdr:pic>
      <xdr:nvPicPr>
        <xdr:cNvPr id="14" name="Bildobjekt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50" y="837359"/>
          <a:ext cx="581025" cy="1029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</xdr:row>
      <xdr:rowOff>95250</xdr:rowOff>
    </xdr:from>
    <xdr:to>
      <xdr:col>1</xdr:col>
      <xdr:colOff>85644</xdr:colOff>
      <xdr:row>25</xdr:row>
      <xdr:rowOff>76048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" y="4676775"/>
          <a:ext cx="647619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12</xdr:row>
      <xdr:rowOff>171035</xdr:rowOff>
    </xdr:from>
    <xdr:to>
      <xdr:col>0</xdr:col>
      <xdr:colOff>590551</xdr:colOff>
      <xdr:row>17</xdr:row>
      <xdr:rowOff>142874</xdr:rowOff>
    </xdr:to>
    <xdr:pic>
      <xdr:nvPicPr>
        <xdr:cNvPr id="17" name="Bildobjekt 16" descr="http://openclipart.org/image/2400px/svg_to_png/75967/freestyle_soccer_silhouette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942810"/>
          <a:ext cx="552450" cy="1152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860427</xdr:colOff>
      <xdr:row>0</xdr:row>
      <xdr:rowOff>9525</xdr:rowOff>
    </xdr:from>
    <xdr:to>
      <xdr:col>6</xdr:col>
      <xdr:colOff>590551</xdr:colOff>
      <xdr:row>4</xdr:row>
      <xdr:rowOff>161925</xdr:rowOff>
    </xdr:to>
    <xdr:sp macro="" textlink="">
      <xdr:nvSpPr>
        <xdr:cNvPr id="2" name="Rektangel 1"/>
        <xdr:cNvSpPr/>
      </xdr:nvSpPr>
      <xdr:spPr>
        <a:xfrm>
          <a:off x="860427" y="9525"/>
          <a:ext cx="4587874" cy="914400"/>
        </a:xfrm>
        <a:prstGeom prst="rect">
          <a:avLst/>
        </a:prstGeom>
        <a:solidFill>
          <a:schemeClr val="tx2">
            <a:lumMod val="50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sv-SE" sz="4000" b="1" cap="all" spc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Laguppställning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842865</xdr:colOff>
      <xdr:row>4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2865" cy="914400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38100</xdr:rowOff>
    </xdr:from>
    <xdr:to>
      <xdr:col>2</xdr:col>
      <xdr:colOff>333330</xdr:colOff>
      <xdr:row>22</xdr:row>
      <xdr:rowOff>123466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7825"/>
          <a:ext cx="1047705" cy="141886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28</xdr:row>
      <xdr:rowOff>95249</xdr:rowOff>
    </xdr:from>
    <xdr:to>
      <xdr:col>2</xdr:col>
      <xdr:colOff>601129</xdr:colOff>
      <xdr:row>36</xdr:row>
      <xdr:rowOff>28216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5286374"/>
          <a:ext cx="1248829" cy="1456967"/>
        </a:xfrm>
        <a:prstGeom prst="rect">
          <a:avLst/>
        </a:prstGeom>
      </xdr:spPr>
    </xdr:pic>
    <xdr:clientData/>
  </xdr:twoCellAnchor>
  <xdr:twoCellAnchor>
    <xdr:from>
      <xdr:col>0</xdr:col>
      <xdr:colOff>495299</xdr:colOff>
      <xdr:row>0</xdr:row>
      <xdr:rowOff>28574</xdr:rowOff>
    </xdr:from>
    <xdr:to>
      <xdr:col>8</xdr:col>
      <xdr:colOff>695325</xdr:colOff>
      <xdr:row>2</xdr:row>
      <xdr:rowOff>152399</xdr:rowOff>
    </xdr:to>
    <xdr:sp macro="" textlink="">
      <xdr:nvSpPr>
        <xdr:cNvPr id="5" name="Rektangel 4"/>
        <xdr:cNvSpPr/>
      </xdr:nvSpPr>
      <xdr:spPr>
        <a:xfrm>
          <a:off x="495299" y="28574"/>
          <a:ext cx="5915026" cy="504825"/>
        </a:xfrm>
        <a:prstGeom prst="rect">
          <a:avLst/>
        </a:prstGeom>
        <a:solidFill>
          <a:schemeClr val="tx2">
            <a:lumMod val="50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sv-SE" sz="2400" b="1" cap="all" spc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Fittja</a:t>
          </a:r>
          <a:r>
            <a:rPr lang="sv-SE" sz="2400" b="1" cap="all" spc="0" baseline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 IF - priser</a:t>
          </a:r>
          <a:endParaRPr lang="sv-SE" sz="2400" b="1" cap="all" spc="0">
            <a:ln w="0"/>
            <a:solidFill>
              <a:schemeClr val="bg1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534098</xdr:colOff>
      <xdr:row>2</xdr:row>
      <xdr:rowOff>180975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34098" cy="552450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10</xdr:row>
      <xdr:rowOff>38100</xdr:rowOff>
    </xdr:from>
    <xdr:to>
      <xdr:col>1</xdr:col>
      <xdr:colOff>323850</xdr:colOff>
      <xdr:row>11</xdr:row>
      <xdr:rowOff>171450</xdr:rowOff>
    </xdr:to>
    <xdr:sp macro="" textlink="">
      <xdr:nvSpPr>
        <xdr:cNvPr id="7" name="Ned 6"/>
        <xdr:cNvSpPr/>
      </xdr:nvSpPr>
      <xdr:spPr>
        <a:xfrm>
          <a:off x="171450" y="1800225"/>
          <a:ext cx="152400" cy="323850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</xdr:col>
      <xdr:colOff>171450</xdr:colOff>
      <xdr:row>22</xdr:row>
      <xdr:rowOff>180975</xdr:rowOff>
    </xdr:from>
    <xdr:to>
      <xdr:col>1</xdr:col>
      <xdr:colOff>323850</xdr:colOff>
      <xdr:row>24</xdr:row>
      <xdr:rowOff>123825</xdr:rowOff>
    </xdr:to>
    <xdr:sp macro="" textlink="">
      <xdr:nvSpPr>
        <xdr:cNvPr id="8" name="Ned 7"/>
        <xdr:cNvSpPr/>
      </xdr:nvSpPr>
      <xdr:spPr>
        <a:xfrm>
          <a:off x="171450" y="4229100"/>
          <a:ext cx="152400" cy="323850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133350</xdr:colOff>
      <xdr:row>10</xdr:row>
      <xdr:rowOff>57150</xdr:rowOff>
    </xdr:from>
    <xdr:to>
      <xdr:col>5</xdr:col>
      <xdr:colOff>285750</xdr:colOff>
      <xdr:row>12</xdr:row>
      <xdr:rowOff>0</xdr:rowOff>
    </xdr:to>
    <xdr:sp macro="" textlink="">
      <xdr:nvSpPr>
        <xdr:cNvPr id="9" name="Ned 8"/>
        <xdr:cNvSpPr/>
      </xdr:nvSpPr>
      <xdr:spPr>
        <a:xfrm>
          <a:off x="3181350" y="1819275"/>
          <a:ext cx="152400" cy="323850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123825</xdr:colOff>
      <xdr:row>15</xdr:row>
      <xdr:rowOff>38100</xdr:rowOff>
    </xdr:from>
    <xdr:to>
      <xdr:col>5</xdr:col>
      <xdr:colOff>276225</xdr:colOff>
      <xdr:row>16</xdr:row>
      <xdr:rowOff>171450</xdr:rowOff>
    </xdr:to>
    <xdr:sp macro="" textlink="">
      <xdr:nvSpPr>
        <xdr:cNvPr id="10" name="Ned 9"/>
        <xdr:cNvSpPr/>
      </xdr:nvSpPr>
      <xdr:spPr>
        <a:xfrm>
          <a:off x="3171825" y="2752725"/>
          <a:ext cx="152400" cy="323850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114300</xdr:colOff>
      <xdr:row>20</xdr:row>
      <xdr:rowOff>47625</xdr:rowOff>
    </xdr:from>
    <xdr:to>
      <xdr:col>5</xdr:col>
      <xdr:colOff>266700</xdr:colOff>
      <xdr:row>21</xdr:row>
      <xdr:rowOff>180975</xdr:rowOff>
    </xdr:to>
    <xdr:sp macro="" textlink="">
      <xdr:nvSpPr>
        <xdr:cNvPr id="11" name="Ned 10"/>
        <xdr:cNvSpPr/>
      </xdr:nvSpPr>
      <xdr:spPr>
        <a:xfrm>
          <a:off x="3162300" y="3714750"/>
          <a:ext cx="152400" cy="323850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104775</xdr:colOff>
      <xdr:row>25</xdr:row>
      <xdr:rowOff>47625</xdr:rowOff>
    </xdr:from>
    <xdr:to>
      <xdr:col>5</xdr:col>
      <xdr:colOff>257175</xdr:colOff>
      <xdr:row>26</xdr:row>
      <xdr:rowOff>180975</xdr:rowOff>
    </xdr:to>
    <xdr:sp macro="" textlink="">
      <xdr:nvSpPr>
        <xdr:cNvPr id="12" name="Ned 11"/>
        <xdr:cNvSpPr/>
      </xdr:nvSpPr>
      <xdr:spPr>
        <a:xfrm>
          <a:off x="3152775" y="4667250"/>
          <a:ext cx="152400" cy="323850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95250</xdr:colOff>
      <xdr:row>36</xdr:row>
      <xdr:rowOff>114300</xdr:rowOff>
    </xdr:from>
    <xdr:to>
      <xdr:col>5</xdr:col>
      <xdr:colOff>247650</xdr:colOff>
      <xdr:row>38</xdr:row>
      <xdr:rowOff>57150</xdr:rowOff>
    </xdr:to>
    <xdr:sp macro="" textlink="">
      <xdr:nvSpPr>
        <xdr:cNvPr id="13" name="Ned 12"/>
        <xdr:cNvSpPr/>
      </xdr:nvSpPr>
      <xdr:spPr>
        <a:xfrm>
          <a:off x="3143250" y="6829425"/>
          <a:ext cx="152400" cy="323850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4</xdr:col>
      <xdr:colOff>447675</xdr:colOff>
      <xdr:row>30</xdr:row>
      <xdr:rowOff>38100</xdr:rowOff>
    </xdr:from>
    <xdr:to>
      <xdr:col>6</xdr:col>
      <xdr:colOff>45541</xdr:colOff>
      <xdr:row>36</xdr:row>
      <xdr:rowOff>18719</xdr:rowOff>
    </xdr:to>
    <xdr:pic>
      <xdr:nvPicPr>
        <xdr:cNvPr id="14" name="Bildobjekt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86075" y="5610225"/>
          <a:ext cx="1026616" cy="1123619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419101</xdr:colOff>
      <xdr:row>42</xdr:row>
      <xdr:rowOff>123825</xdr:rowOff>
    </xdr:from>
    <xdr:to>
      <xdr:col>6</xdr:col>
      <xdr:colOff>250189</xdr:colOff>
      <xdr:row>50</xdr:row>
      <xdr:rowOff>66405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1" y="7981950"/>
          <a:ext cx="1259838" cy="146658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8</xdr:col>
      <xdr:colOff>685800</xdr:colOff>
      <xdr:row>50</xdr:row>
      <xdr:rowOff>152400</xdr:rowOff>
    </xdr:to>
    <xdr:sp macro="" textlink="">
      <xdr:nvSpPr>
        <xdr:cNvPr id="16" name="Rektangel 15"/>
        <xdr:cNvSpPr/>
      </xdr:nvSpPr>
      <xdr:spPr>
        <a:xfrm>
          <a:off x="9525" y="704850"/>
          <a:ext cx="6391275" cy="8829675"/>
        </a:xfrm>
        <a:prstGeom prst="rect">
          <a:avLst/>
        </a:prstGeom>
        <a:noFill/>
        <a:effectLst>
          <a:glow rad="1397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0</xdr:rowOff>
    </xdr:from>
    <xdr:to>
      <xdr:col>9</xdr:col>
      <xdr:colOff>9525</xdr:colOff>
      <xdr:row>5</xdr:row>
      <xdr:rowOff>0</xdr:rowOff>
    </xdr:to>
    <xdr:sp macro="" textlink="">
      <xdr:nvSpPr>
        <xdr:cNvPr id="4" name="Rektangel 3"/>
        <xdr:cNvSpPr/>
      </xdr:nvSpPr>
      <xdr:spPr>
        <a:xfrm>
          <a:off x="885825" y="0"/>
          <a:ext cx="48577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6" name="Rektangel 5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7" name="Rektangel 6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8" name="Rektangel 7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10" name="Rektangel 9"/>
        <xdr:cNvSpPr/>
      </xdr:nvSpPr>
      <xdr:spPr>
        <a:xfrm>
          <a:off x="28575" y="3381375"/>
          <a:ext cx="5457825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4" name="Rektangel 13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5" name="Rektangel 14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6" name="Rektangel 15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6</xdr:col>
      <xdr:colOff>142876</xdr:colOff>
      <xdr:row>7</xdr:row>
      <xdr:rowOff>171450</xdr:rowOff>
    </xdr:from>
    <xdr:to>
      <xdr:col>8</xdr:col>
      <xdr:colOff>57151</xdr:colOff>
      <xdr:row>11</xdr:row>
      <xdr:rowOff>25644</xdr:rowOff>
    </xdr:to>
    <xdr:pic>
      <xdr:nvPicPr>
        <xdr:cNvPr id="19" name="Bildobjekt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1" y="1504950"/>
          <a:ext cx="1162050" cy="62571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</xdr:row>
      <xdr:rowOff>34273</xdr:rowOff>
    </xdr:from>
    <xdr:to>
      <xdr:col>2</xdr:col>
      <xdr:colOff>561975</xdr:colOff>
      <xdr:row>17</xdr:row>
      <xdr:rowOff>13854</xdr:rowOff>
    </xdr:to>
    <xdr:pic>
      <xdr:nvPicPr>
        <xdr:cNvPr id="20" name="Bildobjekt 19" descr="https://fbcdn-sphotos-d-a.akamaihd.net/hphotos-ak-ash4/t1.0-9/10256200_738032082897988_1325983459652353142_n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86773"/>
          <a:ext cx="1724025" cy="22751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57149</xdr:rowOff>
    </xdr:from>
    <xdr:to>
      <xdr:col>1</xdr:col>
      <xdr:colOff>207020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6</xdr:row>
      <xdr:rowOff>47625</xdr:rowOff>
    </xdr:from>
    <xdr:to>
      <xdr:col>8</xdr:col>
      <xdr:colOff>428625</xdr:colOff>
      <xdr:row>10</xdr:row>
      <xdr:rowOff>19050</xdr:rowOff>
    </xdr:to>
    <xdr:sp macro="" textlink="">
      <xdr:nvSpPr>
        <xdr:cNvPr id="21" name="Upp 20"/>
        <xdr:cNvSpPr/>
      </xdr:nvSpPr>
      <xdr:spPr>
        <a:xfrm>
          <a:off x="5191125" y="11906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28576</xdr:colOff>
      <xdr:row>4</xdr:row>
      <xdr:rowOff>171450</xdr:rowOff>
    </xdr:from>
    <xdr:to>
      <xdr:col>8</xdr:col>
      <xdr:colOff>657226</xdr:colOff>
      <xdr:row>17</xdr:row>
      <xdr:rowOff>28576</xdr:rowOff>
    </xdr:to>
    <xdr:sp macro="" textlink="">
      <xdr:nvSpPr>
        <xdr:cNvPr id="2" name="Rektangel 1"/>
        <xdr:cNvSpPr/>
      </xdr:nvSpPr>
      <xdr:spPr>
        <a:xfrm>
          <a:off x="28576" y="933450"/>
          <a:ext cx="5695950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9</xdr:col>
      <xdr:colOff>9525</xdr:colOff>
      <xdr:row>4</xdr:row>
      <xdr:rowOff>161925</xdr:rowOff>
    </xdr:to>
    <xdr:sp macro="" textlink="">
      <xdr:nvSpPr>
        <xdr:cNvPr id="3" name="Rektangel 2"/>
        <xdr:cNvSpPr/>
      </xdr:nvSpPr>
      <xdr:spPr>
        <a:xfrm>
          <a:off x="9525" y="9525"/>
          <a:ext cx="5734050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</xdr:colOff>
      <xdr:row>0</xdr:row>
      <xdr:rowOff>0</xdr:rowOff>
    </xdr:from>
    <xdr:to>
      <xdr:col>9</xdr:col>
      <xdr:colOff>9525</xdr:colOff>
      <xdr:row>4</xdr:row>
      <xdr:rowOff>171450</xdr:rowOff>
    </xdr:to>
    <xdr:sp macro="" textlink="">
      <xdr:nvSpPr>
        <xdr:cNvPr id="2" name="Rektangel 1"/>
        <xdr:cNvSpPr/>
      </xdr:nvSpPr>
      <xdr:spPr>
        <a:xfrm>
          <a:off x="904874" y="0"/>
          <a:ext cx="14001751" cy="933450"/>
        </a:xfrm>
        <a:prstGeom prst="rect">
          <a:avLst/>
        </a:prstGeom>
        <a:solidFill>
          <a:schemeClr val="tx2">
            <a:lumMod val="50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sv-SE" sz="5500" b="1" cap="all" spc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Fittja</a:t>
          </a:r>
          <a:r>
            <a:rPr lang="sv-SE" sz="5500" b="1" cap="all" spc="0" baseline="0">
              <a:ln w="0"/>
              <a:solidFill>
                <a:schemeClr val="bg1"/>
              </a:solidFill>
              <a:effectLst>
                <a:reflection blurRad="12700" stA="50000" endPos="50000" dist="5000" dir="5400000" sy="-100000" rotWithShape="0"/>
              </a:effectLst>
            </a:rPr>
            <a:t> IF</a:t>
          </a:r>
          <a:endParaRPr lang="sv-SE" sz="5500" b="1" cap="all" spc="0">
            <a:ln w="0"/>
            <a:solidFill>
              <a:schemeClr val="bg1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378570</xdr:colOff>
      <xdr:row>4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02445" cy="933450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6</xdr:col>
      <xdr:colOff>200025</xdr:colOff>
      <xdr:row>7</xdr:row>
      <xdr:rowOff>123825</xdr:rowOff>
    </xdr:from>
    <xdr:to>
      <xdr:col>8</xdr:col>
      <xdr:colOff>114300</xdr:colOff>
      <xdr:row>10</xdr:row>
      <xdr:rowOff>168519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1457325"/>
          <a:ext cx="1162050" cy="625719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</xdr:colOff>
      <xdr:row>5</xdr:row>
      <xdr:rowOff>9525</xdr:rowOff>
    </xdr:from>
    <xdr:to>
      <xdr:col>2</xdr:col>
      <xdr:colOff>590550</xdr:colOff>
      <xdr:row>17</xdr:row>
      <xdr:rowOff>28575</xdr:rowOff>
    </xdr:to>
    <xdr:pic>
      <xdr:nvPicPr>
        <xdr:cNvPr id="17" name="Bildobjekt 16" descr="https://scontent-b-ams.xx.fbcdn.net/hphotos-ash3/t1.0-9/1487350_738031606231369_4527379955628547700_n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" y="962025"/>
          <a:ext cx="1779905" cy="23145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0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21" name="Rektangel 20"/>
        <xdr:cNvSpPr/>
      </xdr:nvSpPr>
      <xdr:spPr>
        <a:xfrm>
          <a:off x="885825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57149</xdr:rowOff>
    </xdr:from>
    <xdr:to>
      <xdr:col>1</xdr:col>
      <xdr:colOff>197495</xdr:colOff>
      <xdr:row>4</xdr:row>
      <xdr:rowOff>95250</xdr:rowOff>
    </xdr:to>
    <xdr:pic>
      <xdr:nvPicPr>
        <xdr:cNvPr id="22" name="Bildobjekt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</xdr:row>
      <xdr:rowOff>171450</xdr:rowOff>
    </xdr:from>
    <xdr:to>
      <xdr:col>8</xdr:col>
      <xdr:colOff>657225</xdr:colOff>
      <xdr:row>17</xdr:row>
      <xdr:rowOff>38101</xdr:rowOff>
    </xdr:to>
    <xdr:sp macro="" textlink="">
      <xdr:nvSpPr>
        <xdr:cNvPr id="23" name="Rektangel 22"/>
        <xdr:cNvSpPr/>
      </xdr:nvSpPr>
      <xdr:spPr>
        <a:xfrm>
          <a:off x="19051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152400</xdr:rowOff>
    </xdr:to>
    <xdr:sp macro="" textlink="">
      <xdr:nvSpPr>
        <xdr:cNvPr id="24" name="Rektangel 23"/>
        <xdr:cNvSpPr/>
      </xdr:nvSpPr>
      <xdr:spPr>
        <a:xfrm>
          <a:off x="0" y="0"/>
          <a:ext cx="559117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8" name="Upp 7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9" name="Rektangel 8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0" name="Rektangel 9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1" name="Rektangel 10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0</xdr:col>
      <xdr:colOff>41275</xdr:colOff>
      <xdr:row>5</xdr:row>
      <xdr:rowOff>31750</xdr:rowOff>
    </xdr:from>
    <xdr:to>
      <xdr:col>2</xdr:col>
      <xdr:colOff>587375</xdr:colOff>
      <xdr:row>13</xdr:row>
      <xdr:rowOff>158750</xdr:rowOff>
    </xdr:to>
    <xdr:pic>
      <xdr:nvPicPr>
        <xdr:cNvPr id="14" name="Bildobjekt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" y="984250"/>
          <a:ext cx="1752600" cy="16668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15875</xdr:colOff>
      <xdr:row>5</xdr:row>
      <xdr:rowOff>63500</xdr:rowOff>
    </xdr:from>
    <xdr:to>
      <xdr:col>8</xdr:col>
      <xdr:colOff>25319</xdr:colOff>
      <xdr:row>11</xdr:row>
      <xdr:rowOff>130023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8625" y="1016000"/>
          <a:ext cx="644444" cy="1225398"/>
        </a:xfrm>
        <a:prstGeom prst="rect">
          <a:avLst/>
        </a:prstGeom>
      </xdr:spPr>
    </xdr:pic>
    <xdr:clientData/>
  </xdr:twoCellAnchor>
  <xdr:twoCellAnchor>
    <xdr:from>
      <xdr:col>1</xdr:col>
      <xdr:colOff>263524</xdr:colOff>
      <xdr:row>0</xdr:row>
      <xdr:rowOff>0</xdr:rowOff>
    </xdr:from>
    <xdr:to>
      <xdr:col>9</xdr:col>
      <xdr:colOff>47624</xdr:colOff>
      <xdr:row>5</xdr:row>
      <xdr:rowOff>9525</xdr:rowOff>
    </xdr:to>
    <xdr:sp macro="" textlink="">
      <xdr:nvSpPr>
        <xdr:cNvPr id="19" name="Rektangel 18"/>
        <xdr:cNvSpPr/>
      </xdr:nvSpPr>
      <xdr:spPr>
        <a:xfrm>
          <a:off x="866774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38099</xdr:colOff>
      <xdr:row>0</xdr:row>
      <xdr:rowOff>57149</xdr:rowOff>
    </xdr:from>
    <xdr:to>
      <xdr:col>1</xdr:col>
      <xdr:colOff>184794</xdr:colOff>
      <xdr:row>4</xdr:row>
      <xdr:rowOff>95250</xdr:rowOff>
    </xdr:to>
    <xdr:pic>
      <xdr:nvPicPr>
        <xdr:cNvPr id="20" name="Bildobjekt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171450</xdr:rowOff>
    </xdr:from>
    <xdr:to>
      <xdr:col>9</xdr:col>
      <xdr:colOff>19049</xdr:colOff>
      <xdr:row>17</xdr:row>
      <xdr:rowOff>31751</xdr:rowOff>
    </xdr:to>
    <xdr:sp macro="" textlink="">
      <xdr:nvSpPr>
        <xdr:cNvPr id="21" name="Rektangel 20"/>
        <xdr:cNvSpPr/>
      </xdr:nvSpPr>
      <xdr:spPr>
        <a:xfrm>
          <a:off x="0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9525</xdr:colOff>
      <xdr:row>5</xdr:row>
      <xdr:rowOff>171450</xdr:rowOff>
    </xdr:from>
    <xdr:to>
      <xdr:col>8</xdr:col>
      <xdr:colOff>18969</xdr:colOff>
      <xdr:row>12</xdr:row>
      <xdr:rowOff>47473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6725" y="1123950"/>
          <a:ext cx="647619" cy="1219048"/>
        </a:xfrm>
        <a:prstGeom prst="rect">
          <a:avLst/>
        </a:prstGeom>
      </xdr:spPr>
    </xdr:pic>
    <xdr:clientData/>
  </xdr:twoCellAnchor>
  <xdr:twoCellAnchor>
    <xdr:from>
      <xdr:col>1</xdr:col>
      <xdr:colOff>263524</xdr:colOff>
      <xdr:row>0</xdr:row>
      <xdr:rowOff>0</xdr:rowOff>
    </xdr:from>
    <xdr:to>
      <xdr:col>9</xdr:col>
      <xdr:colOff>47624</xdr:colOff>
      <xdr:row>5</xdr:row>
      <xdr:rowOff>9525</xdr:rowOff>
    </xdr:to>
    <xdr:sp macro="" textlink="">
      <xdr:nvSpPr>
        <xdr:cNvPr id="17" name="Rektangel 16"/>
        <xdr:cNvSpPr/>
      </xdr:nvSpPr>
      <xdr:spPr>
        <a:xfrm>
          <a:off x="866774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38099</xdr:colOff>
      <xdr:row>0</xdr:row>
      <xdr:rowOff>57149</xdr:rowOff>
    </xdr:from>
    <xdr:to>
      <xdr:col>1</xdr:col>
      <xdr:colOff>184794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171450</xdr:rowOff>
    </xdr:from>
    <xdr:to>
      <xdr:col>9</xdr:col>
      <xdr:colOff>19049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0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0</xdr:col>
      <xdr:colOff>63499</xdr:colOff>
      <xdr:row>5</xdr:row>
      <xdr:rowOff>31750</xdr:rowOff>
    </xdr:from>
    <xdr:to>
      <xdr:col>2</xdr:col>
      <xdr:colOff>587374</xdr:colOff>
      <xdr:row>17</xdr:row>
      <xdr:rowOff>12701</xdr:rowOff>
    </xdr:to>
    <xdr:pic>
      <xdr:nvPicPr>
        <xdr:cNvPr id="15" name="Bildobjekt 14" descr="https://fbcdn-sphotos-g-a.akamaihd.net/hphotos-ak-ash3/t1.0-9/10171701_738032119564651_7333921284055825274_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984250"/>
          <a:ext cx="1730375" cy="22828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137815</xdr:colOff>
      <xdr:row>5</xdr:row>
      <xdr:rowOff>158749</xdr:rowOff>
    </xdr:from>
    <xdr:to>
      <xdr:col>8</xdr:col>
      <xdr:colOff>88818</xdr:colOff>
      <xdr:row>11</xdr:row>
      <xdr:rowOff>114147</xdr:rowOff>
    </xdr:to>
    <xdr:pic>
      <xdr:nvPicPr>
        <xdr:cNvPr id="17" name="Bildobjekt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60565" y="1111249"/>
          <a:ext cx="586003" cy="1114273"/>
        </a:xfrm>
        <a:prstGeom prst="rect">
          <a:avLst/>
        </a:prstGeom>
      </xdr:spPr>
    </xdr:pic>
    <xdr:clientData/>
  </xdr:twoCellAnchor>
  <xdr:twoCellAnchor>
    <xdr:from>
      <xdr:col>1</xdr:col>
      <xdr:colOff>263524</xdr:colOff>
      <xdr:row>0</xdr:row>
      <xdr:rowOff>0</xdr:rowOff>
    </xdr:from>
    <xdr:to>
      <xdr:col>9</xdr:col>
      <xdr:colOff>47624</xdr:colOff>
      <xdr:row>5</xdr:row>
      <xdr:rowOff>9525</xdr:rowOff>
    </xdr:to>
    <xdr:sp macro="" textlink="">
      <xdr:nvSpPr>
        <xdr:cNvPr id="16" name="Rektangel 15"/>
        <xdr:cNvSpPr/>
      </xdr:nvSpPr>
      <xdr:spPr>
        <a:xfrm>
          <a:off x="866774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38099</xdr:colOff>
      <xdr:row>0</xdr:row>
      <xdr:rowOff>57149</xdr:rowOff>
    </xdr:from>
    <xdr:to>
      <xdr:col>1</xdr:col>
      <xdr:colOff>184794</xdr:colOff>
      <xdr:row>4</xdr:row>
      <xdr:rowOff>95250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171450</xdr:rowOff>
    </xdr:from>
    <xdr:to>
      <xdr:col>9</xdr:col>
      <xdr:colOff>19049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0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19050</xdr:colOff>
      <xdr:row>5</xdr:row>
      <xdr:rowOff>161925</xdr:rowOff>
    </xdr:from>
    <xdr:to>
      <xdr:col>7</xdr:col>
      <xdr:colOff>605053</xdr:colOff>
      <xdr:row>11</xdr:row>
      <xdr:rowOff>123673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0" y="1114425"/>
          <a:ext cx="586003" cy="1114273"/>
        </a:xfrm>
        <a:prstGeom prst="rect">
          <a:avLst/>
        </a:prstGeom>
      </xdr:spPr>
    </xdr:pic>
    <xdr:clientData/>
  </xdr:twoCellAnchor>
  <xdr:twoCellAnchor>
    <xdr:from>
      <xdr:col>1</xdr:col>
      <xdr:colOff>263524</xdr:colOff>
      <xdr:row>0</xdr:row>
      <xdr:rowOff>0</xdr:rowOff>
    </xdr:from>
    <xdr:to>
      <xdr:col>9</xdr:col>
      <xdr:colOff>47624</xdr:colOff>
      <xdr:row>5</xdr:row>
      <xdr:rowOff>9525</xdr:rowOff>
    </xdr:to>
    <xdr:sp macro="" textlink="">
      <xdr:nvSpPr>
        <xdr:cNvPr id="17" name="Rektangel 16"/>
        <xdr:cNvSpPr/>
      </xdr:nvSpPr>
      <xdr:spPr>
        <a:xfrm>
          <a:off x="866774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53974</xdr:colOff>
      <xdr:row>0</xdr:row>
      <xdr:rowOff>41274</xdr:rowOff>
    </xdr:from>
    <xdr:to>
      <xdr:col>1</xdr:col>
      <xdr:colOff>200669</xdr:colOff>
      <xdr:row>4</xdr:row>
      <xdr:rowOff>79375</xdr:rowOff>
    </xdr:to>
    <xdr:pic>
      <xdr:nvPicPr>
        <xdr:cNvPr id="18" name="Bildobjekt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4" y="41274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171450</xdr:rowOff>
    </xdr:from>
    <xdr:to>
      <xdr:col>9</xdr:col>
      <xdr:colOff>19049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0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600075</xdr:colOff>
      <xdr:row>5</xdr:row>
      <xdr:rowOff>180974</xdr:rowOff>
    </xdr:to>
    <xdr:sp macro="" textlink="">
      <xdr:nvSpPr>
        <xdr:cNvPr id="3" name="Rektangel 2"/>
        <xdr:cNvSpPr/>
      </xdr:nvSpPr>
      <xdr:spPr>
        <a:xfrm>
          <a:off x="1828800" y="962025"/>
          <a:ext cx="1209675" cy="171449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NAMN</a:t>
          </a:r>
        </a:p>
      </xdr:txBody>
    </xdr:sp>
    <xdr:clientData/>
  </xdr:twoCellAnchor>
  <xdr:twoCellAnchor>
    <xdr:from>
      <xdr:col>3</xdr:col>
      <xdr:colOff>0</xdr:colOff>
      <xdr:row>6</xdr:row>
      <xdr:rowOff>9524</xdr:rowOff>
    </xdr:from>
    <xdr:to>
      <xdr:col>4</xdr:col>
      <xdr:colOff>600075</xdr:colOff>
      <xdr:row>6</xdr:row>
      <xdr:rowOff>180975</xdr:rowOff>
    </xdr:to>
    <xdr:sp macro="" textlink="">
      <xdr:nvSpPr>
        <xdr:cNvPr id="4" name="Rektangel 3"/>
        <xdr:cNvSpPr/>
      </xdr:nvSpPr>
      <xdr:spPr>
        <a:xfrm>
          <a:off x="1828800" y="1152524"/>
          <a:ext cx="1209675" cy="171451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ÅLDER</a:t>
          </a:r>
        </a:p>
      </xdr:txBody>
    </xdr:sp>
    <xdr:clientData/>
  </xdr:twoCellAnchor>
  <xdr:twoCellAnchor>
    <xdr:from>
      <xdr:col>2</xdr:col>
      <xdr:colOff>600075</xdr:colOff>
      <xdr:row>7</xdr:row>
      <xdr:rowOff>28576</xdr:rowOff>
    </xdr:from>
    <xdr:to>
      <xdr:col>4</xdr:col>
      <xdr:colOff>600075</xdr:colOff>
      <xdr:row>7</xdr:row>
      <xdr:rowOff>190500</xdr:rowOff>
    </xdr:to>
    <xdr:sp macro="" textlink="">
      <xdr:nvSpPr>
        <xdr:cNvPr id="5" name="Rektangel 4"/>
        <xdr:cNvSpPr/>
      </xdr:nvSpPr>
      <xdr:spPr>
        <a:xfrm>
          <a:off x="1819275" y="1362076"/>
          <a:ext cx="1219200" cy="161924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Lag</a:t>
          </a:r>
        </a:p>
      </xdr:txBody>
    </xdr:sp>
    <xdr:clientData/>
  </xdr:twoCellAnchor>
  <xdr:twoCellAnchor>
    <xdr:from>
      <xdr:col>0</xdr:col>
      <xdr:colOff>28575</xdr:colOff>
      <xdr:row>17</xdr:row>
      <xdr:rowOff>76200</xdr:rowOff>
    </xdr:from>
    <xdr:to>
      <xdr:col>9</xdr:col>
      <xdr:colOff>0</xdr:colOff>
      <xdr:row>18</xdr:row>
      <xdr:rowOff>85725</xdr:rowOff>
    </xdr:to>
    <xdr:sp macro="" textlink="">
      <xdr:nvSpPr>
        <xdr:cNvPr id="6" name="Rektangel 5"/>
        <xdr:cNvSpPr/>
      </xdr:nvSpPr>
      <xdr:spPr>
        <a:xfrm>
          <a:off x="28575" y="3324225"/>
          <a:ext cx="5543550" cy="2000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28574</xdr:colOff>
      <xdr:row>18</xdr:row>
      <xdr:rowOff>133350</xdr:rowOff>
    </xdr:from>
    <xdr:to>
      <xdr:col>9</xdr:col>
      <xdr:colOff>28575</xdr:colOff>
      <xdr:row>45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6</xdr:row>
      <xdr:rowOff>9525</xdr:rowOff>
    </xdr:from>
    <xdr:to>
      <xdr:col>8</xdr:col>
      <xdr:colOff>438150</xdr:colOff>
      <xdr:row>9</xdr:row>
      <xdr:rowOff>171450</xdr:rowOff>
    </xdr:to>
    <xdr:sp macro="" textlink="">
      <xdr:nvSpPr>
        <xdr:cNvPr id="9" name="Upp 8"/>
        <xdr:cNvSpPr/>
      </xdr:nvSpPr>
      <xdr:spPr>
        <a:xfrm>
          <a:off x="5038725" y="1152525"/>
          <a:ext cx="304800" cy="742950"/>
        </a:xfrm>
        <a:prstGeom prst="upArrow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600075</xdr:colOff>
      <xdr:row>8</xdr:row>
      <xdr:rowOff>19051</xdr:rowOff>
    </xdr:from>
    <xdr:to>
      <xdr:col>4</xdr:col>
      <xdr:colOff>600075</xdr:colOff>
      <xdr:row>9</xdr:row>
      <xdr:rowOff>1</xdr:rowOff>
    </xdr:to>
    <xdr:sp macro="" textlink="">
      <xdr:nvSpPr>
        <xdr:cNvPr id="10" name="Rektangel 9"/>
        <xdr:cNvSpPr/>
      </xdr:nvSpPr>
      <xdr:spPr>
        <a:xfrm>
          <a:off x="1819275" y="1552576"/>
          <a:ext cx="1219200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Position</a:t>
          </a:r>
        </a:p>
      </xdr:txBody>
    </xdr:sp>
    <xdr:clientData/>
  </xdr:twoCellAnchor>
  <xdr:twoCellAnchor>
    <xdr:from>
      <xdr:col>2</xdr:col>
      <xdr:colOff>600076</xdr:colOff>
      <xdr:row>9</xdr:row>
      <xdr:rowOff>28574</xdr:rowOff>
    </xdr:from>
    <xdr:to>
      <xdr:col>4</xdr:col>
      <xdr:colOff>600076</xdr:colOff>
      <xdr:row>10</xdr:row>
      <xdr:rowOff>19049</xdr:rowOff>
    </xdr:to>
    <xdr:sp macro="" textlink="">
      <xdr:nvSpPr>
        <xdr:cNvPr id="11" name="Rektangel 10"/>
        <xdr:cNvSpPr/>
      </xdr:nvSpPr>
      <xdr:spPr>
        <a:xfrm>
          <a:off x="1819276" y="1752599"/>
          <a:ext cx="1219200" cy="18097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Styrka</a:t>
          </a:r>
        </a:p>
      </xdr:txBody>
    </xdr:sp>
    <xdr:clientData/>
  </xdr:twoCellAnchor>
  <xdr:twoCellAnchor>
    <xdr:from>
      <xdr:col>2</xdr:col>
      <xdr:colOff>600075</xdr:colOff>
      <xdr:row>10</xdr:row>
      <xdr:rowOff>28576</xdr:rowOff>
    </xdr:from>
    <xdr:to>
      <xdr:col>5</xdr:col>
      <xdr:colOff>0</xdr:colOff>
      <xdr:row>11</xdr:row>
      <xdr:rowOff>9526</xdr:rowOff>
    </xdr:to>
    <xdr:sp macro="" textlink="">
      <xdr:nvSpPr>
        <xdr:cNvPr id="12" name="Rektangel 11"/>
        <xdr:cNvSpPr/>
      </xdr:nvSpPr>
      <xdr:spPr>
        <a:xfrm>
          <a:off x="1819275" y="1943101"/>
          <a:ext cx="1228725" cy="17145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scene3d>
          <a:camera prst="orthographicFront"/>
          <a:lightRig rig="soft" dir="t">
            <a:rot lat="0" lon="0" rev="10800000"/>
          </a:lightRig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sv-SE" sz="11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Möjlighet</a:t>
          </a:r>
        </a:p>
      </xdr:txBody>
    </xdr:sp>
    <xdr:clientData/>
  </xdr:twoCellAnchor>
  <xdr:twoCellAnchor editAs="oneCell">
    <xdr:from>
      <xdr:col>7</xdr:col>
      <xdr:colOff>12566</xdr:colOff>
      <xdr:row>5</xdr:row>
      <xdr:rowOff>142875</xdr:rowOff>
    </xdr:from>
    <xdr:to>
      <xdr:col>7</xdr:col>
      <xdr:colOff>603248</xdr:colOff>
      <xdr:row>9</xdr:row>
      <xdr:rowOff>186032</xdr:rowOff>
    </xdr:to>
    <xdr:pic>
      <xdr:nvPicPr>
        <xdr:cNvPr id="18" name="il_fi" descr="http://t0.gstatic.com/images?q=tbn:ANd9GcQQ9v1sfLdYWwi6lfASkuj7KI7ERSiZz4zT7tICO0V8u9u-f16x-19L5Jg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316" y="1095375"/>
          <a:ext cx="590682" cy="82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263524</xdr:colOff>
      <xdr:row>0</xdr:row>
      <xdr:rowOff>0</xdr:rowOff>
    </xdr:from>
    <xdr:to>
      <xdr:col>9</xdr:col>
      <xdr:colOff>47624</xdr:colOff>
      <xdr:row>5</xdr:row>
      <xdr:rowOff>9525</xdr:rowOff>
    </xdr:to>
    <xdr:sp macro="" textlink="">
      <xdr:nvSpPr>
        <xdr:cNvPr id="15" name="Rektangel 14"/>
        <xdr:cNvSpPr/>
      </xdr:nvSpPr>
      <xdr:spPr>
        <a:xfrm>
          <a:off x="866774" y="0"/>
          <a:ext cx="4705350" cy="962025"/>
        </a:xfrm>
        <a:prstGeom prst="rect">
          <a:avLst/>
        </a:prstGeom>
        <a:solidFill>
          <a:schemeClr val="tx2">
            <a:lumMod val="50000"/>
          </a:schemeClr>
        </a:solidFill>
        <a:ln w="381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4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Spelar Statistik</a:t>
          </a:r>
        </a:p>
      </xdr:txBody>
    </xdr:sp>
    <xdr:clientData/>
  </xdr:twoCellAnchor>
  <xdr:twoCellAnchor editAs="oneCell">
    <xdr:from>
      <xdr:col>0</xdr:col>
      <xdr:colOff>38099</xdr:colOff>
      <xdr:row>0</xdr:row>
      <xdr:rowOff>57149</xdr:rowOff>
    </xdr:from>
    <xdr:to>
      <xdr:col>1</xdr:col>
      <xdr:colOff>184794</xdr:colOff>
      <xdr:row>4</xdr:row>
      <xdr:rowOff>95250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57149"/>
          <a:ext cx="749945" cy="8001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171450</xdr:rowOff>
    </xdr:from>
    <xdr:to>
      <xdr:col>9</xdr:col>
      <xdr:colOff>19049</xdr:colOff>
      <xdr:row>17</xdr:row>
      <xdr:rowOff>31751</xdr:rowOff>
    </xdr:to>
    <xdr:sp macro="" textlink="">
      <xdr:nvSpPr>
        <xdr:cNvPr id="19" name="Rektangel 18"/>
        <xdr:cNvSpPr/>
      </xdr:nvSpPr>
      <xdr:spPr>
        <a:xfrm>
          <a:off x="0" y="933450"/>
          <a:ext cx="5543549" cy="2352676"/>
        </a:xfrm>
        <a:prstGeom prst="rect">
          <a:avLst/>
        </a:prstGeom>
        <a:noFill/>
        <a:ln w="57150">
          <a:solidFill>
            <a:schemeClr val="tx2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</xdr:row>
      <xdr:rowOff>152400</xdr:rowOff>
    </xdr:to>
    <xdr:sp macro="" textlink="">
      <xdr:nvSpPr>
        <xdr:cNvPr id="20" name="Rektangel 19"/>
        <xdr:cNvSpPr/>
      </xdr:nvSpPr>
      <xdr:spPr>
        <a:xfrm>
          <a:off x="0" y="0"/>
          <a:ext cx="5572125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R56"/>
  <sheetViews>
    <sheetView tabSelected="1" zoomScaleNormal="100" workbookViewId="0">
      <selection activeCell="E1" sqref="E1"/>
    </sheetView>
  </sheetViews>
  <sheetFormatPr defaultRowHeight="15" x14ac:dyDescent="0.25"/>
  <cols>
    <col min="1" max="1" width="7.85546875" customWidth="1"/>
    <col min="2" max="2" width="12" customWidth="1"/>
    <col min="3" max="3" width="19.7109375" bestFit="1" customWidth="1"/>
    <col min="4" max="4" width="15.28515625" customWidth="1"/>
    <col min="5" max="5" width="14" customWidth="1"/>
    <col min="6" max="6" width="11" customWidth="1"/>
    <col min="7" max="7" width="11.5703125" customWidth="1"/>
    <col min="8" max="15" width="13.28515625" customWidth="1"/>
    <col min="16" max="16" width="11" customWidth="1"/>
    <col min="17" max="17" width="14.7109375" bestFit="1" customWidth="1"/>
  </cols>
  <sheetData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8" ht="26.25" x14ac:dyDescent="0.4">
      <c r="A8" s="46" t="s">
        <v>90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8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8" ht="15.75" x14ac:dyDescent="0.25">
      <c r="A10" s="42" t="s">
        <v>51</v>
      </c>
      <c r="B10" s="42" t="s">
        <v>10</v>
      </c>
      <c r="C10" s="43" t="s">
        <v>31</v>
      </c>
      <c r="D10" s="44" t="s">
        <v>2</v>
      </c>
      <c r="E10" s="44" t="s">
        <v>52</v>
      </c>
      <c r="F10" s="44" t="s">
        <v>53</v>
      </c>
      <c r="G10" s="44" t="s">
        <v>5</v>
      </c>
      <c r="H10" s="44" t="s">
        <v>15</v>
      </c>
      <c r="I10" s="44" t="s">
        <v>54</v>
      </c>
      <c r="J10" s="44" t="s">
        <v>7</v>
      </c>
      <c r="K10" s="44" t="s">
        <v>8</v>
      </c>
      <c r="L10" s="44" t="s">
        <v>9</v>
      </c>
      <c r="M10" s="44" t="s">
        <v>13</v>
      </c>
      <c r="N10" s="44" t="s">
        <v>11</v>
      </c>
      <c r="O10" s="44" t="s">
        <v>56</v>
      </c>
      <c r="P10" s="44" t="s">
        <v>55</v>
      </c>
      <c r="Q10" s="44" t="s">
        <v>62</v>
      </c>
    </row>
    <row r="11" spans="1:18" x14ac:dyDescent="0.25">
      <c r="A11" s="20">
        <v>1</v>
      </c>
      <c r="B11" s="17" t="s">
        <v>16</v>
      </c>
      <c r="C11" s="37" t="s">
        <v>47</v>
      </c>
      <c r="D11" s="21">
        <v>0.5</v>
      </c>
      <c r="E11" s="21">
        <v>0.5</v>
      </c>
      <c r="F11" s="21">
        <v>0.5</v>
      </c>
      <c r="G11" s="21">
        <v>0.55000000000000004</v>
      </c>
      <c r="H11" s="21">
        <v>0.4</v>
      </c>
      <c r="I11" s="21">
        <v>0.8</v>
      </c>
      <c r="J11" s="21">
        <v>0.6</v>
      </c>
      <c r="K11" s="21">
        <v>0.8</v>
      </c>
      <c r="L11" s="21">
        <v>0.8</v>
      </c>
      <c r="M11" s="21">
        <v>0.6</v>
      </c>
      <c r="N11" s="21">
        <v>0.6</v>
      </c>
      <c r="O11" s="21">
        <v>0.5</v>
      </c>
      <c r="P11" s="21">
        <v>0.4</v>
      </c>
      <c r="Q11" s="21">
        <v>0.4</v>
      </c>
    </row>
    <row r="12" spans="1:18" ht="15.75" thickBot="1" x14ac:dyDescent="0.3">
      <c r="A12" s="27">
        <v>99</v>
      </c>
      <c r="B12" s="28" t="s">
        <v>16</v>
      </c>
      <c r="C12" s="26" t="s">
        <v>36</v>
      </c>
      <c r="D12" s="29">
        <v>0.85</v>
      </c>
      <c r="E12" s="29">
        <v>0.7</v>
      </c>
      <c r="F12" s="29">
        <v>0.65</v>
      </c>
      <c r="G12" s="29">
        <v>0.75</v>
      </c>
      <c r="H12" s="21">
        <v>0.8</v>
      </c>
      <c r="I12" s="21">
        <v>0.5</v>
      </c>
      <c r="J12" s="21">
        <v>0.7</v>
      </c>
      <c r="K12" s="21">
        <v>0.5</v>
      </c>
      <c r="L12" s="21">
        <v>0.65</v>
      </c>
      <c r="M12" s="21">
        <v>0.75</v>
      </c>
      <c r="N12" s="21">
        <v>0.7</v>
      </c>
      <c r="O12" s="21">
        <v>0.85</v>
      </c>
      <c r="P12" s="21">
        <v>0.7</v>
      </c>
      <c r="Q12" s="21">
        <v>0.5</v>
      </c>
      <c r="R12" s="1"/>
    </row>
    <row r="13" spans="1:18" ht="15.75" thickBot="1" x14ac:dyDescent="0.3">
      <c r="A13" s="32"/>
      <c r="B13" s="41" t="s">
        <v>45</v>
      </c>
      <c r="C13" s="47"/>
      <c r="D13" s="49">
        <f t="shared" ref="D13:Q13" si="0">AVERAGE(D11:D12)</f>
        <v>0.67500000000000004</v>
      </c>
      <c r="E13" s="50">
        <f t="shared" si="0"/>
        <v>0.6</v>
      </c>
      <c r="F13" s="50">
        <f t="shared" si="0"/>
        <v>0.57499999999999996</v>
      </c>
      <c r="G13" s="50">
        <f t="shared" si="0"/>
        <v>0.65</v>
      </c>
      <c r="H13" s="50">
        <f t="shared" si="0"/>
        <v>0.60000000000000009</v>
      </c>
      <c r="I13" s="50">
        <f t="shared" si="0"/>
        <v>0.65</v>
      </c>
      <c r="J13" s="50">
        <f t="shared" si="0"/>
        <v>0.64999999999999991</v>
      </c>
      <c r="K13" s="50">
        <f t="shared" si="0"/>
        <v>0.65</v>
      </c>
      <c r="L13" s="50">
        <f t="shared" si="0"/>
        <v>0.72500000000000009</v>
      </c>
      <c r="M13" s="50">
        <f t="shared" si="0"/>
        <v>0.67500000000000004</v>
      </c>
      <c r="N13" s="50">
        <f t="shared" si="0"/>
        <v>0.64999999999999991</v>
      </c>
      <c r="O13" s="50">
        <f t="shared" si="0"/>
        <v>0.67500000000000004</v>
      </c>
      <c r="P13" s="51">
        <f t="shared" si="0"/>
        <v>0.55000000000000004</v>
      </c>
      <c r="Q13" s="51">
        <f t="shared" si="0"/>
        <v>0.45</v>
      </c>
      <c r="R13" s="1"/>
    </row>
    <row r="14" spans="1:18" x14ac:dyDescent="0.25">
      <c r="A14" s="32"/>
      <c r="B14" s="32"/>
      <c r="C14" s="33"/>
      <c r="D14" s="34"/>
      <c r="E14" s="34"/>
      <c r="F14" s="34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1"/>
    </row>
    <row r="15" spans="1:18" ht="15.75" x14ac:dyDescent="0.25">
      <c r="A15" s="32"/>
      <c r="B15" s="42" t="s">
        <v>10</v>
      </c>
      <c r="C15" s="43" t="s">
        <v>31</v>
      </c>
      <c r="D15" s="44" t="s">
        <v>2</v>
      </c>
      <c r="E15" s="44" t="s">
        <v>3</v>
      </c>
      <c r="F15" s="44" t="s">
        <v>4</v>
      </c>
      <c r="G15" s="44" t="s">
        <v>5</v>
      </c>
      <c r="H15" s="44" t="s">
        <v>15</v>
      </c>
      <c r="I15" s="44" t="s">
        <v>6</v>
      </c>
      <c r="J15" s="44" t="s">
        <v>7</v>
      </c>
      <c r="K15" s="44" t="s">
        <v>8</v>
      </c>
      <c r="L15" s="44" t="s">
        <v>9</v>
      </c>
      <c r="M15" s="44" t="s">
        <v>10</v>
      </c>
      <c r="N15" s="44" t="s">
        <v>11</v>
      </c>
      <c r="O15" s="44" t="s">
        <v>12</v>
      </c>
      <c r="P15" s="44" t="s">
        <v>13</v>
      </c>
      <c r="Q15" s="44" t="s">
        <v>62</v>
      </c>
      <c r="R15" s="1"/>
    </row>
    <row r="16" spans="1:18" x14ac:dyDescent="0.25">
      <c r="A16" s="36">
        <v>2</v>
      </c>
      <c r="B16" s="39" t="s">
        <v>37</v>
      </c>
      <c r="C16" s="40"/>
      <c r="D16" s="11"/>
      <c r="E16" s="11"/>
      <c r="F16" s="11"/>
      <c r="G16" s="1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1"/>
    </row>
    <row r="17" spans="1:18" x14ac:dyDescent="0.25">
      <c r="A17" s="36">
        <v>3</v>
      </c>
      <c r="B17" s="18" t="s">
        <v>37</v>
      </c>
      <c r="C17" s="24"/>
      <c r="D17" s="11"/>
      <c r="E17" s="11"/>
      <c r="F17" s="11"/>
      <c r="G17" s="1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1"/>
    </row>
    <row r="18" spans="1:18" x14ac:dyDescent="0.25">
      <c r="A18" s="30">
        <f>SUM(A17+1)</f>
        <v>4</v>
      </c>
      <c r="B18" s="18" t="s">
        <v>39</v>
      </c>
      <c r="C18" s="24" t="s">
        <v>0</v>
      </c>
      <c r="D18" s="11">
        <v>0.75</v>
      </c>
      <c r="E18" s="11">
        <v>0.85</v>
      </c>
      <c r="F18" s="11">
        <v>0.85</v>
      </c>
      <c r="G18" s="11">
        <v>0.7</v>
      </c>
      <c r="H18" s="31">
        <v>0.85</v>
      </c>
      <c r="I18" s="31">
        <v>0.7</v>
      </c>
      <c r="J18" s="31">
        <v>0.75</v>
      </c>
      <c r="K18" s="31">
        <v>0.8</v>
      </c>
      <c r="L18" s="31">
        <v>0.85</v>
      </c>
      <c r="M18" s="31">
        <v>0.9</v>
      </c>
      <c r="N18" s="31">
        <v>0.9</v>
      </c>
      <c r="O18" s="31">
        <v>0.8</v>
      </c>
      <c r="P18" s="31">
        <v>0.8</v>
      </c>
      <c r="Q18" s="31">
        <v>0.85</v>
      </c>
    </row>
    <row r="19" spans="1:18" x14ac:dyDescent="0.25">
      <c r="A19" s="20">
        <f t="shared" ref="A19:A48" si="1">SUM(A18+1)</f>
        <v>5</v>
      </c>
      <c r="B19" s="18" t="s">
        <v>37</v>
      </c>
      <c r="C19" s="24"/>
      <c r="D19" s="11"/>
      <c r="E19" s="11"/>
      <c r="F19" s="11"/>
      <c r="G19" s="1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8" x14ac:dyDescent="0.25">
      <c r="A20" s="20">
        <f t="shared" si="1"/>
        <v>6</v>
      </c>
      <c r="B20" s="18" t="s">
        <v>39</v>
      </c>
      <c r="C20" s="24"/>
      <c r="D20" s="11"/>
      <c r="E20" s="11"/>
      <c r="F20" s="11"/>
      <c r="G20" s="1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8" x14ac:dyDescent="0.25">
      <c r="A21" s="20">
        <f t="shared" si="1"/>
        <v>7</v>
      </c>
      <c r="B21" s="18" t="s">
        <v>41</v>
      </c>
      <c r="C21" s="24" t="s">
        <v>43</v>
      </c>
      <c r="D21" s="11">
        <v>0.8</v>
      </c>
      <c r="E21" s="11">
        <v>0.85</v>
      </c>
      <c r="F21" s="11">
        <v>0.85</v>
      </c>
      <c r="G21" s="11">
        <v>0.75</v>
      </c>
      <c r="H21" s="31">
        <v>0.85</v>
      </c>
      <c r="I21" s="31">
        <v>0.85</v>
      </c>
      <c r="J21" s="31">
        <v>0.8</v>
      </c>
      <c r="K21" s="31">
        <v>0.8</v>
      </c>
      <c r="L21" s="31">
        <v>0.85</v>
      </c>
      <c r="M21" s="31">
        <v>0.85</v>
      </c>
      <c r="N21" s="31">
        <v>0.8</v>
      </c>
      <c r="O21" s="31">
        <v>0.6</v>
      </c>
      <c r="P21" s="31">
        <v>0.8</v>
      </c>
      <c r="Q21" s="31">
        <v>0.85</v>
      </c>
    </row>
    <row r="22" spans="1:18" x14ac:dyDescent="0.25">
      <c r="A22" s="20">
        <f t="shared" si="1"/>
        <v>8</v>
      </c>
      <c r="B22" s="39" t="s">
        <v>39</v>
      </c>
      <c r="C22" s="40" t="s">
        <v>38</v>
      </c>
      <c r="D22" s="11">
        <v>0.75</v>
      </c>
      <c r="E22" s="11">
        <v>0.75</v>
      </c>
      <c r="F22" s="11">
        <v>0.8</v>
      </c>
      <c r="G22" s="11">
        <v>0.65</v>
      </c>
      <c r="H22" s="31">
        <v>0.8</v>
      </c>
      <c r="I22" s="31">
        <v>0.85</v>
      </c>
      <c r="J22" s="31">
        <v>0.75</v>
      </c>
      <c r="K22" s="31">
        <v>0.8</v>
      </c>
      <c r="L22" s="31">
        <v>0.9</v>
      </c>
      <c r="M22" s="31">
        <v>0.75</v>
      </c>
      <c r="N22" s="31">
        <v>0.85</v>
      </c>
      <c r="O22" s="31">
        <v>0.8</v>
      </c>
      <c r="P22" s="31">
        <v>0.8</v>
      </c>
      <c r="Q22" s="31">
        <v>0.7</v>
      </c>
    </row>
    <row r="23" spans="1:18" x14ac:dyDescent="0.25">
      <c r="A23" s="20">
        <f t="shared" si="1"/>
        <v>9</v>
      </c>
      <c r="B23" s="18" t="s">
        <v>41</v>
      </c>
      <c r="C23" s="24" t="s">
        <v>87</v>
      </c>
      <c r="D23" s="11">
        <v>0.9</v>
      </c>
      <c r="E23" s="11">
        <v>0.65</v>
      </c>
      <c r="F23" s="11">
        <v>0.75</v>
      </c>
      <c r="G23" s="11">
        <v>0.75</v>
      </c>
      <c r="H23" s="31">
        <v>0.7</v>
      </c>
      <c r="I23" s="31">
        <v>0.8</v>
      </c>
      <c r="J23" s="31">
        <v>0.65</v>
      </c>
      <c r="K23" s="31">
        <v>0.7</v>
      </c>
      <c r="L23" s="31">
        <v>0.7</v>
      </c>
      <c r="M23" s="31">
        <v>0.7</v>
      </c>
      <c r="N23" s="31">
        <v>0.7</v>
      </c>
      <c r="O23" s="31">
        <v>0.6</v>
      </c>
      <c r="P23" s="31">
        <v>0.75</v>
      </c>
      <c r="Q23" s="31">
        <v>0.6</v>
      </c>
    </row>
    <row r="24" spans="1:18" x14ac:dyDescent="0.25">
      <c r="A24" s="20">
        <f t="shared" si="1"/>
        <v>10</v>
      </c>
      <c r="B24" s="18" t="s">
        <v>39</v>
      </c>
      <c r="C24" s="24" t="s">
        <v>49</v>
      </c>
      <c r="D24" s="11">
        <v>0.9</v>
      </c>
      <c r="E24" s="11">
        <v>0.85</v>
      </c>
      <c r="F24" s="11">
        <v>0.85</v>
      </c>
      <c r="G24" s="11">
        <v>1</v>
      </c>
      <c r="H24" s="31">
        <v>1</v>
      </c>
      <c r="I24" s="31">
        <v>0.9</v>
      </c>
      <c r="J24" s="31">
        <v>0.9</v>
      </c>
      <c r="K24" s="31">
        <v>0.8</v>
      </c>
      <c r="L24" s="31">
        <v>0.9</v>
      </c>
      <c r="M24" s="31">
        <v>0.85</v>
      </c>
      <c r="N24" s="31">
        <v>0.85</v>
      </c>
      <c r="O24" s="31">
        <v>0.85</v>
      </c>
      <c r="P24" s="31">
        <v>0.85</v>
      </c>
      <c r="Q24" s="31">
        <v>0.8</v>
      </c>
    </row>
    <row r="25" spans="1:18" x14ac:dyDescent="0.25">
      <c r="A25" s="20">
        <f t="shared" si="1"/>
        <v>11</v>
      </c>
      <c r="B25" s="18" t="s">
        <v>39</v>
      </c>
      <c r="C25" s="24" t="s">
        <v>85</v>
      </c>
      <c r="D25" s="11">
        <v>0.5</v>
      </c>
      <c r="E25" s="11">
        <v>0.85</v>
      </c>
      <c r="F25" s="11">
        <v>0.85</v>
      </c>
      <c r="G25" s="11">
        <v>0.85</v>
      </c>
      <c r="H25" s="31">
        <v>0.8</v>
      </c>
      <c r="I25" s="31">
        <v>0.85</v>
      </c>
      <c r="J25" s="31">
        <v>0.85</v>
      </c>
      <c r="K25" s="31">
        <v>0.85</v>
      </c>
      <c r="L25" s="31">
        <v>0.85</v>
      </c>
      <c r="M25" s="31">
        <v>0.85</v>
      </c>
      <c r="N25" s="31">
        <v>0.85</v>
      </c>
      <c r="O25" s="31">
        <v>0.75</v>
      </c>
      <c r="P25" s="31">
        <v>0.85</v>
      </c>
      <c r="Q25" s="31">
        <v>0.8</v>
      </c>
    </row>
    <row r="26" spans="1:18" x14ac:dyDescent="0.25">
      <c r="A26" s="20">
        <f t="shared" si="1"/>
        <v>12</v>
      </c>
      <c r="B26" s="18" t="s">
        <v>41</v>
      </c>
      <c r="C26" s="24" t="s">
        <v>88</v>
      </c>
      <c r="D26" s="11">
        <v>0.75</v>
      </c>
      <c r="E26" s="11">
        <v>0.85</v>
      </c>
      <c r="F26" s="11">
        <v>0.85</v>
      </c>
      <c r="G26" s="11">
        <v>0.8</v>
      </c>
      <c r="H26" s="31">
        <v>0.65</v>
      </c>
      <c r="I26" s="31">
        <v>0.9</v>
      </c>
      <c r="J26" s="31">
        <v>0.85</v>
      </c>
      <c r="K26" s="31">
        <v>0.8</v>
      </c>
      <c r="L26" s="31">
        <v>0.8</v>
      </c>
      <c r="M26" s="31">
        <v>0.75</v>
      </c>
      <c r="N26" s="31">
        <v>0.7</v>
      </c>
      <c r="O26" s="31">
        <v>0.7</v>
      </c>
      <c r="P26" s="31">
        <v>0.75</v>
      </c>
      <c r="Q26" s="31">
        <v>0.7</v>
      </c>
    </row>
    <row r="27" spans="1:18" x14ac:dyDescent="0.25">
      <c r="A27" s="20">
        <f t="shared" si="1"/>
        <v>13</v>
      </c>
      <c r="B27" s="18" t="s">
        <v>39</v>
      </c>
      <c r="C27" s="24"/>
      <c r="D27" s="11"/>
      <c r="E27" s="11"/>
      <c r="F27" s="11"/>
      <c r="G27" s="1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8" x14ac:dyDescent="0.25">
      <c r="A28" s="20">
        <f t="shared" si="1"/>
        <v>14</v>
      </c>
      <c r="B28" s="18" t="s">
        <v>37</v>
      </c>
      <c r="C28" s="24"/>
      <c r="D28" s="11"/>
      <c r="E28" s="11"/>
      <c r="F28" s="11"/>
      <c r="G28" s="1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8" x14ac:dyDescent="0.25">
      <c r="A29" s="20">
        <f t="shared" si="1"/>
        <v>15</v>
      </c>
      <c r="B29" s="18" t="s">
        <v>39</v>
      </c>
      <c r="C29" s="24" t="s">
        <v>86</v>
      </c>
      <c r="D29" s="11">
        <v>0.8</v>
      </c>
      <c r="E29" s="11">
        <v>0.8</v>
      </c>
      <c r="F29" s="11">
        <v>0.85</v>
      </c>
      <c r="G29" s="11">
        <v>0.85</v>
      </c>
      <c r="H29" s="31">
        <v>0.8</v>
      </c>
      <c r="I29" s="31">
        <v>0.9</v>
      </c>
      <c r="J29" s="31">
        <v>0.85</v>
      </c>
      <c r="K29" s="31">
        <v>0.85</v>
      </c>
      <c r="L29" s="31">
        <v>0.8</v>
      </c>
      <c r="M29" s="31">
        <v>0.8</v>
      </c>
      <c r="N29" s="31">
        <v>0.65</v>
      </c>
      <c r="O29" s="31">
        <v>0.6</v>
      </c>
      <c r="P29" s="31">
        <v>0.75</v>
      </c>
      <c r="Q29" s="31">
        <v>0.7</v>
      </c>
    </row>
    <row r="30" spans="1:18" x14ac:dyDescent="0.25">
      <c r="A30" s="20">
        <f t="shared" si="1"/>
        <v>16</v>
      </c>
      <c r="B30" s="18" t="s">
        <v>39</v>
      </c>
      <c r="C30" s="38" t="s">
        <v>66</v>
      </c>
      <c r="D30" s="31">
        <v>0.85</v>
      </c>
      <c r="E30" s="31">
        <v>0.7</v>
      </c>
      <c r="F30" s="31">
        <v>0.7</v>
      </c>
      <c r="G30" s="31">
        <v>0.75</v>
      </c>
      <c r="H30" s="31">
        <v>0.85</v>
      </c>
      <c r="I30" s="31">
        <v>0.75</v>
      </c>
      <c r="J30" s="31">
        <v>0.75</v>
      </c>
      <c r="K30" s="31">
        <v>0.7</v>
      </c>
      <c r="L30" s="31">
        <v>0.75</v>
      </c>
      <c r="M30" s="31">
        <v>0.6</v>
      </c>
      <c r="N30" s="31">
        <v>0.7</v>
      </c>
      <c r="O30" s="31">
        <v>0.6</v>
      </c>
      <c r="P30" s="31">
        <v>0.65</v>
      </c>
      <c r="Q30" s="31">
        <v>0.65</v>
      </c>
    </row>
    <row r="31" spans="1:18" x14ac:dyDescent="0.25">
      <c r="A31" s="20">
        <f t="shared" si="1"/>
        <v>17</v>
      </c>
      <c r="B31" s="18" t="s">
        <v>41</v>
      </c>
      <c r="C31" s="24" t="s">
        <v>68</v>
      </c>
      <c r="D31" s="11">
        <v>0.75</v>
      </c>
      <c r="E31" s="11">
        <v>0.85</v>
      </c>
      <c r="F31" s="11">
        <v>0.85</v>
      </c>
      <c r="G31" s="11">
        <v>0.85</v>
      </c>
      <c r="H31" s="31">
        <v>0.75</v>
      </c>
      <c r="I31" s="31">
        <v>0.9</v>
      </c>
      <c r="J31" s="31">
        <v>0.9</v>
      </c>
      <c r="K31" s="31">
        <v>0.85</v>
      </c>
      <c r="L31" s="31">
        <v>0.85</v>
      </c>
      <c r="M31" s="31">
        <v>0.85</v>
      </c>
      <c r="N31" s="31">
        <v>0.8</v>
      </c>
      <c r="O31" s="31">
        <v>0.65</v>
      </c>
      <c r="P31" s="31">
        <v>0.75</v>
      </c>
      <c r="Q31" s="31">
        <v>0.85</v>
      </c>
    </row>
    <row r="32" spans="1:18" x14ac:dyDescent="0.25">
      <c r="A32" s="20">
        <f t="shared" si="1"/>
        <v>18</v>
      </c>
      <c r="B32" s="18" t="s">
        <v>37</v>
      </c>
      <c r="C32" s="24" t="s">
        <v>102</v>
      </c>
      <c r="D32" s="11">
        <v>0.85</v>
      </c>
      <c r="E32" s="11">
        <v>0.75</v>
      </c>
      <c r="F32" s="11">
        <v>0.75</v>
      </c>
      <c r="G32" s="11">
        <v>0.8</v>
      </c>
      <c r="H32" s="31">
        <v>0.75</v>
      </c>
      <c r="I32" s="31">
        <v>0.8</v>
      </c>
      <c r="J32" s="31">
        <v>0.75</v>
      </c>
      <c r="K32" s="31">
        <v>0.75</v>
      </c>
      <c r="L32" s="31">
        <v>0.75</v>
      </c>
      <c r="M32" s="31">
        <v>0.8</v>
      </c>
      <c r="N32" s="31">
        <v>0.75</v>
      </c>
      <c r="O32" s="31">
        <v>0.7</v>
      </c>
      <c r="P32" s="31">
        <v>0.7</v>
      </c>
      <c r="Q32" s="31">
        <v>0.7</v>
      </c>
    </row>
    <row r="33" spans="1:17" ht="18.75" customHeight="1" x14ac:dyDescent="0.25">
      <c r="A33" s="20">
        <f t="shared" si="1"/>
        <v>19</v>
      </c>
      <c r="B33" s="18" t="s">
        <v>37</v>
      </c>
      <c r="C33" s="24" t="s">
        <v>111</v>
      </c>
      <c r="D33" s="11">
        <v>0.75</v>
      </c>
      <c r="E33" s="11">
        <v>0.75</v>
      </c>
      <c r="F33" s="22">
        <v>0.7</v>
      </c>
      <c r="G33" s="22">
        <v>0.75</v>
      </c>
      <c r="H33" s="31">
        <v>0.8</v>
      </c>
      <c r="I33" s="31">
        <v>0.75</v>
      </c>
      <c r="J33" s="31">
        <v>0.75</v>
      </c>
      <c r="K33" s="31">
        <v>0.7</v>
      </c>
      <c r="L33" s="31">
        <v>0.7</v>
      </c>
      <c r="M33" s="31">
        <v>0.8</v>
      </c>
      <c r="N33" s="31">
        <v>0.8</v>
      </c>
      <c r="O33" s="31">
        <v>0.75</v>
      </c>
      <c r="P33" s="31">
        <v>0.7</v>
      </c>
      <c r="Q33" s="31">
        <v>0.7</v>
      </c>
    </row>
    <row r="34" spans="1:17" x14ac:dyDescent="0.25">
      <c r="A34" s="20">
        <f t="shared" si="1"/>
        <v>20</v>
      </c>
      <c r="B34" s="18" t="s">
        <v>39</v>
      </c>
      <c r="C34" s="24" t="s">
        <v>108</v>
      </c>
      <c r="D34" s="11">
        <v>0.95</v>
      </c>
      <c r="E34" s="11">
        <v>0.7</v>
      </c>
      <c r="F34" s="11">
        <v>0.8</v>
      </c>
      <c r="G34" s="11">
        <v>0.8</v>
      </c>
      <c r="H34" s="31">
        <v>0.5</v>
      </c>
      <c r="I34" s="31">
        <v>0.6</v>
      </c>
      <c r="J34" s="31">
        <v>0.65</v>
      </c>
      <c r="K34" s="31">
        <v>0.7</v>
      </c>
      <c r="L34" s="31">
        <v>0.7</v>
      </c>
      <c r="M34" s="31">
        <v>0.7</v>
      </c>
      <c r="N34" s="31">
        <v>0.65</v>
      </c>
      <c r="O34" s="31">
        <v>0.8</v>
      </c>
      <c r="P34" s="31">
        <v>0.85</v>
      </c>
      <c r="Q34" s="31">
        <v>0.65</v>
      </c>
    </row>
    <row r="35" spans="1:17" x14ac:dyDescent="0.25">
      <c r="A35" s="20">
        <f t="shared" si="1"/>
        <v>21</v>
      </c>
      <c r="B35" s="18" t="s">
        <v>37</v>
      </c>
      <c r="C35" s="24" t="s">
        <v>109</v>
      </c>
      <c r="D35" s="11">
        <v>0.7</v>
      </c>
      <c r="E35" s="11">
        <v>0.7</v>
      </c>
      <c r="F35" s="11">
        <v>0.65</v>
      </c>
      <c r="G35" s="11">
        <v>0.7</v>
      </c>
      <c r="H35" s="31">
        <v>0.7</v>
      </c>
      <c r="I35" s="31">
        <v>0.65</v>
      </c>
      <c r="J35" s="31">
        <v>0.65</v>
      </c>
      <c r="K35" s="31">
        <v>0.6</v>
      </c>
      <c r="L35" s="31">
        <v>0.6</v>
      </c>
      <c r="M35" s="31">
        <v>0.65</v>
      </c>
      <c r="N35" s="31">
        <v>0.65</v>
      </c>
      <c r="O35" s="31">
        <v>0.6</v>
      </c>
      <c r="P35" s="31">
        <v>0.6</v>
      </c>
      <c r="Q35" s="31">
        <v>0.6</v>
      </c>
    </row>
    <row r="36" spans="1:17" x14ac:dyDescent="0.25">
      <c r="A36" s="20">
        <f t="shared" si="1"/>
        <v>22</v>
      </c>
      <c r="B36" s="18" t="s">
        <v>39</v>
      </c>
      <c r="C36" s="24" t="s">
        <v>110</v>
      </c>
      <c r="D36" s="11">
        <v>0.75</v>
      </c>
      <c r="E36" s="11">
        <v>0.85</v>
      </c>
      <c r="F36" s="11">
        <v>0.85</v>
      </c>
      <c r="G36" s="11">
        <v>0.85</v>
      </c>
      <c r="H36" s="31">
        <v>0.75</v>
      </c>
      <c r="I36" s="31">
        <v>0.9</v>
      </c>
      <c r="J36" s="31">
        <v>0.9</v>
      </c>
      <c r="K36" s="31">
        <v>0.8</v>
      </c>
      <c r="L36" s="31">
        <v>0.8</v>
      </c>
      <c r="M36" s="31">
        <v>0.7</v>
      </c>
      <c r="N36" s="31">
        <v>0.8</v>
      </c>
      <c r="O36" s="31">
        <v>0.7</v>
      </c>
      <c r="P36" s="31">
        <v>0.9</v>
      </c>
      <c r="Q36" s="31">
        <v>0.7</v>
      </c>
    </row>
    <row r="37" spans="1:17" x14ac:dyDescent="0.25">
      <c r="A37" s="20">
        <f t="shared" si="1"/>
        <v>23</v>
      </c>
      <c r="B37" s="18" t="s">
        <v>37</v>
      </c>
      <c r="C37" s="24" t="s">
        <v>112</v>
      </c>
      <c r="D37" s="11">
        <v>0.7</v>
      </c>
      <c r="E37" s="11">
        <v>0.75</v>
      </c>
      <c r="F37" s="11">
        <v>0.75</v>
      </c>
      <c r="G37" s="11">
        <v>0.8</v>
      </c>
      <c r="H37" s="31">
        <v>0.75</v>
      </c>
      <c r="I37" s="31">
        <v>0.75</v>
      </c>
      <c r="J37" s="31">
        <v>0.7</v>
      </c>
      <c r="K37" s="31">
        <v>0.75</v>
      </c>
      <c r="L37" s="31">
        <v>0.75</v>
      </c>
      <c r="M37" s="31">
        <v>0.75</v>
      </c>
      <c r="N37" s="31">
        <v>0.7</v>
      </c>
      <c r="O37" s="31">
        <v>0.8</v>
      </c>
      <c r="P37" s="31">
        <v>0.7</v>
      </c>
      <c r="Q37" s="31">
        <v>0.7</v>
      </c>
    </row>
    <row r="38" spans="1:17" x14ac:dyDescent="0.25">
      <c r="A38" s="20">
        <f t="shared" si="1"/>
        <v>24</v>
      </c>
      <c r="B38" s="18" t="s">
        <v>39</v>
      </c>
      <c r="C38" s="24" t="s">
        <v>113</v>
      </c>
      <c r="D38" s="11">
        <v>0.85</v>
      </c>
      <c r="E38" s="11">
        <v>0.8</v>
      </c>
      <c r="F38" s="11">
        <v>0.75</v>
      </c>
      <c r="G38" s="11">
        <v>0.75</v>
      </c>
      <c r="H38" s="31">
        <v>0.75</v>
      </c>
      <c r="I38" s="31">
        <v>0.8</v>
      </c>
      <c r="J38" s="31">
        <v>0.75</v>
      </c>
      <c r="K38" s="31">
        <v>0.75</v>
      </c>
      <c r="L38" s="31">
        <v>0.75</v>
      </c>
      <c r="M38" s="31">
        <v>0.75</v>
      </c>
      <c r="N38" s="31">
        <v>0.8</v>
      </c>
      <c r="O38" s="31">
        <v>0.7</v>
      </c>
      <c r="P38" s="31">
        <v>0.75</v>
      </c>
      <c r="Q38" s="31">
        <v>0.7</v>
      </c>
    </row>
    <row r="39" spans="1:17" x14ac:dyDescent="0.25">
      <c r="A39" s="20">
        <f t="shared" si="1"/>
        <v>25</v>
      </c>
      <c r="B39" s="18"/>
      <c r="C39" s="24"/>
      <c r="D39" s="11"/>
      <c r="E39" s="11"/>
      <c r="F39" s="11"/>
      <c r="G39" s="1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5">
      <c r="A40" s="20">
        <f t="shared" si="1"/>
        <v>26</v>
      </c>
      <c r="B40" s="18"/>
      <c r="C40" s="24"/>
      <c r="D40" s="11"/>
      <c r="E40" s="11"/>
      <c r="F40" s="11"/>
      <c r="G40" s="1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x14ac:dyDescent="0.25">
      <c r="A41" s="20">
        <f t="shared" si="1"/>
        <v>27</v>
      </c>
      <c r="B41" s="18"/>
      <c r="C41" s="24"/>
      <c r="D41" s="11"/>
      <c r="E41" s="11"/>
      <c r="F41" s="11"/>
      <c r="G41" s="1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x14ac:dyDescent="0.25">
      <c r="A42" s="20">
        <f t="shared" si="1"/>
        <v>28</v>
      </c>
      <c r="B42" s="18"/>
      <c r="C42" s="24"/>
      <c r="D42" s="11"/>
      <c r="E42" s="11"/>
      <c r="F42" s="11"/>
      <c r="G42" s="1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 x14ac:dyDescent="0.25">
      <c r="A43" s="20">
        <f t="shared" si="1"/>
        <v>29</v>
      </c>
      <c r="B43" s="18"/>
      <c r="C43" s="24"/>
      <c r="D43" s="11"/>
      <c r="E43" s="11"/>
      <c r="F43" s="11"/>
      <c r="G43" s="1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x14ac:dyDescent="0.25">
      <c r="A44" s="20">
        <f t="shared" si="1"/>
        <v>30</v>
      </c>
      <c r="B44" s="18"/>
      <c r="C44" s="24"/>
      <c r="D44" s="11"/>
      <c r="E44" s="11"/>
      <c r="F44" s="11"/>
      <c r="G44" s="1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7" x14ac:dyDescent="0.25">
      <c r="A45" s="20">
        <f t="shared" si="1"/>
        <v>31</v>
      </c>
      <c r="B45" s="18"/>
      <c r="C45" s="24"/>
      <c r="D45" s="11"/>
      <c r="E45" s="11"/>
      <c r="F45" s="11"/>
      <c r="G45" s="1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x14ac:dyDescent="0.25">
      <c r="A46" s="20">
        <f t="shared" si="1"/>
        <v>32</v>
      </c>
      <c r="B46" s="18"/>
      <c r="C46" s="24"/>
      <c r="D46" s="11"/>
      <c r="E46" s="11"/>
      <c r="F46" s="11"/>
      <c r="G46" s="1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x14ac:dyDescent="0.25">
      <c r="A47" s="20">
        <f t="shared" si="1"/>
        <v>33</v>
      </c>
      <c r="B47" s="18"/>
      <c r="C47" s="24"/>
      <c r="D47" s="11"/>
      <c r="E47" s="11"/>
      <c r="F47" s="11"/>
      <c r="G47" s="1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ht="15.75" thickBot="1" x14ac:dyDescent="0.3">
      <c r="A48" s="20">
        <f t="shared" si="1"/>
        <v>34</v>
      </c>
      <c r="B48" s="19"/>
      <c r="C48" s="25"/>
      <c r="D48" s="23"/>
      <c r="E48" s="23"/>
      <c r="F48" s="23"/>
      <c r="G48" s="23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2:17" ht="15.75" thickBot="1" x14ac:dyDescent="0.3">
      <c r="B49" s="41" t="s">
        <v>45</v>
      </c>
      <c r="C49" s="47"/>
      <c r="D49" s="48">
        <f>AVERAGE(D17:D48)</f>
        <v>0.78235294117647047</v>
      </c>
      <c r="E49" s="48">
        <f t="shared" ref="E49:P49" si="2">AVERAGE(E17:E48)</f>
        <v>0.78235294117647047</v>
      </c>
      <c r="F49" s="48">
        <f t="shared" si="2"/>
        <v>0.79117647058823526</v>
      </c>
      <c r="G49" s="48">
        <f t="shared" si="2"/>
        <v>0.78823529411764703</v>
      </c>
      <c r="H49" s="48">
        <f t="shared" si="2"/>
        <v>0.76764705882352946</v>
      </c>
      <c r="I49" s="48">
        <f t="shared" si="2"/>
        <v>0.80294117647058838</v>
      </c>
      <c r="J49" s="48">
        <f t="shared" si="2"/>
        <v>0.77647058823529402</v>
      </c>
      <c r="K49" s="48">
        <f t="shared" si="2"/>
        <v>0.76470588235294112</v>
      </c>
      <c r="L49" s="48">
        <f t="shared" si="2"/>
        <v>0.78235294117647047</v>
      </c>
      <c r="M49" s="48">
        <f t="shared" si="2"/>
        <v>0.76764705882352935</v>
      </c>
      <c r="N49" s="48">
        <f t="shared" si="2"/>
        <v>0.76176470588235312</v>
      </c>
      <c r="O49" s="48">
        <f t="shared" si="2"/>
        <v>0.70588235294117652</v>
      </c>
      <c r="P49" s="48">
        <f t="shared" si="2"/>
        <v>0.76176470588235279</v>
      </c>
      <c r="Q49" s="48">
        <f t="shared" ref="Q49" si="3">AVERAGE(Q17:Q48)</f>
        <v>0.72058823529411742</v>
      </c>
    </row>
    <row r="54" spans="2:17" x14ac:dyDescent="0.25">
      <c r="Q54" t="s">
        <v>44</v>
      </c>
    </row>
    <row r="55" spans="2:17" x14ac:dyDescent="0.25">
      <c r="Q55" t="s">
        <v>44</v>
      </c>
    </row>
    <row r="56" spans="2:17" x14ac:dyDescent="0.25">
      <c r="Q56" t="s">
        <v>44</v>
      </c>
    </row>
  </sheetData>
  <conditionalFormatting sqref="D13:Q13">
    <cfRule type="cellIs" dxfId="11" priority="4" operator="between">
      <formula>0.7</formula>
      <formula>1</formula>
    </cfRule>
    <cfRule type="cellIs" dxfId="10" priority="5" operator="between">
      <formula>0</formula>
      <formula>0.59</formula>
    </cfRule>
    <cfRule type="cellIs" dxfId="9" priority="6" operator="between">
      <formula>0.6</formula>
      <formula>0.7</formula>
    </cfRule>
  </conditionalFormatting>
  <conditionalFormatting sqref="D49:Q49">
    <cfRule type="cellIs" dxfId="8" priority="1" operator="between">
      <formula>0.86</formula>
      <formula>1</formula>
    </cfRule>
    <cfRule type="cellIs" dxfId="7" priority="2" operator="between">
      <formula>0.71</formula>
      <formula>0.85</formula>
    </cfRule>
    <cfRule type="cellIs" dxfId="6" priority="3" operator="between">
      <formula>0</formula>
      <formula>0.7</formula>
    </cfRule>
  </conditionalFormatting>
  <pageMargins left="0.7" right="0.7" top="0.75" bottom="0.75" header="0.3" footer="0.3"/>
  <pageSetup scale="5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1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('P-02'!C21:C21)</f>
        <v>Ahmet Alp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('P-02'!B21)</f>
        <v>Forward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62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12</v>
      </c>
      <c r="G11" s="1"/>
      <c r="H11" s="16"/>
      <c r="I11" s="16"/>
      <c r="L11" s="52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Blixten</v>
      </c>
      <c r="E13" s="90"/>
      <c r="F13" s="90"/>
      <c r="G13" s="90"/>
      <c r="H13" s="91">
        <f>SUM(M36)</f>
        <v>0.80714285714285705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SUM('P-02'!D21)</f>
        <v>0.8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SUM('P-02'!E21)</f>
        <v>0.85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SUM('P-02'!F21)</f>
        <v>0.85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SUM('P-02'!G21)</f>
        <v>0.75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SUM('P-02'!H21)</f>
        <v>0.85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SUM('P-02'!I21)</f>
        <v>0.85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SUM('P-02'!J21)</f>
        <v>0.8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SUM('P-02'!K21)</f>
        <v>0.8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SUM('P-02'!L21)</f>
        <v>0.85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SUM('P-02'!M21)</f>
        <v>0.85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SUM('P-02'!N21)</f>
        <v>0.8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SUM('P-02'!O21)</f>
        <v>0.6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SUM('P-02'!P21)</f>
        <v>0.8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SUM('P-02'!Q21)</f>
        <v>0.85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0.80714285714285705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0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B6" s="1"/>
      <c r="C6" s="1"/>
      <c r="D6" s="93" t="s">
        <v>31</v>
      </c>
      <c r="E6" s="94"/>
      <c r="F6" s="13" t="str">
        <f>('P-02'!C22:C22)</f>
        <v>Murat Bugdayci</v>
      </c>
      <c r="G6" s="1"/>
      <c r="H6" s="1"/>
      <c r="I6" s="1"/>
      <c r="K6" s="4"/>
    </row>
    <row r="7" spans="1:17" ht="15" customHeight="1" x14ac:dyDescent="0.25">
      <c r="A7" s="52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('P-02'!B22)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9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5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0.78214285714285725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SUM('P-02'!D22)</f>
        <v>0.75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SUM('P-02'!E22)</f>
        <v>0.75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SUM('P-02'!F22)</f>
        <v>0.8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SUM('P-02'!G22)</f>
        <v>0.65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SUM('P-02'!H22)</f>
        <v>0.8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SUM('P-02'!I22)</f>
        <v>0.85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SUM('P-02'!J22)</f>
        <v>0.75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SUM('P-02'!K22)</f>
        <v>0.8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SUM('P-02'!L22)</f>
        <v>0.9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SUM('P-02'!M22)</f>
        <v>0.75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SUM('P-02'!N22)</f>
        <v>0.85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SUM('P-02'!O22)</f>
        <v>0.8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SUM('P-02'!P22)</f>
        <v>0.8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SUM('P-02'!Q22)</f>
        <v>0.7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0.78214285714285725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0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('P-02'!C23:C23)</f>
        <v>Mucait Akan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  <c r="N7" s="52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('P-02'!B23)</f>
        <v>Forward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2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0.71071428571428563</v>
      </c>
      <c r="I13" s="92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SUM('P-02'!D23)</f>
        <v>0.9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SUM('P-02'!E23)</f>
        <v>0.65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SUM('P-02'!F23)</f>
        <v>0.75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SUM('P-02'!G23)</f>
        <v>0.75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SUM('P-02'!H23)</f>
        <v>0.7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SUM('P-02'!I23)</f>
        <v>0.8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SUM('P-02'!J23)</f>
        <v>0.65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SUM('P-02'!K23)</f>
        <v>0.7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SUM('P-02'!L23)</f>
        <v>0.7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SUM('P-02'!M23)</f>
        <v>0.7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SUM('P-02'!N23)</f>
        <v>0.7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SUM('P-02'!O23)</f>
        <v>0.6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SUM('P-02'!P23)</f>
        <v>0.75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SUM('P-02'!Q23)</f>
        <v>0.6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0.71071428571428563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2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('P-02'!C24:C24)</f>
        <v>Michael Akese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114</v>
      </c>
      <c r="G7" s="1"/>
      <c r="H7" s="1"/>
      <c r="I7" s="1"/>
      <c r="N7" s="52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('P-02'!B24)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15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89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Blixten</v>
      </c>
      <c r="E13" s="90"/>
      <c r="F13" s="90"/>
      <c r="G13" s="90"/>
      <c r="H13" s="91">
        <f>SUM(M36)</f>
        <v>0.87857142857142845</v>
      </c>
      <c r="I13" s="92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SUM('P-02'!D24)</f>
        <v>0.9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SUM('P-02'!E24)</f>
        <v>0.85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SUM('P-02'!F24)</f>
        <v>0.85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SUM('P-02'!G24)</f>
        <v>1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SUM('P-02'!H24)</f>
        <v>1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SUM('P-02'!I24)</f>
        <v>0.9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SUM('P-02'!J24)</f>
        <v>0.9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SUM('P-02'!K24)</f>
        <v>0.8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SUM('P-02'!L24)</f>
        <v>0.9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SUM('P-02'!M24)</f>
        <v>0.85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SUM('P-02'!N24)</f>
        <v>0.85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SUM('P-02'!O24)</f>
        <v>0.85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SUM('P-02'!P24)</f>
        <v>0.85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SUM('P-02'!Q24)</f>
        <v>0.8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0.87857142857142845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0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('P-02'!C25:C25)</f>
        <v>Deniz Can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61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('P-02'!B25)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3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Blixten</v>
      </c>
      <c r="E13" s="90"/>
      <c r="F13" s="90"/>
      <c r="G13" s="90"/>
      <c r="H13" s="91">
        <f>SUM(M36)</f>
        <v>0.81071428571428572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SUM('P-02'!D25)</f>
        <v>0.5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SUM('P-02'!E25)</f>
        <v>0.85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SUM('P-02'!F25)</f>
        <v>0.85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SUM('P-02'!G25)</f>
        <v>0.85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SUM('P-02'!H25)</f>
        <v>0.8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SUM('P-02'!I25)</f>
        <v>0.85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SUM('P-02'!J25)</f>
        <v>0.85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SUM('P-02'!K25)</f>
        <v>0.85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SUM('P-02'!L25)</f>
        <v>0.85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SUM('P-02'!M25)</f>
        <v>0.85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SUM('P-02'!N25)</f>
        <v>0.85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SUM('P-02'!O25)</f>
        <v>0.75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SUM('P-02'!P25)</f>
        <v>0.85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SUM('P-02'!Q25)</f>
        <v>0.8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0.81071428571428572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0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B6" s="1"/>
      <c r="C6" s="1"/>
      <c r="D6" s="93" t="s">
        <v>31</v>
      </c>
      <c r="E6" s="94"/>
      <c r="F6" s="13" t="str">
        <f>('P-02'!C26:C26)</f>
        <v>Berat Karakoc</v>
      </c>
      <c r="G6" s="1"/>
      <c r="H6" s="1"/>
      <c r="I6" s="1"/>
      <c r="K6" s="4"/>
    </row>
    <row r="7" spans="1:17" ht="15" customHeight="1" x14ac:dyDescent="0.25">
      <c r="A7" s="52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('P-02'!B26)</f>
        <v>Forward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6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15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0.7749999999999998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B18" s="1"/>
      <c r="C18" s="1"/>
      <c r="D18" s="1"/>
      <c r="E18" s="1"/>
      <c r="F18" s="1"/>
      <c r="G18" s="1"/>
      <c r="H18" s="1"/>
      <c r="I18" s="1"/>
    </row>
    <row r="19" spans="1:13" x14ac:dyDescent="0.25">
      <c r="B19" s="1"/>
      <c r="C19" s="1"/>
      <c r="D19" s="1"/>
      <c r="E19" s="1"/>
      <c r="F19" s="1"/>
      <c r="G19" s="1"/>
      <c r="H19" s="1"/>
      <c r="I19" s="1"/>
    </row>
    <row r="20" spans="1:13" x14ac:dyDescent="0.25">
      <c r="B20" s="1"/>
      <c r="C20" s="1"/>
      <c r="D20" s="1"/>
      <c r="E20" s="1"/>
      <c r="F20" s="1"/>
      <c r="G20" s="1"/>
      <c r="H20" s="1"/>
      <c r="I20" s="1"/>
    </row>
    <row r="21" spans="1:13" x14ac:dyDescent="0.25"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SUM('P-02'!D26)</f>
        <v>0.75</v>
      </c>
    </row>
    <row r="22" spans="1:13" x14ac:dyDescent="0.25"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SUM('P-02'!E26)</f>
        <v>0.85</v>
      </c>
    </row>
    <row r="23" spans="1:13" x14ac:dyDescent="0.25"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SUM('P-02'!F26)</f>
        <v>0.85</v>
      </c>
    </row>
    <row r="24" spans="1:13" x14ac:dyDescent="0.25"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SUM('P-02'!G26)</f>
        <v>0.8</v>
      </c>
    </row>
    <row r="25" spans="1:13" x14ac:dyDescent="0.25"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SUM('P-02'!H26)</f>
        <v>0.65</v>
      </c>
    </row>
    <row r="26" spans="1:13" x14ac:dyDescent="0.25"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SUM('P-02'!I26)</f>
        <v>0.9</v>
      </c>
    </row>
    <row r="27" spans="1:13" x14ac:dyDescent="0.25"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SUM('P-02'!J26)</f>
        <v>0.85</v>
      </c>
    </row>
    <row r="28" spans="1:13" x14ac:dyDescent="0.25"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SUM('P-02'!K26)</f>
        <v>0.8</v>
      </c>
    </row>
    <row r="29" spans="1:13" x14ac:dyDescent="0.25"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SUM('P-02'!L26)</f>
        <v>0.8</v>
      </c>
    </row>
    <row r="30" spans="1:13" x14ac:dyDescent="0.25"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SUM('P-02'!M26)</f>
        <v>0.75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SUM('P-02'!N26)</f>
        <v>0.7</v>
      </c>
    </row>
    <row r="32" spans="1:13" x14ac:dyDescent="0.25"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SUM('P-02'!O26)</f>
        <v>0.7</v>
      </c>
    </row>
    <row r="33" spans="2:13" x14ac:dyDescent="0.25"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SUM('P-02'!P26)</f>
        <v>0.75</v>
      </c>
    </row>
    <row r="34" spans="2:13" x14ac:dyDescent="0.25"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SUM('P-02'!Q26)</f>
        <v>0.7</v>
      </c>
    </row>
    <row r="35" spans="2:13" x14ac:dyDescent="0.25">
      <c r="B35" s="1"/>
      <c r="C35" s="1"/>
      <c r="D35" s="1"/>
      <c r="E35" s="1"/>
      <c r="F35" s="1"/>
      <c r="G35" s="1"/>
      <c r="H35" s="1"/>
      <c r="I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0.7749999999999998</v>
      </c>
    </row>
    <row r="37" spans="2:13" x14ac:dyDescent="0.25">
      <c r="B37" s="1"/>
      <c r="C37" s="1"/>
      <c r="D37" s="1"/>
      <c r="E37" s="1"/>
      <c r="F37" s="1"/>
      <c r="G37" s="1"/>
      <c r="H37" s="1"/>
      <c r="I37" s="1"/>
    </row>
    <row r="38" spans="2:13" x14ac:dyDescent="0.25">
      <c r="B38" s="1"/>
      <c r="C38" s="1"/>
      <c r="D38" s="1"/>
      <c r="E38" s="1"/>
      <c r="F38" s="1"/>
      <c r="G38" s="1"/>
      <c r="H38" s="1"/>
      <c r="I38" s="1"/>
    </row>
    <row r="39" spans="2:13" x14ac:dyDescent="0.25">
      <c r="B39" s="1"/>
      <c r="C39" s="1"/>
      <c r="D39" s="1"/>
      <c r="E39" s="1"/>
      <c r="F39" s="1"/>
      <c r="G39" s="1"/>
      <c r="H39" s="1"/>
      <c r="I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</row>
    <row r="41" spans="2:13" x14ac:dyDescent="0.25">
      <c r="B41" s="1"/>
      <c r="C41" s="1"/>
      <c r="D41" s="1"/>
      <c r="E41" s="1"/>
      <c r="F41" s="1"/>
      <c r="G41" s="1"/>
      <c r="H41" s="1"/>
      <c r="I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</row>
    <row r="47" spans="2:13" x14ac:dyDescent="0.25"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60" zoomScaleNormal="100" workbookViewId="0">
      <selection activeCell="Q10" sqref="Q10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>
        <f>('P-02'!C27:C27)</f>
        <v>0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  <c r="Q7" s="52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</row>
    <row r="9" spans="1:17" x14ac:dyDescent="0.25">
      <c r="A9" s="1"/>
      <c r="B9" s="1"/>
      <c r="C9" s="1"/>
      <c r="D9" s="95" t="s">
        <v>33</v>
      </c>
      <c r="E9" s="96"/>
      <c r="F9" s="13" t="str">
        <f>('P-02'!B27)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7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15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/>
      </c>
      <c r="E13" s="90"/>
      <c r="F13" s="90"/>
      <c r="G13" s="90"/>
      <c r="H13" s="91">
        <f>SUM(M36)</f>
        <v>0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SUM('P-02'!D27)</f>
        <v>0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SUM('P-02'!E27)</f>
        <v>0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SUM('P-02'!F27)</f>
        <v>0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SUM('P-02'!G27)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SUM('P-02'!H27)</f>
        <v>0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SUM('P-02'!I27)</f>
        <v>0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SUM('P-02'!J27)</f>
        <v>0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SUM('P-02'!K27)</f>
        <v>0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SUM('P-02'!L27)</f>
        <v>0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SUM('P-02'!M27)</f>
        <v>0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SUM('P-02'!N27)</f>
        <v>0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SUM('P-02'!O27)</f>
        <v>0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SUM('P-02'!P27)</f>
        <v>0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SUM('P-02'!Q27)</f>
        <v>0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M14" sqref="M14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>
        <f>('P-02'!C28:C28)</f>
        <v>0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('P-02'!B28)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10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/>
      </c>
      <c r="E13" s="90"/>
      <c r="F13" s="90"/>
      <c r="G13" s="90"/>
      <c r="H13" s="91">
        <f>SUM(M36)</f>
        <v>0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SUM('P-02'!D28)</f>
        <v>0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SUM('P-02'!E28)</f>
        <v>0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SUM('P-02'!F28)</f>
        <v>0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SUM('P-02'!G28)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SUM('P-02'!H28)</f>
        <v>0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SUM('P-02'!I28)</f>
        <v>0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SUM('P-02'!J28)</f>
        <v>0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SUM('P-02'!K28)</f>
        <v>0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SUM('P-02'!L28)</f>
        <v>0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SUM('P-02'!M28)</f>
        <v>0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SUM('P-02'!N28)</f>
        <v>0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SUM('P-02'!O28)</f>
        <v>0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SUM('P-02'!P28)</f>
        <v>0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SUM('P-02'!Q28)</f>
        <v>0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4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('P-02'!C29:C29)</f>
        <v>Leon Tzonov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('P-02'!B29)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6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0.7857142857142857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SUM('P-02'!D29)</f>
        <v>0.8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SUM('P-02'!E29)</f>
        <v>0.8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SUM('P-02'!F29)</f>
        <v>0.85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SUM('P-02'!G29)</f>
        <v>0.85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SUM('P-02'!H29)</f>
        <v>0.8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SUM('P-02'!I29)</f>
        <v>0.9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SUM('P-02'!J29)</f>
        <v>0.85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SUM('P-02'!K29)</f>
        <v>0.85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SUM('P-02'!L29)</f>
        <v>0.8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SUM('P-02'!M29)</f>
        <v>0.8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SUM('P-02'!N29)</f>
        <v>0.65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SUM('P-02'!O29)</f>
        <v>0.6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SUM('P-02'!P29)</f>
        <v>0.75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SUM('P-02'!Q29)</f>
        <v>0.7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0.7857142857142857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1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('P-02'!C30:C30)</f>
        <v>Muhammed Kaplan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('P-02'!B30)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15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10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0.7142857142857143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SUM('P-02'!D30)</f>
        <v>0.85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SUM('P-02'!E30)</f>
        <v>0.7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SUM('P-02'!F30)</f>
        <v>0.7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SUM('P-02'!G30)</f>
        <v>0.75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SUM('P-02'!H30)</f>
        <v>0.85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SUM('P-02'!I30)</f>
        <v>0.75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SUM('P-02'!J30)</f>
        <v>0.75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SUM('P-02'!K30)</f>
        <v>0.7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SUM('P-02'!L30)</f>
        <v>0.75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SUM('P-02'!M30)</f>
        <v>0.6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SUM('P-02'!N30)</f>
        <v>0.7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SUM('P-02'!O30)</f>
        <v>0.6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SUM('P-02'!P30)</f>
        <v>0.65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SUM('P-02'!Q30)</f>
        <v>0.65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0.7142857142857143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47"/>
  <sheetViews>
    <sheetView workbookViewId="0">
      <selection activeCell="K44" sqref="K44"/>
    </sheetView>
  </sheetViews>
  <sheetFormatPr defaultRowHeight="15" x14ac:dyDescent="0.25"/>
  <cols>
    <col min="8" max="8" width="9.5703125" customWidth="1"/>
    <col min="9" max="9" width="10" customWidth="1"/>
  </cols>
  <sheetData>
    <row r="5" spans="1:17" x14ac:dyDescent="0.25">
      <c r="M5" s="5"/>
    </row>
    <row r="6" spans="1:17" x14ac:dyDescent="0.25">
      <c r="A6" s="1"/>
      <c r="B6" s="1"/>
      <c r="C6" s="1"/>
      <c r="D6" s="93" t="s">
        <v>31</v>
      </c>
      <c r="E6" s="94"/>
      <c r="F6" s="13" t="s">
        <v>115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/>
      <c r="E9" s="96"/>
      <c r="F9" s="13" t="s">
        <v>117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116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89"/>
      <c r="E11" s="89"/>
      <c r="F11" s="88"/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0.76827731092436957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SUM('P-02'!D49)</f>
        <v>0.78235294117647047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SUM('P-02'!E49)</f>
        <v>0.78235294117647047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SUM('P-02'!F49)</f>
        <v>0.79117647058823526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SUM('P-02'!G49)</f>
        <v>0.78823529411764703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SUM('P-02'!H49)</f>
        <v>0.76764705882352946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SUM('P-02'!I49)</f>
        <v>0.80294117647058838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SUM('P-02'!J49)</f>
        <v>0.77647058823529402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SUM('P-02'!K49)</f>
        <v>0.76470588235294112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SUM('P-02'!L49)</f>
        <v>0.78235294117647047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SUM('P-02'!M49)</f>
        <v>0.76764705882352935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SUM('P-02'!N49)</f>
        <v>0.76176470588235312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SUM('P-02'!O49)</f>
        <v>0.70588235294117652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SUM('P-02'!P49)</f>
        <v>0.76176470588235279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SUM('P-02'!Q49)</f>
        <v>0.72058823529411742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0.76827731092436957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1" zoomScale="60" zoomScaleNormal="100" workbookViewId="0">
      <selection sqref="A1:I46"/>
    </sheetView>
  </sheetViews>
  <sheetFormatPr defaultRowHeight="15" x14ac:dyDescent="0.25"/>
  <cols>
    <col min="6" max="6" width="11.5703125" bestFit="1" customWidth="1"/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('P-02'!C31:C31)</f>
        <v>Jeremy Cartes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N8" s="52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('P-02'!B31)</f>
        <v>Forward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6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IF(H13&gt;0,LOOKUP(H13,{0,0.5,0.6,0.7,0.79,0.9,1},{"Nybörjare","Nybörjare","Kontroller","Dribbler","Blixten","Striker","Vinnare"}),"")</f>
        <v>Blixten</v>
      </c>
      <c r="E13" s="90"/>
      <c r="F13" s="90"/>
      <c r="G13" s="90"/>
      <c r="H13" s="91">
        <f>SUM(M36)</f>
        <v>0.81785714285714295</v>
      </c>
      <c r="I13" s="92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SUM('P-02'!D31)</f>
        <v>0.75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SUM('P-02'!E31)</f>
        <v>0.85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SUM('P-02'!F31)</f>
        <v>0.85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SUM('P-02'!G31)</f>
        <v>0.85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SUM('P-02'!H31)</f>
        <v>0.75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SUM('P-02'!I31)</f>
        <v>0.9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SUM('P-02'!J31)</f>
        <v>0.9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SUM('P-02'!K31)</f>
        <v>0.85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SUM('P-02'!L31)</f>
        <v>0.85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SUM('P-02'!M31)</f>
        <v>0.85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SUM('P-02'!N31)</f>
        <v>0.8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SUM('P-02'!O31)</f>
        <v>0.65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SUM('P-02'!P31)</f>
        <v>0.75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SUM('P-02'!Q31)</f>
        <v>0.85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0.81785714285714295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2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('P-02'!C32:C32)</f>
        <v>Wahbi Abdelhadi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('P-02'!B32)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2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IF(H13&gt;0,LOOKUP(H13,{0,0.5,0.6,0.69,0.8,0.9,1},{"Nybörjare","Nybörjare","Kontroller","Dribbler","Blixten","Striker","Vinnare"}),"")</f>
        <v>Dribbler</v>
      </c>
      <c r="E13" s="90"/>
      <c r="F13" s="90"/>
      <c r="G13" s="90"/>
      <c r="H13" s="91">
        <f>SUM(M36)</f>
        <v>0.75714285714285701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SUM('P-02'!D32)</f>
        <v>0.85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SUM('P-02'!E32)</f>
        <v>0.75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SUM('P-02'!F32)</f>
        <v>0.75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SUM('P-02'!G32)</f>
        <v>0.8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SUM('P-02'!H32)</f>
        <v>0.75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SUM('P-02'!I32)</f>
        <v>0.8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SUM('P-02'!J32)</f>
        <v>0.75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SUM('P-02'!K32)</f>
        <v>0.75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SUM('P-02'!L32)</f>
        <v>0.75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SUM('P-02'!M32)</f>
        <v>0.8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SUM('P-02'!N32)</f>
        <v>0.75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SUM('P-02'!O32)</f>
        <v>0.7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SUM('P-02'!P32)</f>
        <v>0.7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SUM('P-02'!Q32)</f>
        <v>0.7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0.75714285714285701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6" zoomScale="60" zoomScaleNormal="9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('P-02'!C33:C33)</f>
        <v>Noman Kulbay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('P-02'!B33)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11</v>
      </c>
      <c r="G10" s="1"/>
      <c r="H10" s="14">
        <f>SUM(M36)</f>
        <v>0.74285714285714277</v>
      </c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4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0.74285714285714277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SUM('P-02'!D33)</f>
        <v>0.75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SUM('P-02'!E33)</f>
        <v>0.75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SUM('P-02'!F33)</f>
        <v>0.7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SUM('P-02'!G33)</f>
        <v>0.75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SUM('P-02'!H33)</f>
        <v>0.8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SUM('P-02'!I33)</f>
        <v>0.75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SUM('P-02'!J33)</f>
        <v>0.75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SUM('P-02'!K33)</f>
        <v>0.7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SUM('P-02'!L33)</f>
        <v>0.7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SUM('P-02'!M33)</f>
        <v>0.8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SUM('P-02'!N33)</f>
        <v>0.8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SUM('P-02'!O33)</f>
        <v>0.75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SUM('P-02'!P33)</f>
        <v>0.7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SUM('P-02'!Q33)</f>
        <v>0.7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0.74285714285714277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9" zoomScale="60" zoomScaleNormal="100" workbookViewId="0">
      <selection activeCell="T46" sqref="T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('P-02'!C34:C34)</f>
        <v>Emilio Gonzalez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57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('P-02'!B34)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2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15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0.71785714285714286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SUM('P-02'!D34)</f>
        <v>0.95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SUM('P-02'!E34)</f>
        <v>0.7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SUM('P-02'!F34)</f>
        <v>0.8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SUM('P-02'!G34)</f>
        <v>0.8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SUM('P-02'!H34)</f>
        <v>0.5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SUM('P-02'!I34)</f>
        <v>0.6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SUM('P-02'!J34)</f>
        <v>0.65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SUM('P-02'!K34)</f>
        <v>0.7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SUM('P-02'!L34)</f>
        <v>0.7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SUM('P-02'!M34)</f>
        <v>0.7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SUM('P-02'!N34)</f>
        <v>0.65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SUM('P-02'!O34)</f>
        <v>0.8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SUM('P-02'!P34)</f>
        <v>0.85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SUM('P-02'!Q34)</f>
        <v>0.65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0.71785714285714286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2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('P-02'!C35:C35)</f>
        <v>Ferhat Bugdayci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61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('P-02'!B35)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3</v>
      </c>
      <c r="G10" s="1"/>
      <c r="H10" s="14">
        <f>SUM(M36)</f>
        <v>0.64642857142857146</v>
      </c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Kontroller</v>
      </c>
      <c r="E13" s="90"/>
      <c r="F13" s="90"/>
      <c r="G13" s="90"/>
      <c r="H13" s="91">
        <f>SUM(M36)</f>
        <v>0.64642857142857146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SUM('P-02'!D35)</f>
        <v>0.7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SUM('P-02'!E35)</f>
        <v>0.7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SUM('P-02'!F35)</f>
        <v>0.65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SUM('P-02'!G35)</f>
        <v>0.7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SUM('P-02'!H35)</f>
        <v>0.7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SUM('P-02'!I35)</f>
        <v>0.65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SUM('P-02'!J35)</f>
        <v>0.65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SUM('P-02'!K35)</f>
        <v>0.6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SUM('P-02'!L35)</f>
        <v>0.6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SUM('P-02'!M35)</f>
        <v>0.65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SUM('P-02'!N35)</f>
        <v>0.65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SUM('P-02'!O35)</f>
        <v>0.6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SUM('P-02'!P35)</f>
        <v>0.6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SUM('P-02'!Q35)</f>
        <v>0.6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0.64642857142857146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2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('P-02'!C36:C36)</f>
        <v>Gorgis Abdow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57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('P-02'!B36)</f>
        <v>Mittfält</v>
      </c>
      <c r="G9" s="1"/>
      <c r="H9" s="1"/>
      <c r="I9" s="1"/>
      <c r="O9" s="52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13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12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Blixten</v>
      </c>
      <c r="E13" s="90"/>
      <c r="F13" s="90"/>
      <c r="G13" s="90"/>
      <c r="H13" s="91">
        <f>SUM(M36)</f>
        <v>0.8035714285714286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SUM('P-02'!D36)</f>
        <v>0.75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SUM('P-02'!E36)</f>
        <v>0.85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SUM('P-02'!F36)</f>
        <v>0.85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SUM('P-02'!G36)</f>
        <v>0.85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SUM('P-02'!H36)</f>
        <v>0.75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SUM('P-02'!I36)</f>
        <v>0.9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SUM('P-02'!J36)</f>
        <v>0.9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SUM('P-02'!K36)</f>
        <v>0.8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SUM('P-02'!L36)</f>
        <v>0.8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SUM('P-02'!M36)</f>
        <v>0.7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SUM('P-02'!N36)</f>
        <v>0.8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SUM('P-02'!O36)</f>
        <v>0.7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SUM('P-02'!P36)</f>
        <v>0.9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SUM('P-02'!Q36)</f>
        <v>0.7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0.8035714285714286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60" zoomScaleNormal="100" workbookViewId="0">
      <selection activeCell="V23" sqref="V23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('P-02'!C37:C37)</f>
        <v>Vanja Ratkovic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('P-02'!B37)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5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>Dribbler</v>
      </c>
      <c r="E13" s="90"/>
      <c r="F13" s="90"/>
      <c r="G13" s="90"/>
      <c r="H13" s="91">
        <f>SUM(M36)</f>
        <v>0.73928571428571421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SUM('P-02'!D37)</f>
        <v>0.7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SUM('P-02'!E37)</f>
        <v>0.75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SUM('P-02'!F37)</f>
        <v>0.75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SUM('P-02'!G37)</f>
        <v>0.8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SUM('P-02'!H37)</f>
        <v>0.75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SUM('P-02'!I37)</f>
        <v>0.75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SUM('P-02'!J37)</f>
        <v>0.7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SUM('P-02'!K37)</f>
        <v>0.75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SUM('P-02'!L37)</f>
        <v>0.75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SUM('P-02'!M37)</f>
        <v>0.75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SUM('P-02'!N37)</f>
        <v>0.7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SUM('P-02'!O37)</f>
        <v>0.8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SUM('P-02'!P37)</f>
        <v>0.7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SUM('P-02'!Q37)</f>
        <v>0.7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0.73928571428571421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="60" zoomScaleNormal="100" workbookViewId="0">
      <selection activeCell="S22" sqref="S22"/>
    </sheetView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6"/>
      <c r="I1" s="1"/>
      <c r="J1" s="1"/>
      <c r="K1" s="1"/>
      <c r="L1" s="1"/>
      <c r="M1" s="6"/>
      <c r="N1" s="1"/>
      <c r="O1" s="1"/>
      <c r="P1" s="1"/>
      <c r="Q1" s="1"/>
    </row>
    <row r="2" spans="1:17" ht="26.25" x14ac:dyDescent="0.4">
      <c r="A2" s="8" t="s">
        <v>20</v>
      </c>
      <c r="B2" s="8"/>
      <c r="C2" s="8"/>
      <c r="D2" s="8"/>
      <c r="E2" s="8"/>
      <c r="F2" s="8"/>
      <c r="G2" s="8"/>
      <c r="H2" s="7"/>
      <c r="I2" s="8" t="s">
        <v>16</v>
      </c>
      <c r="J2" s="8"/>
      <c r="K2" s="8"/>
      <c r="L2" s="1"/>
      <c r="M2" s="6"/>
      <c r="N2" s="8" t="s">
        <v>30</v>
      </c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6"/>
      <c r="I3" s="1"/>
      <c r="J3" s="1"/>
      <c r="K3" s="1"/>
      <c r="L3" s="1"/>
      <c r="M3" s="6"/>
      <c r="N3" s="1"/>
      <c r="O3" s="9"/>
      <c r="P3" s="1"/>
      <c r="Q3" s="1"/>
    </row>
    <row r="4" spans="1:17" x14ac:dyDescent="0.25">
      <c r="A4" s="9" t="s">
        <v>17</v>
      </c>
      <c r="B4" s="10">
        <v>0.5</v>
      </c>
      <c r="C4" s="9"/>
      <c r="D4" s="9"/>
      <c r="E4" s="9" t="s">
        <v>22</v>
      </c>
      <c r="F4" s="10">
        <v>0.8</v>
      </c>
      <c r="G4" s="9"/>
      <c r="H4" s="6"/>
      <c r="I4" s="1"/>
      <c r="J4" s="1"/>
      <c r="K4" s="1"/>
      <c r="L4" s="1"/>
      <c r="M4" s="6"/>
      <c r="N4" s="1"/>
      <c r="O4" s="9" t="s">
        <v>29</v>
      </c>
      <c r="P4" s="1"/>
      <c r="Q4" s="1"/>
    </row>
    <row r="5" spans="1:17" ht="20.100000000000001" customHeight="1" x14ac:dyDescent="0.25">
      <c r="A5" s="1"/>
      <c r="B5" s="102" t="s">
        <v>27</v>
      </c>
      <c r="C5" s="1"/>
      <c r="D5" s="1"/>
      <c r="E5" s="1"/>
      <c r="F5" s="102" t="s">
        <v>63</v>
      </c>
      <c r="G5" s="1"/>
      <c r="H5" s="6"/>
      <c r="I5" s="1"/>
      <c r="J5" s="9" t="s">
        <v>17</v>
      </c>
      <c r="K5" s="10" t="s">
        <v>106</v>
      </c>
      <c r="L5" s="1"/>
      <c r="M5" s="6"/>
      <c r="N5" s="1"/>
      <c r="O5" s="1"/>
      <c r="P5" s="1"/>
      <c r="Q5" s="1"/>
    </row>
    <row r="6" spans="1:17" ht="20.100000000000001" customHeight="1" x14ac:dyDescent="0.25">
      <c r="A6" s="1"/>
      <c r="B6" s="102"/>
      <c r="C6" s="1"/>
      <c r="D6" s="1"/>
      <c r="E6" s="1"/>
      <c r="F6" s="102"/>
      <c r="G6" s="1"/>
      <c r="H6" s="6"/>
      <c r="I6" s="1"/>
      <c r="J6" s="1"/>
      <c r="K6" s="1"/>
      <c r="L6" s="1"/>
      <c r="M6" s="6"/>
      <c r="N6" s="1"/>
      <c r="O6" s="1"/>
      <c r="P6" s="1"/>
      <c r="Q6" s="1"/>
    </row>
    <row r="7" spans="1:17" ht="20.100000000000001" customHeight="1" x14ac:dyDescent="0.25">
      <c r="A7" s="1"/>
      <c r="B7" s="102"/>
      <c r="C7" s="1"/>
      <c r="D7" s="1"/>
      <c r="E7" s="1"/>
      <c r="F7" s="102"/>
      <c r="G7" s="1"/>
      <c r="H7" s="6"/>
      <c r="I7" s="1"/>
      <c r="J7" s="1"/>
      <c r="K7" s="1"/>
      <c r="L7" s="1"/>
      <c r="M7" s="6"/>
      <c r="N7" s="1"/>
      <c r="O7" s="1"/>
      <c r="P7" s="1"/>
      <c r="Q7" s="1"/>
    </row>
    <row r="8" spans="1:17" ht="20.100000000000001" customHeight="1" x14ac:dyDescent="0.25">
      <c r="A8" s="1"/>
      <c r="B8" s="102"/>
      <c r="C8" s="1"/>
      <c r="D8" s="1"/>
      <c r="E8" s="1"/>
      <c r="F8" s="102"/>
      <c r="G8" s="1"/>
      <c r="H8" s="6"/>
      <c r="I8" s="1"/>
      <c r="J8" s="1"/>
      <c r="K8" s="1"/>
      <c r="L8" s="1"/>
      <c r="M8" s="6"/>
      <c r="N8" s="1"/>
      <c r="O8" s="1"/>
      <c r="P8" s="1"/>
      <c r="Q8" s="1"/>
    </row>
    <row r="9" spans="1:17" ht="20.100000000000001" customHeight="1" x14ac:dyDescent="0.25">
      <c r="A9" s="1"/>
      <c r="B9" s="102"/>
      <c r="C9" s="1"/>
      <c r="D9" s="1"/>
      <c r="E9" s="1"/>
      <c r="F9" s="102"/>
      <c r="G9" s="1"/>
      <c r="H9" s="6"/>
      <c r="I9" s="1"/>
      <c r="J9" s="101" t="s">
        <v>27</v>
      </c>
      <c r="K9" s="101"/>
      <c r="L9" s="1"/>
      <c r="M9" s="6"/>
      <c r="N9" s="1"/>
      <c r="O9" s="1"/>
      <c r="P9" s="1"/>
      <c r="Q9" s="1"/>
    </row>
    <row r="10" spans="1:17" ht="20.100000000000001" customHeight="1" x14ac:dyDescent="0.25">
      <c r="A10" s="1"/>
      <c r="B10" s="102"/>
      <c r="C10" s="1"/>
      <c r="D10" s="1"/>
      <c r="E10" s="1"/>
      <c r="F10" s="102"/>
      <c r="G10" s="1"/>
      <c r="H10" s="6"/>
      <c r="I10" s="1"/>
      <c r="J10" s="1"/>
      <c r="K10" s="1"/>
      <c r="L10" s="1"/>
      <c r="M10" s="6"/>
      <c r="N10" s="1"/>
      <c r="O10" s="1"/>
      <c r="P10" s="1"/>
      <c r="Q10" s="1"/>
    </row>
    <row r="11" spans="1:17" x14ac:dyDescent="0.25">
      <c r="A11" s="1"/>
      <c r="B11" s="1"/>
      <c r="C11" s="1"/>
      <c r="D11" s="1"/>
      <c r="E11" s="1"/>
      <c r="F11" s="1"/>
      <c r="G11" s="1"/>
      <c r="H11" s="6"/>
      <c r="I11" s="1"/>
      <c r="J11" s="9" t="s">
        <v>18</v>
      </c>
      <c r="K11" s="10" t="s">
        <v>105</v>
      </c>
      <c r="L11" s="1"/>
      <c r="M11" s="6"/>
      <c r="N11" s="1"/>
      <c r="O11" s="1"/>
      <c r="P11" s="1"/>
      <c r="Q11" s="1"/>
    </row>
    <row r="12" spans="1:17" x14ac:dyDescent="0.25">
      <c r="A12" s="9" t="s">
        <v>18</v>
      </c>
      <c r="B12" s="10">
        <v>0.6</v>
      </c>
      <c r="C12" s="9"/>
      <c r="D12" s="1"/>
      <c r="E12" s="9" t="s">
        <v>23</v>
      </c>
      <c r="F12" s="10">
        <v>0.9</v>
      </c>
      <c r="G12" s="1"/>
      <c r="H12" s="6"/>
      <c r="I12" s="1"/>
      <c r="J12" s="1"/>
      <c r="K12" s="1"/>
      <c r="L12" s="1"/>
      <c r="M12" s="6"/>
      <c r="N12" s="1"/>
      <c r="O12" s="9" t="s">
        <v>28</v>
      </c>
      <c r="P12" s="1"/>
      <c r="Q12" s="1"/>
    </row>
    <row r="13" spans="1:17" x14ac:dyDescent="0.25">
      <c r="A13" s="1"/>
      <c r="B13" s="102" t="s">
        <v>21</v>
      </c>
      <c r="C13" s="1"/>
      <c r="D13" s="1"/>
      <c r="E13" s="1"/>
      <c r="F13" s="102" t="s">
        <v>24</v>
      </c>
      <c r="G13" s="1"/>
      <c r="H13" s="6"/>
      <c r="I13" s="1"/>
      <c r="J13" s="1"/>
      <c r="K13" s="1"/>
      <c r="L13" s="1"/>
      <c r="M13" s="6"/>
      <c r="N13" s="1"/>
      <c r="O13" s="1"/>
      <c r="P13" s="1"/>
      <c r="Q13" s="1"/>
    </row>
    <row r="14" spans="1:17" ht="20.100000000000001" customHeight="1" x14ac:dyDescent="0.25">
      <c r="A14" s="1"/>
      <c r="B14" s="102"/>
      <c r="C14" s="1"/>
      <c r="D14" s="1"/>
      <c r="E14" s="1"/>
      <c r="F14" s="102"/>
      <c r="G14" s="1"/>
      <c r="H14" s="6"/>
      <c r="I14" s="1"/>
      <c r="J14" s="1"/>
      <c r="K14" s="1"/>
      <c r="L14" s="1"/>
      <c r="M14" s="6"/>
      <c r="N14" s="1"/>
      <c r="O14" s="1"/>
      <c r="P14" s="1"/>
      <c r="Q14" s="1"/>
    </row>
    <row r="15" spans="1:17" ht="20.100000000000001" customHeight="1" x14ac:dyDescent="0.25">
      <c r="A15" s="1"/>
      <c r="B15" s="102"/>
      <c r="C15" s="1"/>
      <c r="D15" s="1"/>
      <c r="E15" s="1"/>
      <c r="F15" s="102"/>
      <c r="G15" s="1"/>
      <c r="H15" s="6"/>
      <c r="I15" s="1"/>
      <c r="J15" s="1"/>
      <c r="K15" s="1"/>
      <c r="L15" s="1"/>
      <c r="M15" s="6"/>
      <c r="N15" s="1"/>
      <c r="O15" s="1"/>
      <c r="P15" s="1"/>
      <c r="Q15" s="1"/>
    </row>
    <row r="16" spans="1:17" ht="20.100000000000001" customHeight="1" x14ac:dyDescent="0.25">
      <c r="A16" s="1"/>
      <c r="B16" s="102"/>
      <c r="C16" s="1"/>
      <c r="D16" s="1"/>
      <c r="E16" s="1"/>
      <c r="F16" s="102"/>
      <c r="G16" s="1"/>
      <c r="H16" s="6"/>
      <c r="I16" s="1"/>
      <c r="J16" s="101" t="s">
        <v>21</v>
      </c>
      <c r="K16" s="101"/>
      <c r="L16" s="1"/>
      <c r="M16" s="6"/>
      <c r="N16" s="1"/>
      <c r="O16" s="1"/>
      <c r="P16" s="1"/>
      <c r="Q16" s="1"/>
    </row>
    <row r="17" spans="1:17" ht="20.100000000000001" customHeight="1" x14ac:dyDescent="0.25">
      <c r="A17" s="1"/>
      <c r="B17" s="102"/>
      <c r="C17" s="1"/>
      <c r="D17" s="1"/>
      <c r="E17" s="1"/>
      <c r="F17" s="102"/>
      <c r="G17" s="1"/>
      <c r="H17" s="6"/>
      <c r="I17" s="1"/>
      <c r="J17" s="1"/>
      <c r="K17" s="1"/>
      <c r="L17" s="1"/>
      <c r="M17" s="6"/>
      <c r="N17" s="1"/>
      <c r="O17" s="1"/>
      <c r="P17" s="1"/>
      <c r="Q17" s="1"/>
    </row>
    <row r="18" spans="1:17" ht="20.100000000000001" customHeight="1" x14ac:dyDescent="0.25">
      <c r="A18" s="1"/>
      <c r="B18" s="102"/>
      <c r="C18" s="1"/>
      <c r="D18" s="1"/>
      <c r="E18" s="1"/>
      <c r="F18" s="102"/>
      <c r="G18" s="1"/>
      <c r="H18" s="6"/>
      <c r="I18" s="1"/>
      <c r="J18" s="9" t="s">
        <v>19</v>
      </c>
      <c r="K18" s="10" t="s">
        <v>104</v>
      </c>
      <c r="L18" s="1"/>
      <c r="M18" s="6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6"/>
      <c r="I19" s="1"/>
      <c r="J19" s="1"/>
      <c r="K19" s="1"/>
      <c r="L19" s="1"/>
      <c r="M19" s="6"/>
      <c r="N19" s="1"/>
      <c r="O19" s="1"/>
      <c r="P19" s="1"/>
      <c r="Q19" s="1"/>
    </row>
    <row r="20" spans="1:17" x14ac:dyDescent="0.25">
      <c r="A20" s="9" t="s">
        <v>19</v>
      </c>
      <c r="B20" s="10">
        <v>0.7</v>
      </c>
      <c r="C20" s="9"/>
      <c r="D20" s="9"/>
      <c r="E20" s="9" t="s">
        <v>25</v>
      </c>
      <c r="F20" s="10" t="s">
        <v>107</v>
      </c>
      <c r="G20" s="1"/>
      <c r="H20" s="6"/>
      <c r="I20" s="1"/>
      <c r="J20" s="1"/>
      <c r="K20" s="1"/>
      <c r="L20" s="1"/>
      <c r="M20" s="6"/>
      <c r="N20" s="1"/>
      <c r="O20" s="1"/>
      <c r="P20" s="1"/>
      <c r="Q20" s="1"/>
    </row>
    <row r="21" spans="1:17" ht="20.100000000000001" customHeight="1" x14ac:dyDescent="0.25">
      <c r="A21" s="1"/>
      <c r="B21" s="102" t="s">
        <v>46</v>
      </c>
      <c r="C21" s="1"/>
      <c r="D21" s="1"/>
      <c r="E21" s="1"/>
      <c r="F21" s="102" t="s">
        <v>26</v>
      </c>
      <c r="G21" s="1"/>
      <c r="H21" s="6"/>
      <c r="I21" s="1"/>
      <c r="J21" s="1"/>
      <c r="K21" s="1"/>
      <c r="L21" s="1"/>
      <c r="M21" s="6"/>
      <c r="N21" s="1"/>
      <c r="O21" s="1"/>
      <c r="P21" s="1"/>
      <c r="Q21" s="1"/>
    </row>
    <row r="22" spans="1:17" ht="20.100000000000001" customHeight="1" x14ac:dyDescent="0.25">
      <c r="A22" s="1"/>
      <c r="B22" s="102"/>
      <c r="C22" s="1"/>
      <c r="D22" s="1"/>
      <c r="E22" s="1"/>
      <c r="F22" s="102"/>
      <c r="G22" s="1"/>
      <c r="H22" s="6"/>
      <c r="I22" s="1"/>
      <c r="J22" s="1"/>
      <c r="K22" s="1"/>
      <c r="L22" s="1"/>
      <c r="M22" s="6"/>
      <c r="N22" s="1"/>
      <c r="O22" s="1"/>
      <c r="P22" s="1"/>
      <c r="Q22" s="1"/>
    </row>
    <row r="23" spans="1:17" ht="20.100000000000001" customHeight="1" x14ac:dyDescent="0.25">
      <c r="A23" s="1"/>
      <c r="B23" s="102"/>
      <c r="C23" s="1"/>
      <c r="D23" s="1"/>
      <c r="E23" s="1"/>
      <c r="F23" s="102"/>
      <c r="G23" s="1"/>
      <c r="H23" s="6"/>
      <c r="I23" s="1"/>
      <c r="J23" s="1"/>
      <c r="K23" s="1"/>
      <c r="L23" s="1"/>
      <c r="M23" s="6"/>
      <c r="N23" s="1"/>
      <c r="O23" s="1"/>
      <c r="P23" s="1"/>
      <c r="Q23" s="1"/>
    </row>
    <row r="24" spans="1:17" ht="20.100000000000001" customHeight="1" x14ac:dyDescent="0.25">
      <c r="A24" s="1"/>
      <c r="B24" s="102"/>
      <c r="C24" s="1"/>
      <c r="D24" s="1"/>
      <c r="E24" s="1"/>
      <c r="F24" s="102"/>
      <c r="G24" s="1"/>
      <c r="H24" s="6"/>
      <c r="I24" s="1"/>
      <c r="J24" s="101" t="s">
        <v>26</v>
      </c>
      <c r="K24" s="101"/>
      <c r="L24" s="1"/>
      <c r="M24" s="6"/>
      <c r="N24" s="1"/>
      <c r="O24" s="1"/>
      <c r="P24" s="1"/>
      <c r="Q24" s="1"/>
    </row>
    <row r="25" spans="1:17" ht="20.100000000000001" customHeight="1" x14ac:dyDescent="0.25">
      <c r="A25" s="1"/>
      <c r="B25" s="102"/>
      <c r="C25" s="1"/>
      <c r="D25" s="1"/>
      <c r="E25" s="1"/>
      <c r="F25" s="102"/>
      <c r="G25" s="1"/>
      <c r="H25" s="6"/>
      <c r="I25" s="1"/>
      <c r="J25" s="1"/>
      <c r="K25" s="1"/>
      <c r="L25" s="1"/>
      <c r="M25" s="6"/>
      <c r="N25" s="1"/>
      <c r="O25" s="1"/>
      <c r="P25" s="1"/>
      <c r="Q25" s="1"/>
    </row>
    <row r="26" spans="1:17" ht="20.100000000000001" customHeight="1" x14ac:dyDescent="0.25">
      <c r="A26" s="1"/>
      <c r="B26" s="102"/>
      <c r="C26" s="1"/>
      <c r="D26" s="1"/>
      <c r="E26" s="1"/>
      <c r="F26" s="102"/>
      <c r="G26" s="1"/>
      <c r="H26" s="6"/>
      <c r="I26" s="1"/>
      <c r="J26" s="1"/>
      <c r="K26" s="1"/>
      <c r="L26" s="1"/>
      <c r="M26" s="6"/>
      <c r="N26" s="1"/>
      <c r="O26" s="1"/>
      <c r="P26" s="1"/>
      <c r="Q26" s="1"/>
    </row>
  </sheetData>
  <mergeCells count="9">
    <mergeCell ref="J9:K9"/>
    <mergeCell ref="J16:K16"/>
    <mergeCell ref="J24:K24"/>
    <mergeCell ref="B13:B18"/>
    <mergeCell ref="B21:B26"/>
    <mergeCell ref="F5:F10"/>
    <mergeCell ref="F13:F18"/>
    <mergeCell ref="F21:F26"/>
    <mergeCell ref="B5:B10"/>
  </mergeCells>
  <pageMargins left="0.7" right="0.7" top="0.75" bottom="0.75" header="0.3" footer="0.3"/>
  <pageSetup paperSize="9" scale="8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workbookViewId="0">
      <selection activeCell="A9" sqref="A9"/>
    </sheetView>
  </sheetViews>
  <sheetFormatPr defaultRowHeight="15" x14ac:dyDescent="0.25"/>
  <cols>
    <col min="1" max="1" width="17.42578125" customWidth="1"/>
    <col min="2" max="2" width="18.85546875" customWidth="1"/>
  </cols>
  <sheetData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84" t="s">
        <v>10</v>
      </c>
      <c r="B7" s="84" t="s">
        <v>31</v>
      </c>
      <c r="C7" s="85" t="s">
        <v>91</v>
      </c>
      <c r="D7" s="85" t="s">
        <v>92</v>
      </c>
      <c r="E7" s="1"/>
      <c r="F7" s="1"/>
      <c r="G7" s="1"/>
    </row>
    <row r="8" spans="1:7" x14ac:dyDescent="0.25">
      <c r="A8" s="1" t="s">
        <v>16</v>
      </c>
      <c r="B8" s="1" t="s">
        <v>66</v>
      </c>
      <c r="C8" s="86">
        <f>SUMIF('P-02 inomhus'!C11:C49,Laguppställning!B8,'P-02 inomhus'!F11:F49)</f>
        <v>0.77500000000000002</v>
      </c>
      <c r="D8" s="86">
        <f>SUMIF('P-02 inomhus'!C11:C49,Laguppställning!B8,'P-02 inomhus'!I11:I49)</f>
        <v>0.8</v>
      </c>
      <c r="E8" s="1"/>
      <c r="F8" s="1"/>
      <c r="G8" s="1"/>
    </row>
    <row r="9" spans="1:7" x14ac:dyDescent="0.25">
      <c r="A9" s="1" t="s">
        <v>37</v>
      </c>
      <c r="B9" s="1" t="s">
        <v>48</v>
      </c>
      <c r="C9" s="86">
        <f>SUMIF('P-02 inomhus'!C11:C49,Laguppställning!B9,'P-02 inomhus'!F11:F49)</f>
        <v>0.875</v>
      </c>
      <c r="D9" s="86">
        <f>SUMIF('P-02 inomhus'!C11:C49,Laguppställning!B9,'P-02 inomhus'!I11:I49)</f>
        <v>0.95</v>
      </c>
      <c r="E9" s="1"/>
      <c r="F9" s="1"/>
      <c r="G9" s="1"/>
    </row>
    <row r="10" spans="1:7" x14ac:dyDescent="0.25">
      <c r="A10" s="1" t="s">
        <v>37</v>
      </c>
      <c r="B10" s="1" t="s">
        <v>40</v>
      </c>
      <c r="C10" s="86">
        <f>SUMIF('P-02 inomhus'!C11:C49,Laguppställning!B10,'P-02 inomhus'!F11:F49)</f>
        <v>1</v>
      </c>
      <c r="D10" s="86">
        <f>SUMIF('P-02 inomhus'!C11:C49,Laguppställning!B10,'P-02 inomhus'!I11:I49)</f>
        <v>0.85000000000000009</v>
      </c>
      <c r="E10" s="1"/>
      <c r="F10" s="1"/>
      <c r="G10" s="1"/>
    </row>
    <row r="11" spans="1:7" x14ac:dyDescent="0.25">
      <c r="A11" s="1" t="s">
        <v>37</v>
      </c>
      <c r="B11" s="1" t="s">
        <v>50</v>
      </c>
      <c r="C11" s="86">
        <f>SUMIF('P-02 inomhus'!C11:C49,Laguppställning!B11,'P-02 inomhus'!F11:F49)</f>
        <v>0.77499999999999991</v>
      </c>
      <c r="D11" s="86">
        <f>SUMIF('P-02 inomhus'!C11:C49,Laguppställning!B11,'P-02 inomhus'!I11:I49)</f>
        <v>0.875</v>
      </c>
      <c r="E11" s="1"/>
      <c r="F11" s="1"/>
      <c r="G11" s="1"/>
    </row>
    <row r="12" spans="1:7" x14ac:dyDescent="0.25">
      <c r="A12" s="1" t="s">
        <v>37</v>
      </c>
      <c r="B12" s="1" t="s">
        <v>85</v>
      </c>
      <c r="C12" s="86">
        <f>SUMIF('P-02 inomhus'!C11:C49,Laguppställning!B12,'P-02 inomhus'!F11:F49)</f>
        <v>0.82499999999999996</v>
      </c>
      <c r="D12" s="86">
        <f>SUMIF('P-02 inomhus'!C11:C49,Laguppställning!B12,'P-02 inomhus'!I11:I49)</f>
        <v>0.89999999999999991</v>
      </c>
      <c r="E12" s="1"/>
      <c r="F12" s="1"/>
      <c r="G12" s="1"/>
    </row>
    <row r="13" spans="1:7" x14ac:dyDescent="0.25">
      <c r="A13" s="1" t="s">
        <v>41</v>
      </c>
      <c r="B13" s="1" t="s">
        <v>0</v>
      </c>
      <c r="C13" s="86">
        <f>SUMIF('P-02 inomhus'!C11:C49,Laguppställning!B13,'P-02 inomhus'!F11:F49)</f>
        <v>0.875</v>
      </c>
      <c r="D13" s="86">
        <f>SUMIF('P-02 inomhus'!C11:C49,Laguppställning!B13,'P-02 inomhus'!I11:I49)</f>
        <v>0.875</v>
      </c>
      <c r="E13" s="1"/>
      <c r="F13" s="1"/>
      <c r="G13" s="1"/>
    </row>
    <row r="14" spans="1:7" x14ac:dyDescent="0.25">
      <c r="A14" s="1" t="s">
        <v>41</v>
      </c>
      <c r="B14" s="1" t="s">
        <v>38</v>
      </c>
      <c r="C14" s="86">
        <f>SUMIF('P-02 inomhus'!C11:C49,Laguppställning!B14,'P-02 inomhus'!F11:F49)</f>
        <v>0.875</v>
      </c>
      <c r="D14" s="86">
        <f>SUMIF('P-02 inomhus'!C11:C49,Laguppställning!B14,'P-02 inomhus'!I11:I49)</f>
        <v>0.875</v>
      </c>
      <c r="E14" s="1"/>
      <c r="F14" s="1"/>
      <c r="G14" s="1"/>
    </row>
    <row r="15" spans="1:7" x14ac:dyDescent="0.25">
      <c r="A15" s="1" t="s">
        <v>41</v>
      </c>
      <c r="B15" s="1" t="s">
        <v>87</v>
      </c>
      <c r="C15" s="86">
        <f>SUMIF('P-02 inomhus'!C11:C49,Laguppställning!B15,'P-02 inomhus'!F11:F49)</f>
        <v>0.82499999999999996</v>
      </c>
      <c r="D15" s="86">
        <f>SUMIF('P-02 inomhus'!C11:C49,Laguppställning!B15,'P-02 inomhus'!I11:I49)</f>
        <v>0.8</v>
      </c>
      <c r="E15" s="1"/>
      <c r="F15" s="1"/>
      <c r="G15" s="1"/>
    </row>
    <row r="16" spans="1:7" x14ac:dyDescent="0.25">
      <c r="A16" s="1" t="s">
        <v>41</v>
      </c>
      <c r="B16" s="1" t="s">
        <v>68</v>
      </c>
      <c r="C16" s="86">
        <f>SUMIF('P-02 inomhus'!C11:C49,Laguppställning!B16,'P-02 inomhus'!F11:F49)</f>
        <v>0.9</v>
      </c>
      <c r="D16" s="86">
        <f>SUMIF('P-02 inomhus'!C11:C49,Laguppställning!B16,'P-02 inomhus'!I11:I49)</f>
        <v>0.875</v>
      </c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9" t="s">
        <v>14</v>
      </c>
      <c r="B18" s="9"/>
      <c r="C18" s="10">
        <f>AVERAGE(C8:C16)</f>
        <v>0.85833333333333339</v>
      </c>
      <c r="D18" s="10">
        <f>AVERAGE(D8:D16)</f>
        <v>0.8666666666666667</v>
      </c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6"/>
  <sheetViews>
    <sheetView zoomScaleNormal="100" workbookViewId="0">
      <selection activeCell="H1" sqref="H1"/>
    </sheetView>
  </sheetViews>
  <sheetFormatPr defaultRowHeight="15" x14ac:dyDescent="0.25"/>
  <cols>
    <col min="1" max="9" width="10.7109375" customWidth="1"/>
  </cols>
  <sheetData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ht="10.5" customHeight="1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ht="10.5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21" x14ac:dyDescent="0.35">
      <c r="A6" s="1"/>
      <c r="B6" s="54" t="s">
        <v>16</v>
      </c>
      <c r="C6" s="1"/>
      <c r="D6" s="1"/>
      <c r="E6" s="1"/>
      <c r="F6" s="54" t="s">
        <v>71</v>
      </c>
      <c r="G6" s="1"/>
      <c r="H6" s="1"/>
      <c r="I6" s="1"/>
    </row>
    <row r="7" spans="1:9" ht="6.7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" t="s">
        <v>27</v>
      </c>
      <c r="C8" s="1"/>
      <c r="D8" s="1"/>
      <c r="E8" s="1"/>
      <c r="F8" s="9" t="s">
        <v>27</v>
      </c>
      <c r="G8" s="1"/>
      <c r="H8" s="1"/>
      <c r="I8" s="1"/>
    </row>
    <row r="9" spans="1:9" x14ac:dyDescent="0.25">
      <c r="A9" s="1"/>
      <c r="B9" s="1" t="s">
        <v>103</v>
      </c>
      <c r="C9" s="87">
        <v>0.6</v>
      </c>
      <c r="D9" s="1"/>
      <c r="E9" s="1"/>
      <c r="F9" s="1" t="s">
        <v>17</v>
      </c>
      <c r="G9" s="87">
        <v>0.5</v>
      </c>
      <c r="H9" s="1"/>
      <c r="I9" s="1"/>
    </row>
    <row r="10" spans="1:9" x14ac:dyDescent="0.25">
      <c r="A10" s="1"/>
      <c r="B10" s="1" t="s">
        <v>70</v>
      </c>
      <c r="C10" s="1"/>
      <c r="D10" s="1"/>
      <c r="E10" s="1"/>
      <c r="F10" s="1" t="s">
        <v>70</v>
      </c>
      <c r="G10" s="12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2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2"/>
      <c r="H12" s="1"/>
      <c r="I12" s="1"/>
    </row>
    <row r="13" spans="1:9" x14ac:dyDescent="0.25">
      <c r="A13" s="1"/>
      <c r="B13" s="9" t="s">
        <v>21</v>
      </c>
      <c r="C13" s="1"/>
      <c r="D13" s="1"/>
      <c r="E13" s="1"/>
      <c r="F13" s="9" t="s">
        <v>21</v>
      </c>
      <c r="G13" s="12"/>
      <c r="H13" s="1"/>
      <c r="I13" s="1"/>
    </row>
    <row r="14" spans="1:9" x14ac:dyDescent="0.25">
      <c r="A14" s="1"/>
      <c r="B14" s="1" t="s">
        <v>18</v>
      </c>
      <c r="C14" s="87">
        <v>0.8</v>
      </c>
      <c r="D14" s="1"/>
      <c r="E14" s="1"/>
      <c r="F14" s="1" t="s">
        <v>18</v>
      </c>
      <c r="G14" s="87">
        <v>0.6</v>
      </c>
      <c r="H14" s="1"/>
      <c r="I14" s="1"/>
    </row>
    <row r="15" spans="1:9" x14ac:dyDescent="0.25">
      <c r="A15" s="1"/>
      <c r="B15" s="1" t="s">
        <v>70</v>
      </c>
      <c r="C15" s="1"/>
      <c r="D15" s="1"/>
      <c r="E15" s="1"/>
      <c r="F15" s="1" t="s">
        <v>70</v>
      </c>
      <c r="G15" s="12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2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2"/>
      <c r="H17" s="1"/>
      <c r="I17" s="1"/>
    </row>
    <row r="18" spans="1:9" x14ac:dyDescent="0.25">
      <c r="A18" s="1"/>
      <c r="B18" s="1"/>
      <c r="C18" s="1"/>
      <c r="D18" s="1"/>
      <c r="E18" s="1"/>
      <c r="F18" s="9" t="s">
        <v>46</v>
      </c>
      <c r="G18" s="12"/>
      <c r="H18" s="1"/>
      <c r="I18" s="1"/>
    </row>
    <row r="19" spans="1:9" x14ac:dyDescent="0.25">
      <c r="A19" s="1"/>
      <c r="B19" s="1"/>
      <c r="C19" s="1"/>
      <c r="D19" s="1"/>
      <c r="E19" s="1"/>
      <c r="F19" s="1" t="s">
        <v>19</v>
      </c>
      <c r="G19" s="87">
        <v>0.7</v>
      </c>
      <c r="H19" s="1"/>
      <c r="I19" s="1"/>
    </row>
    <row r="20" spans="1:9" x14ac:dyDescent="0.25">
      <c r="A20" s="1"/>
      <c r="B20" s="1"/>
      <c r="C20" s="1"/>
      <c r="D20" s="1"/>
      <c r="E20" s="1"/>
      <c r="F20" s="1" t="s">
        <v>70</v>
      </c>
      <c r="G20" s="12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2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2"/>
      <c r="H22" s="1"/>
      <c r="I22" s="1"/>
    </row>
    <row r="23" spans="1:9" x14ac:dyDescent="0.25">
      <c r="A23" s="1"/>
      <c r="B23" s="1"/>
      <c r="C23" s="1"/>
      <c r="D23" s="1"/>
      <c r="E23" s="1"/>
      <c r="F23" s="9" t="s">
        <v>63</v>
      </c>
      <c r="G23" s="12"/>
      <c r="H23" s="1"/>
      <c r="I23" s="1"/>
    </row>
    <row r="24" spans="1:9" x14ac:dyDescent="0.25">
      <c r="A24" s="1"/>
      <c r="B24" s="1"/>
      <c r="C24" s="1"/>
      <c r="D24" s="1"/>
      <c r="E24" s="1"/>
      <c r="F24" s="1" t="s">
        <v>22</v>
      </c>
      <c r="G24" s="87">
        <v>0.8</v>
      </c>
      <c r="H24" s="1"/>
      <c r="I24" s="1"/>
    </row>
    <row r="25" spans="1:9" x14ac:dyDescent="0.25">
      <c r="A25" s="1"/>
      <c r="B25" s="1"/>
      <c r="C25" s="1"/>
      <c r="D25" s="1"/>
      <c r="E25" s="1"/>
      <c r="F25" s="1" t="s">
        <v>70</v>
      </c>
      <c r="G25" s="12"/>
      <c r="H25" s="1"/>
      <c r="I25" s="1"/>
    </row>
    <row r="26" spans="1:9" x14ac:dyDescent="0.25">
      <c r="A26" s="1"/>
      <c r="B26" s="9" t="s">
        <v>26</v>
      </c>
      <c r="C26" s="1"/>
      <c r="D26" s="1"/>
      <c r="E26" s="1"/>
      <c r="F26" s="1"/>
      <c r="G26" s="12"/>
      <c r="H26" s="1"/>
      <c r="I26" s="1"/>
    </row>
    <row r="27" spans="1:9" x14ac:dyDescent="0.25">
      <c r="A27" s="1"/>
      <c r="B27" s="1" t="s">
        <v>19</v>
      </c>
      <c r="C27" s="87" t="s">
        <v>104</v>
      </c>
      <c r="D27" s="1"/>
      <c r="E27" s="1"/>
      <c r="F27" s="1"/>
      <c r="G27" s="12"/>
      <c r="H27" s="1"/>
      <c r="I27" s="1"/>
    </row>
    <row r="28" spans="1:9" x14ac:dyDescent="0.25">
      <c r="A28" s="1"/>
      <c r="B28" s="1" t="s">
        <v>70</v>
      </c>
      <c r="C28" s="1"/>
      <c r="D28" s="1"/>
      <c r="E28" s="1"/>
      <c r="F28" s="9" t="s">
        <v>24</v>
      </c>
      <c r="G28" s="12"/>
      <c r="H28" s="1"/>
      <c r="I28" s="1"/>
    </row>
    <row r="29" spans="1:9" x14ac:dyDescent="0.25">
      <c r="A29" s="1"/>
      <c r="B29" s="1"/>
      <c r="C29" s="1"/>
      <c r="D29" s="1"/>
      <c r="E29" s="1"/>
      <c r="F29" s="1" t="s">
        <v>23</v>
      </c>
      <c r="G29" s="87">
        <v>0.9</v>
      </c>
      <c r="H29" s="1"/>
      <c r="I29" s="1"/>
    </row>
    <row r="30" spans="1:9" x14ac:dyDescent="0.25">
      <c r="A30" s="1"/>
      <c r="B30" s="1"/>
      <c r="C30" s="1"/>
      <c r="D30" s="1"/>
      <c r="E30" s="1"/>
      <c r="F30" s="1" t="s">
        <v>70</v>
      </c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9" t="s">
        <v>26</v>
      </c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 t="s">
        <v>25</v>
      </c>
      <c r="G41" s="1" t="s">
        <v>107</v>
      </c>
      <c r="H41" s="1"/>
      <c r="I41" s="1"/>
    </row>
    <row r="42" spans="1:9" x14ac:dyDescent="0.25">
      <c r="A42" s="1"/>
      <c r="B42" s="1"/>
      <c r="C42" s="1"/>
      <c r="D42" s="1"/>
      <c r="E42" s="1"/>
      <c r="F42" s="1" t="s">
        <v>70</v>
      </c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x14ac:dyDescent="0.25">
      <c r="A66" s="55"/>
      <c r="B66" s="55"/>
      <c r="C66" s="55"/>
      <c r="D66" s="55"/>
      <c r="E66" s="55"/>
      <c r="F66" s="55"/>
      <c r="G66" s="55"/>
      <c r="H66" s="55"/>
      <c r="I66" s="55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zoomScaleNormal="100" workbookViewId="0">
      <selection activeCell="N45" sqref="N45"/>
    </sheetView>
  </sheetViews>
  <sheetFormatPr defaultRowHeight="15" x14ac:dyDescent="0.25"/>
  <cols>
    <col min="6" max="6" width="11.5703125" bestFit="1" customWidth="1"/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">
        <v>64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61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52"/>
    </row>
    <row r="9" spans="1:17" x14ac:dyDescent="0.25">
      <c r="A9" s="1"/>
      <c r="B9" s="1"/>
      <c r="C9" s="1"/>
      <c r="D9" s="95" t="s">
        <v>33</v>
      </c>
      <c r="E9" s="96"/>
      <c r="F9" s="13" t="str">
        <f>('P-02'!B11)</f>
        <v>Målvakt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54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74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IF(H13&gt;0,LOOKUP(H13,{0,0.5,0.6,0.7,0.8,0.9,1},{"Nybörjare","Nybörjare","Kontroller","Vinnare"}),"")</f>
        <v>Nybörjare</v>
      </c>
      <c r="E13" s="90"/>
      <c r="F13" s="90"/>
      <c r="G13" s="90"/>
      <c r="H13" s="91">
        <f>SUM(M36)</f>
        <v>0.56785714285714284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SUM('P-02'!D11)</f>
        <v>0.5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58</v>
      </c>
      <c r="L22" s="1"/>
      <c r="M22" s="2">
        <f>SUM('P-02'!E11)</f>
        <v>0.5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59</v>
      </c>
      <c r="M23" s="2">
        <f>SUM('P-02'!F11)</f>
        <v>0.5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SUM('P-02'!G11)</f>
        <v>0.55000000000000004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SUM('P-02'!H11)</f>
        <v>0.4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54</v>
      </c>
      <c r="M26" s="2">
        <f>SUM('P-02'!I11)</f>
        <v>0.8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SUM('P-02'!J11)</f>
        <v>0.6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SUM('P-02'!K11)</f>
        <v>0.8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SUM('P-02'!L11)</f>
        <v>0.8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13</v>
      </c>
      <c r="M30" s="2">
        <f>SUM('P-02'!M11)</f>
        <v>0.6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SUM('P-02'!N11)</f>
        <v>0.6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56</v>
      </c>
      <c r="M32" s="2">
        <f>SUM('P-02'!O11)</f>
        <v>0.5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55</v>
      </c>
      <c r="M33" s="2">
        <f>SUM('P-02'!P11)</f>
        <v>0.4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SUM('P-02'!Q11)</f>
        <v>0.4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0.56785714285714284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1:E11"/>
    <mergeCell ref="D12:E12"/>
    <mergeCell ref="D13:G16"/>
    <mergeCell ref="H13:I16"/>
    <mergeCell ref="D6:E6"/>
    <mergeCell ref="D7:E7"/>
    <mergeCell ref="D8:E8"/>
    <mergeCell ref="D9:E9"/>
    <mergeCell ref="D10:E10"/>
  </mergeCells>
  <conditionalFormatting sqref="I9"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" right="0" top="0" bottom="0.35433070866141736" header="0" footer="0"/>
  <pageSetup fitToWidth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F9F57D1-5608-4810-90AE-B43EC09AB97B}">
            <x14:iconSet custom="1">
              <x14:cfvo type="percent">
                <xm:f>0</xm:f>
              </x14:cfvo>
              <x14:cfvo type="percent">
                <xm:f>55</xm:f>
              </x14:cfvo>
              <x14:cfvo type="percent">
                <xm:f>56</xm:f>
              </x14:cfvo>
              <x14:cfIcon iconSet="3Arrows" iconId="0"/>
              <x14:cfIcon iconSet="3Arrows" iconId="1"/>
              <x14:cfIcon iconSet="3Arrows" iconId="2"/>
            </x14:iconSet>
          </x14:cfRule>
          <xm:sqref>I9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0"/>
  <sheetViews>
    <sheetView zoomScaleNormal="100" workbookViewId="0">
      <pane xSplit="3" ySplit="16" topLeftCell="D24" activePane="bottomRight" state="frozen"/>
      <selection pane="topRight" activeCell="D1" sqref="D1"/>
      <selection pane="bottomLeft" activeCell="A17" sqref="A17"/>
      <selection pane="bottomRight" activeCell="D27" sqref="D27"/>
    </sheetView>
  </sheetViews>
  <sheetFormatPr defaultRowHeight="15" x14ac:dyDescent="0.25"/>
  <cols>
    <col min="1" max="1" width="7.85546875" customWidth="1"/>
    <col min="2" max="2" width="12" customWidth="1"/>
    <col min="3" max="3" width="19.7109375" bestFit="1" customWidth="1"/>
    <col min="4" max="4" width="16.140625" customWidth="1"/>
    <col min="5" max="6" width="14" customWidth="1"/>
    <col min="7" max="7" width="14.42578125" customWidth="1"/>
    <col min="8" max="8" width="11.5703125" customWidth="1"/>
    <col min="9" max="9" width="13.28515625" customWidth="1"/>
  </cols>
  <sheetData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45"/>
      <c r="B7" s="45"/>
      <c r="C7" s="45"/>
      <c r="D7" s="45"/>
      <c r="E7" s="45"/>
      <c r="F7" s="45"/>
      <c r="G7" s="45"/>
      <c r="H7" s="45"/>
      <c r="I7" s="45"/>
    </row>
    <row r="8" spans="1:10" ht="26.25" x14ac:dyDescent="0.4">
      <c r="A8" s="46" t="s">
        <v>90</v>
      </c>
      <c r="B8" s="45"/>
      <c r="C8" s="45"/>
      <c r="D8" s="45"/>
      <c r="E8" s="45"/>
      <c r="F8" s="45"/>
      <c r="G8" s="45"/>
      <c r="H8" s="45"/>
      <c r="I8" s="45"/>
    </row>
    <row r="9" spans="1:10" ht="21" x14ac:dyDescent="0.35">
      <c r="A9" s="45"/>
      <c r="B9" s="45"/>
      <c r="C9" s="45"/>
      <c r="D9" s="103" t="s">
        <v>91</v>
      </c>
      <c r="E9" s="103"/>
      <c r="F9" s="59" t="s">
        <v>14</v>
      </c>
      <c r="G9" s="103" t="s">
        <v>92</v>
      </c>
      <c r="H9" s="103"/>
      <c r="I9" s="58" t="s">
        <v>14</v>
      </c>
    </row>
    <row r="10" spans="1:10" ht="16.5" thickBot="1" x14ac:dyDescent="0.3">
      <c r="A10" s="42" t="s">
        <v>51</v>
      </c>
      <c r="B10" s="42" t="s">
        <v>10</v>
      </c>
      <c r="C10" s="43" t="s">
        <v>31</v>
      </c>
      <c r="D10" s="44" t="s">
        <v>98</v>
      </c>
      <c r="E10" s="44" t="s">
        <v>99</v>
      </c>
      <c r="F10" s="44"/>
      <c r="G10" s="44" t="s">
        <v>101</v>
      </c>
      <c r="H10" s="44" t="s">
        <v>100</v>
      </c>
      <c r="I10" s="44"/>
    </row>
    <row r="11" spans="1:10" x14ac:dyDescent="0.25">
      <c r="A11" s="20">
        <v>1</v>
      </c>
      <c r="B11" s="17" t="s">
        <v>16</v>
      </c>
      <c r="C11" s="37" t="s">
        <v>47</v>
      </c>
      <c r="D11" s="21">
        <v>0.5</v>
      </c>
      <c r="E11" s="60">
        <v>0.4</v>
      </c>
      <c r="F11" s="66">
        <f>AVERAGE(D11:E11)</f>
        <v>0.45</v>
      </c>
      <c r="G11" s="63">
        <v>0.7</v>
      </c>
      <c r="H11" s="60">
        <v>0.6</v>
      </c>
      <c r="I11" s="66">
        <f>AVERAGE(G11:H11)</f>
        <v>0.64999999999999991</v>
      </c>
    </row>
    <row r="12" spans="1:10" ht="15.75" thickBot="1" x14ac:dyDescent="0.3">
      <c r="A12" s="27">
        <v>99</v>
      </c>
      <c r="B12" s="28" t="s">
        <v>16</v>
      </c>
      <c r="C12" s="26" t="s">
        <v>36</v>
      </c>
      <c r="D12" s="29">
        <v>0.5</v>
      </c>
      <c r="E12" s="61">
        <v>0.6</v>
      </c>
      <c r="F12" s="67">
        <f>AVERAGE(D12:E12)</f>
        <v>0.55000000000000004</v>
      </c>
      <c r="G12" s="64">
        <v>0.7</v>
      </c>
      <c r="H12" s="61">
        <v>0.7</v>
      </c>
      <c r="I12" s="67">
        <f>AVERAGE(G12:H12)</f>
        <v>0.7</v>
      </c>
      <c r="J12" s="1"/>
    </row>
    <row r="13" spans="1:10" ht="15.75" thickBot="1" x14ac:dyDescent="0.3">
      <c r="A13" s="32"/>
      <c r="B13" s="41" t="s">
        <v>45</v>
      </c>
      <c r="C13" s="47"/>
      <c r="D13" s="49">
        <f t="shared" ref="D13:I13" si="0">AVERAGE(D11:D12)</f>
        <v>0.5</v>
      </c>
      <c r="E13" s="62">
        <f t="shared" si="0"/>
        <v>0.5</v>
      </c>
      <c r="F13" s="68">
        <f t="shared" si="0"/>
        <v>0.5</v>
      </c>
      <c r="G13" s="65">
        <f t="shared" si="0"/>
        <v>0.7</v>
      </c>
      <c r="H13" s="62">
        <f t="shared" si="0"/>
        <v>0.64999999999999991</v>
      </c>
      <c r="I13" s="68">
        <f t="shared" si="0"/>
        <v>0.67499999999999993</v>
      </c>
      <c r="J13" s="1"/>
    </row>
    <row r="14" spans="1:10" x14ac:dyDescent="0.25">
      <c r="A14" s="32"/>
      <c r="B14" s="32"/>
      <c r="C14" s="33"/>
      <c r="D14" s="34"/>
      <c r="E14" s="34"/>
      <c r="F14" s="34"/>
      <c r="G14" s="34"/>
      <c r="H14" s="34"/>
      <c r="I14" s="35"/>
      <c r="J14" s="1"/>
    </row>
    <row r="15" spans="1:10" ht="21" x14ac:dyDescent="0.35">
      <c r="A15" s="32"/>
      <c r="B15" s="32"/>
      <c r="C15" s="33"/>
      <c r="D15" s="103" t="s">
        <v>91</v>
      </c>
      <c r="E15" s="103"/>
      <c r="F15" s="59" t="s">
        <v>14</v>
      </c>
      <c r="G15" s="103" t="s">
        <v>92</v>
      </c>
      <c r="H15" s="103"/>
      <c r="I15" s="58" t="s">
        <v>14</v>
      </c>
      <c r="J15" s="1"/>
    </row>
    <row r="16" spans="1:10" ht="16.5" thickBot="1" x14ac:dyDescent="0.3">
      <c r="A16" s="32"/>
      <c r="B16" s="44" t="s">
        <v>10</v>
      </c>
      <c r="C16" s="43" t="s">
        <v>31</v>
      </c>
      <c r="D16" s="44" t="s">
        <v>93</v>
      </c>
      <c r="E16" s="44" t="s">
        <v>94</v>
      </c>
      <c r="F16" s="44"/>
      <c r="G16" s="44" t="s">
        <v>95</v>
      </c>
      <c r="H16" s="44" t="s">
        <v>96</v>
      </c>
      <c r="I16" s="44"/>
      <c r="J16" s="1"/>
    </row>
    <row r="17" spans="1:10" x14ac:dyDescent="0.25">
      <c r="A17" s="36">
        <v>2</v>
      </c>
      <c r="B17" s="39" t="s">
        <v>37</v>
      </c>
      <c r="C17" s="40" t="s">
        <v>84</v>
      </c>
      <c r="D17" s="11">
        <v>0.9</v>
      </c>
      <c r="E17" s="69">
        <v>0.9</v>
      </c>
      <c r="F17" s="78">
        <f>AVERAGE(D17:E17)</f>
        <v>0.9</v>
      </c>
      <c r="G17" s="73">
        <v>0.9</v>
      </c>
      <c r="H17" s="69">
        <v>0.9</v>
      </c>
      <c r="I17" s="78">
        <f>AVERAGE(G17:H17)</f>
        <v>0.9</v>
      </c>
      <c r="J17" s="1"/>
    </row>
    <row r="18" spans="1:10" x14ac:dyDescent="0.25">
      <c r="A18" s="36">
        <v>3</v>
      </c>
      <c r="B18" s="18" t="s">
        <v>37</v>
      </c>
      <c r="C18" s="24" t="s">
        <v>40</v>
      </c>
      <c r="D18" s="11">
        <v>1</v>
      </c>
      <c r="E18" s="69">
        <v>1</v>
      </c>
      <c r="F18" s="79">
        <f t="shared" ref="F18:F33" si="1">AVERAGE(D18:E18)</f>
        <v>1</v>
      </c>
      <c r="G18" s="73">
        <v>0.8</v>
      </c>
      <c r="H18" s="69">
        <v>0.9</v>
      </c>
      <c r="I18" s="83">
        <f t="shared" ref="I18:I33" si="2">AVERAGE(G18:H18)</f>
        <v>0.85000000000000009</v>
      </c>
      <c r="J18" s="1"/>
    </row>
    <row r="19" spans="1:10" x14ac:dyDescent="0.25">
      <c r="A19" s="30">
        <f>SUM(A18+1)</f>
        <v>4</v>
      </c>
      <c r="B19" s="18" t="s">
        <v>39</v>
      </c>
      <c r="C19" s="24" t="s">
        <v>0</v>
      </c>
      <c r="D19" s="11">
        <v>0.85</v>
      </c>
      <c r="E19" s="69">
        <v>0.9</v>
      </c>
      <c r="F19" s="79">
        <f t="shared" si="1"/>
        <v>0.875</v>
      </c>
      <c r="G19" s="73">
        <v>0.85</v>
      </c>
      <c r="H19" s="69">
        <v>0.9</v>
      </c>
      <c r="I19" s="83">
        <f t="shared" si="2"/>
        <v>0.875</v>
      </c>
    </row>
    <row r="20" spans="1:10" x14ac:dyDescent="0.25">
      <c r="A20" s="20">
        <f t="shared" ref="A20:A49" si="3">SUM(A19+1)</f>
        <v>5</v>
      </c>
      <c r="B20" s="18" t="s">
        <v>37</v>
      </c>
      <c r="C20" s="24" t="s">
        <v>50</v>
      </c>
      <c r="D20" s="11">
        <v>0.7</v>
      </c>
      <c r="E20" s="69">
        <v>0.85</v>
      </c>
      <c r="F20" s="79">
        <f t="shared" si="1"/>
        <v>0.77499999999999991</v>
      </c>
      <c r="G20" s="73">
        <v>0.9</v>
      </c>
      <c r="H20" s="69">
        <v>0.85</v>
      </c>
      <c r="I20" s="83">
        <f t="shared" si="2"/>
        <v>0.875</v>
      </c>
    </row>
    <row r="21" spans="1:10" x14ac:dyDescent="0.25">
      <c r="A21" s="20">
        <f t="shared" si="3"/>
        <v>6</v>
      </c>
      <c r="B21" s="18" t="s">
        <v>39</v>
      </c>
      <c r="C21" s="24" t="s">
        <v>48</v>
      </c>
      <c r="D21" s="11">
        <v>0.9</v>
      </c>
      <c r="E21" s="69">
        <v>0.85</v>
      </c>
      <c r="F21" s="79">
        <f t="shared" si="1"/>
        <v>0.875</v>
      </c>
      <c r="G21" s="73">
        <v>1</v>
      </c>
      <c r="H21" s="69">
        <v>0.9</v>
      </c>
      <c r="I21" s="83">
        <f t="shared" si="2"/>
        <v>0.95</v>
      </c>
    </row>
    <row r="22" spans="1:10" x14ac:dyDescent="0.25">
      <c r="A22" s="20">
        <f t="shared" si="3"/>
        <v>7</v>
      </c>
      <c r="B22" s="18" t="s">
        <v>41</v>
      </c>
      <c r="C22" s="24" t="s">
        <v>43</v>
      </c>
      <c r="D22" s="11">
        <v>0.9</v>
      </c>
      <c r="E22" s="69">
        <v>0.9</v>
      </c>
      <c r="F22" s="79">
        <f t="shared" si="1"/>
        <v>0.9</v>
      </c>
      <c r="G22" s="73">
        <v>0.9</v>
      </c>
      <c r="H22" s="69">
        <v>1</v>
      </c>
      <c r="I22" s="83">
        <f t="shared" si="2"/>
        <v>0.95</v>
      </c>
    </row>
    <row r="23" spans="1:10" x14ac:dyDescent="0.25">
      <c r="A23" s="20">
        <f t="shared" si="3"/>
        <v>8</v>
      </c>
      <c r="B23" s="39" t="s">
        <v>39</v>
      </c>
      <c r="C23" s="40" t="s">
        <v>38</v>
      </c>
      <c r="D23" s="11">
        <v>0.85</v>
      </c>
      <c r="E23" s="69">
        <v>0.9</v>
      </c>
      <c r="F23" s="79">
        <f t="shared" si="1"/>
        <v>0.875</v>
      </c>
      <c r="G23" s="73">
        <v>0.85</v>
      </c>
      <c r="H23" s="69">
        <v>0.9</v>
      </c>
      <c r="I23" s="83">
        <f t="shared" si="2"/>
        <v>0.875</v>
      </c>
    </row>
    <row r="24" spans="1:10" x14ac:dyDescent="0.25">
      <c r="A24" s="20">
        <f t="shared" si="3"/>
        <v>9</v>
      </c>
      <c r="B24" s="18" t="s">
        <v>39</v>
      </c>
      <c r="C24" s="24" t="s">
        <v>85</v>
      </c>
      <c r="D24" s="11">
        <v>0.8</v>
      </c>
      <c r="E24" s="69">
        <v>0.85</v>
      </c>
      <c r="F24" s="79">
        <f t="shared" si="1"/>
        <v>0.82499999999999996</v>
      </c>
      <c r="G24" s="73">
        <v>0.85</v>
      </c>
      <c r="H24" s="69">
        <v>0.95</v>
      </c>
      <c r="I24" s="83">
        <f t="shared" si="2"/>
        <v>0.89999999999999991</v>
      </c>
    </row>
    <row r="25" spans="1:10" x14ac:dyDescent="0.25">
      <c r="A25" s="20">
        <f t="shared" si="3"/>
        <v>10</v>
      </c>
      <c r="B25" s="18" t="s">
        <v>39</v>
      </c>
      <c r="C25" s="24" t="s">
        <v>49</v>
      </c>
      <c r="D25" s="11">
        <v>1</v>
      </c>
      <c r="E25" s="69">
        <v>0.9</v>
      </c>
      <c r="F25" s="79">
        <f t="shared" si="1"/>
        <v>0.95</v>
      </c>
      <c r="G25" s="73">
        <v>0.85</v>
      </c>
      <c r="H25" s="69">
        <v>1</v>
      </c>
      <c r="I25" s="83">
        <f t="shared" si="2"/>
        <v>0.92500000000000004</v>
      </c>
    </row>
    <row r="26" spans="1:10" x14ac:dyDescent="0.25">
      <c r="A26" s="20">
        <f t="shared" si="3"/>
        <v>11</v>
      </c>
      <c r="B26" s="18" t="s">
        <v>41</v>
      </c>
      <c r="C26" s="24" t="s">
        <v>87</v>
      </c>
      <c r="D26" s="11">
        <v>0.85</v>
      </c>
      <c r="E26" s="69">
        <v>0.8</v>
      </c>
      <c r="F26" s="79">
        <f t="shared" si="1"/>
        <v>0.82499999999999996</v>
      </c>
      <c r="G26" s="73">
        <v>0.8</v>
      </c>
      <c r="H26" s="69">
        <v>0.8</v>
      </c>
      <c r="I26" s="83">
        <f t="shared" si="2"/>
        <v>0.8</v>
      </c>
    </row>
    <row r="27" spans="1:10" x14ac:dyDescent="0.25">
      <c r="A27" s="20">
        <f t="shared" si="3"/>
        <v>12</v>
      </c>
      <c r="B27" s="18" t="s">
        <v>41</v>
      </c>
      <c r="C27" s="24" t="s">
        <v>88</v>
      </c>
      <c r="D27" s="11">
        <v>0.7</v>
      </c>
      <c r="E27" s="69">
        <v>0.75</v>
      </c>
      <c r="F27" s="79">
        <f t="shared" si="1"/>
        <v>0.72499999999999998</v>
      </c>
      <c r="G27" s="73">
        <v>0.7</v>
      </c>
      <c r="H27" s="69">
        <v>0.7</v>
      </c>
      <c r="I27" s="83">
        <f t="shared" si="2"/>
        <v>0.7</v>
      </c>
    </row>
    <row r="28" spans="1:10" x14ac:dyDescent="0.25">
      <c r="A28" s="20">
        <f t="shared" si="3"/>
        <v>13</v>
      </c>
      <c r="B28" s="18" t="s">
        <v>39</v>
      </c>
      <c r="C28" s="24" t="s">
        <v>69</v>
      </c>
      <c r="D28" s="11">
        <v>0.7</v>
      </c>
      <c r="E28" s="69">
        <v>0.7</v>
      </c>
      <c r="F28" s="79">
        <f t="shared" si="1"/>
        <v>0.7</v>
      </c>
      <c r="G28" s="73">
        <v>0.85</v>
      </c>
      <c r="H28" s="69">
        <v>0.75</v>
      </c>
      <c r="I28" s="83">
        <f t="shared" si="2"/>
        <v>0.8</v>
      </c>
    </row>
    <row r="29" spans="1:10" x14ac:dyDescent="0.25">
      <c r="A29" s="20">
        <f t="shared" si="3"/>
        <v>14</v>
      </c>
      <c r="B29" s="18" t="s">
        <v>37</v>
      </c>
      <c r="C29" s="24" t="s">
        <v>42</v>
      </c>
      <c r="D29" s="11">
        <v>0.9</v>
      </c>
      <c r="E29" s="69">
        <v>0.9</v>
      </c>
      <c r="F29" s="79">
        <f t="shared" si="1"/>
        <v>0.9</v>
      </c>
      <c r="G29" s="73">
        <v>0.8</v>
      </c>
      <c r="H29" s="69">
        <v>1</v>
      </c>
      <c r="I29" s="83">
        <f t="shared" si="2"/>
        <v>0.9</v>
      </c>
    </row>
    <row r="30" spans="1:10" x14ac:dyDescent="0.25">
      <c r="A30" s="20">
        <f t="shared" si="3"/>
        <v>15</v>
      </c>
      <c r="B30" s="18" t="s">
        <v>39</v>
      </c>
      <c r="C30" s="24" t="s">
        <v>86</v>
      </c>
      <c r="D30" s="11">
        <v>0.75</v>
      </c>
      <c r="E30" s="69">
        <v>0.8</v>
      </c>
      <c r="F30" s="79">
        <f t="shared" si="1"/>
        <v>0.77500000000000002</v>
      </c>
      <c r="G30" s="73">
        <v>0.85</v>
      </c>
      <c r="H30" s="69">
        <v>0.75</v>
      </c>
      <c r="I30" s="83">
        <f t="shared" si="2"/>
        <v>0.8</v>
      </c>
    </row>
    <row r="31" spans="1:10" x14ac:dyDescent="0.25">
      <c r="A31" s="20">
        <f t="shared" si="3"/>
        <v>16</v>
      </c>
      <c r="B31" s="18" t="s">
        <v>37</v>
      </c>
      <c r="C31" s="38" t="s">
        <v>66</v>
      </c>
      <c r="D31" s="31">
        <v>0.8</v>
      </c>
      <c r="E31" s="70">
        <v>0.75</v>
      </c>
      <c r="F31" s="79">
        <f t="shared" si="1"/>
        <v>0.77500000000000002</v>
      </c>
      <c r="G31" s="74">
        <v>0.75</v>
      </c>
      <c r="H31" s="70">
        <v>0.85</v>
      </c>
      <c r="I31" s="83">
        <f t="shared" si="2"/>
        <v>0.8</v>
      </c>
    </row>
    <row r="32" spans="1:10" x14ac:dyDescent="0.25">
      <c r="A32" s="20">
        <f t="shared" si="3"/>
        <v>17</v>
      </c>
      <c r="B32" s="18" t="s">
        <v>37</v>
      </c>
      <c r="C32" s="24" t="s">
        <v>68</v>
      </c>
      <c r="D32" s="11">
        <v>0.9</v>
      </c>
      <c r="E32" s="69">
        <v>0.9</v>
      </c>
      <c r="F32" s="79">
        <f t="shared" si="1"/>
        <v>0.9</v>
      </c>
      <c r="G32" s="73">
        <v>0.9</v>
      </c>
      <c r="H32" s="69">
        <v>0.85</v>
      </c>
      <c r="I32" s="83">
        <f t="shared" si="2"/>
        <v>0.875</v>
      </c>
    </row>
    <row r="33" spans="1:9" x14ac:dyDescent="0.25">
      <c r="A33" s="20">
        <f t="shared" si="3"/>
        <v>18</v>
      </c>
      <c r="B33" s="18" t="s">
        <v>37</v>
      </c>
      <c r="C33" s="24" t="s">
        <v>83</v>
      </c>
      <c r="D33" s="11">
        <v>0.7</v>
      </c>
      <c r="E33" s="69">
        <v>0.7</v>
      </c>
      <c r="F33" s="79">
        <f t="shared" si="1"/>
        <v>0.7</v>
      </c>
      <c r="G33" s="73">
        <v>0.7</v>
      </c>
      <c r="H33" s="69">
        <v>0.7</v>
      </c>
      <c r="I33" s="83">
        <f t="shared" si="2"/>
        <v>0.7</v>
      </c>
    </row>
    <row r="34" spans="1:9" ht="18.75" customHeight="1" x14ac:dyDescent="0.25">
      <c r="A34" s="20">
        <f t="shared" si="3"/>
        <v>19</v>
      </c>
      <c r="B34" s="18"/>
      <c r="C34" s="24"/>
      <c r="D34" s="11"/>
      <c r="E34" s="69"/>
      <c r="F34" s="79"/>
      <c r="G34" s="75"/>
      <c r="H34" s="82"/>
      <c r="I34" s="83"/>
    </row>
    <row r="35" spans="1:9" x14ac:dyDescent="0.25">
      <c r="A35" s="20">
        <f t="shared" si="3"/>
        <v>20</v>
      </c>
      <c r="B35" s="18"/>
      <c r="C35" s="24"/>
      <c r="D35" s="11"/>
      <c r="E35" s="69"/>
      <c r="F35" s="79"/>
      <c r="G35" s="73"/>
      <c r="H35" s="69"/>
      <c r="I35" s="83"/>
    </row>
    <row r="36" spans="1:9" x14ac:dyDescent="0.25">
      <c r="A36" s="20">
        <f t="shared" si="3"/>
        <v>21</v>
      </c>
      <c r="B36" s="18"/>
      <c r="C36" s="24"/>
      <c r="D36" s="11"/>
      <c r="E36" s="69"/>
      <c r="F36" s="79"/>
      <c r="G36" s="73"/>
      <c r="H36" s="69"/>
      <c r="I36" s="83"/>
    </row>
    <row r="37" spans="1:9" x14ac:dyDescent="0.25">
      <c r="A37" s="20">
        <f t="shared" si="3"/>
        <v>22</v>
      </c>
      <c r="B37" s="18"/>
      <c r="C37" s="24"/>
      <c r="D37" s="11"/>
      <c r="E37" s="69"/>
      <c r="F37" s="79"/>
      <c r="G37" s="73"/>
      <c r="H37" s="69"/>
      <c r="I37" s="83"/>
    </row>
    <row r="38" spans="1:9" x14ac:dyDescent="0.25">
      <c r="A38" s="20">
        <f t="shared" si="3"/>
        <v>23</v>
      </c>
      <c r="B38" s="18"/>
      <c r="C38" s="24"/>
      <c r="D38" s="11"/>
      <c r="E38" s="69"/>
      <c r="F38" s="79"/>
      <c r="G38" s="73"/>
      <c r="H38" s="69"/>
      <c r="I38" s="83"/>
    </row>
    <row r="39" spans="1:9" x14ac:dyDescent="0.25">
      <c r="A39" s="20">
        <f t="shared" si="3"/>
        <v>24</v>
      </c>
      <c r="B39" s="18"/>
      <c r="C39" s="24"/>
      <c r="D39" s="11"/>
      <c r="E39" s="69"/>
      <c r="F39" s="79"/>
      <c r="G39" s="73"/>
      <c r="H39" s="69"/>
      <c r="I39" s="83"/>
    </row>
    <row r="40" spans="1:9" x14ac:dyDescent="0.25">
      <c r="A40" s="20">
        <f t="shared" si="3"/>
        <v>25</v>
      </c>
      <c r="B40" s="18"/>
      <c r="C40" s="24"/>
      <c r="D40" s="11"/>
      <c r="E40" s="69"/>
      <c r="F40" s="79"/>
      <c r="G40" s="73"/>
      <c r="H40" s="69"/>
      <c r="I40" s="83"/>
    </row>
    <row r="41" spans="1:9" x14ac:dyDescent="0.25">
      <c r="A41" s="20">
        <f t="shared" si="3"/>
        <v>26</v>
      </c>
      <c r="B41" s="18"/>
      <c r="C41" s="24"/>
      <c r="D41" s="11"/>
      <c r="E41" s="69"/>
      <c r="F41" s="79"/>
      <c r="G41" s="73"/>
      <c r="H41" s="69"/>
      <c r="I41" s="83"/>
    </row>
    <row r="42" spans="1:9" x14ac:dyDescent="0.25">
      <c r="A42" s="20">
        <f t="shared" si="3"/>
        <v>27</v>
      </c>
      <c r="B42" s="18"/>
      <c r="C42" s="24"/>
      <c r="D42" s="11"/>
      <c r="E42" s="69"/>
      <c r="F42" s="79"/>
      <c r="G42" s="73"/>
      <c r="H42" s="69"/>
      <c r="I42" s="83"/>
    </row>
    <row r="43" spans="1:9" x14ac:dyDescent="0.25">
      <c r="A43" s="20">
        <f t="shared" si="3"/>
        <v>28</v>
      </c>
      <c r="B43" s="18"/>
      <c r="C43" s="24"/>
      <c r="D43" s="11"/>
      <c r="E43" s="69"/>
      <c r="F43" s="79"/>
      <c r="G43" s="73"/>
      <c r="H43" s="69"/>
      <c r="I43" s="83"/>
    </row>
    <row r="44" spans="1:9" x14ac:dyDescent="0.25">
      <c r="A44" s="20">
        <f t="shared" si="3"/>
        <v>29</v>
      </c>
      <c r="B44" s="18"/>
      <c r="C44" s="24"/>
      <c r="D44" s="11"/>
      <c r="E44" s="69"/>
      <c r="F44" s="79"/>
      <c r="G44" s="73"/>
      <c r="H44" s="69"/>
      <c r="I44" s="83"/>
    </row>
    <row r="45" spans="1:9" x14ac:dyDescent="0.25">
      <c r="A45" s="20">
        <f t="shared" si="3"/>
        <v>30</v>
      </c>
      <c r="B45" s="18"/>
      <c r="C45" s="24"/>
      <c r="D45" s="11"/>
      <c r="E45" s="69"/>
      <c r="F45" s="79"/>
      <c r="G45" s="73"/>
      <c r="H45" s="69"/>
      <c r="I45" s="83"/>
    </row>
    <row r="46" spans="1:9" x14ac:dyDescent="0.25">
      <c r="A46" s="20">
        <f t="shared" si="3"/>
        <v>31</v>
      </c>
      <c r="B46" s="18"/>
      <c r="C46" s="24"/>
      <c r="D46" s="11"/>
      <c r="E46" s="69"/>
      <c r="F46" s="79"/>
      <c r="G46" s="73"/>
      <c r="H46" s="69"/>
      <c r="I46" s="83"/>
    </row>
    <row r="47" spans="1:9" x14ac:dyDescent="0.25">
      <c r="A47" s="20">
        <f t="shared" si="3"/>
        <v>32</v>
      </c>
      <c r="B47" s="18"/>
      <c r="C47" s="24"/>
      <c r="D47" s="11"/>
      <c r="E47" s="69"/>
      <c r="F47" s="79"/>
      <c r="G47" s="73"/>
      <c r="H47" s="69"/>
      <c r="I47" s="83"/>
    </row>
    <row r="48" spans="1:9" x14ac:dyDescent="0.25">
      <c r="A48" s="20">
        <f t="shared" si="3"/>
        <v>33</v>
      </c>
      <c r="B48" s="18"/>
      <c r="C48" s="24"/>
      <c r="D48" s="11"/>
      <c r="E48" s="69"/>
      <c r="F48" s="79"/>
      <c r="G48" s="73"/>
      <c r="H48" s="69"/>
      <c r="I48" s="83"/>
    </row>
    <row r="49" spans="1:9" ht="15.75" thickBot="1" x14ac:dyDescent="0.3">
      <c r="A49" s="20">
        <f t="shared" si="3"/>
        <v>34</v>
      </c>
      <c r="B49" s="19"/>
      <c r="C49" s="25"/>
      <c r="D49" s="23"/>
      <c r="E49" s="71"/>
      <c r="F49" s="80"/>
      <c r="G49" s="76"/>
      <c r="H49" s="71"/>
      <c r="I49" s="83"/>
    </row>
    <row r="50" spans="1:9" ht="15.75" thickBot="1" x14ac:dyDescent="0.3">
      <c r="B50" s="41" t="s">
        <v>45</v>
      </c>
      <c r="C50" s="47"/>
      <c r="D50" s="48">
        <f>AVERAGE(D18:D49)</f>
        <v>0.83124999999999993</v>
      </c>
      <c r="E50" s="72">
        <f t="shared" ref="E50:I50" si="4">AVERAGE(E18:E49)</f>
        <v>0.84062499999999996</v>
      </c>
      <c r="F50" s="81">
        <f>AVERAGE(F17:F49)</f>
        <v>0.83970588235294119</v>
      </c>
      <c r="G50" s="77">
        <f t="shared" si="4"/>
        <v>0.83437499999999987</v>
      </c>
      <c r="H50" s="72">
        <f t="shared" si="4"/>
        <v>0.86249999999999993</v>
      </c>
      <c r="I50" s="81">
        <f t="shared" si="4"/>
        <v>0.84843750000000007</v>
      </c>
    </row>
  </sheetData>
  <mergeCells count="4">
    <mergeCell ref="D9:E9"/>
    <mergeCell ref="G9:H9"/>
    <mergeCell ref="D15:E15"/>
    <mergeCell ref="G15:H15"/>
  </mergeCells>
  <conditionalFormatting sqref="D13:I13">
    <cfRule type="cellIs" dxfId="5" priority="4" operator="between">
      <formula>0.7</formula>
      <formula>1</formula>
    </cfRule>
    <cfRule type="cellIs" dxfId="4" priority="5" operator="between">
      <formula>0</formula>
      <formula>0.59</formula>
    </cfRule>
    <cfRule type="cellIs" dxfId="3" priority="6" operator="between">
      <formula>0.6</formula>
      <formula>0.7</formula>
    </cfRule>
  </conditionalFormatting>
  <conditionalFormatting sqref="D50:I50">
    <cfRule type="cellIs" dxfId="2" priority="1" operator="between">
      <formula>0.86</formula>
      <formula>1</formula>
    </cfRule>
    <cfRule type="cellIs" dxfId="1" priority="2" operator="between">
      <formula>0.71</formula>
      <formula>0.85</formula>
    </cfRule>
    <cfRule type="cellIs" dxfId="0" priority="3" operator="between">
      <formula>0</formula>
      <formula>0.7</formula>
    </cfRule>
  </conditionalFormatting>
  <pageMargins left="0.7" right="0.7" top="0.75" bottom="0.75" header="0.3" footer="0.3"/>
  <pageSetup scale="54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workbookViewId="0">
      <selection activeCell="C14" sqref="C14"/>
    </sheetView>
  </sheetViews>
  <sheetFormatPr defaultRowHeight="15" x14ac:dyDescent="0.25"/>
  <cols>
    <col min="1" max="1" width="16.140625" bestFit="1" customWidth="1"/>
    <col min="2" max="2" width="18.28515625" customWidth="1"/>
  </cols>
  <sheetData>
    <row r="3" spans="1:4" x14ac:dyDescent="0.25">
      <c r="A3" s="56" t="s">
        <v>10</v>
      </c>
      <c r="B3" s="56" t="s">
        <v>31</v>
      </c>
      <c r="C3" t="s">
        <v>81</v>
      </c>
      <c r="D3" t="s">
        <v>82</v>
      </c>
    </row>
    <row r="4" spans="1:4" x14ac:dyDescent="0.25">
      <c r="A4" t="s">
        <v>16</v>
      </c>
      <c r="B4" t="s">
        <v>36</v>
      </c>
      <c r="C4" s="3">
        <v>0.7</v>
      </c>
      <c r="D4" s="3">
        <v>0.3</v>
      </c>
    </row>
    <row r="5" spans="1:4" x14ac:dyDescent="0.25">
      <c r="A5" t="s">
        <v>16</v>
      </c>
      <c r="B5" t="s">
        <v>47</v>
      </c>
      <c r="C5" s="3">
        <v>0.7</v>
      </c>
      <c r="D5" s="3">
        <v>0.3</v>
      </c>
    </row>
    <row r="6" spans="1:4" x14ac:dyDescent="0.25">
      <c r="A6" t="s">
        <v>37</v>
      </c>
      <c r="B6" t="s">
        <v>0</v>
      </c>
      <c r="C6" s="3">
        <v>0.7</v>
      </c>
      <c r="D6" s="3">
        <v>0.3</v>
      </c>
    </row>
    <row r="7" spans="1:4" x14ac:dyDescent="0.25">
      <c r="A7" t="s">
        <v>37</v>
      </c>
      <c r="B7" t="s">
        <v>40</v>
      </c>
      <c r="C7" s="3">
        <v>0.7</v>
      </c>
      <c r="D7" s="3">
        <v>0.3</v>
      </c>
    </row>
    <row r="8" spans="1:4" x14ac:dyDescent="0.25">
      <c r="A8" t="s">
        <v>37</v>
      </c>
      <c r="B8" t="s">
        <v>67</v>
      </c>
      <c r="C8" s="3">
        <v>0.7</v>
      </c>
      <c r="D8" s="3">
        <v>0.3</v>
      </c>
    </row>
    <row r="9" spans="1:4" x14ac:dyDescent="0.25">
      <c r="A9" t="s">
        <v>37</v>
      </c>
      <c r="B9" t="s">
        <v>68</v>
      </c>
      <c r="C9" s="3">
        <v>0.4</v>
      </c>
      <c r="D9" s="3">
        <v>0.6</v>
      </c>
    </row>
    <row r="10" spans="1:4" x14ac:dyDescent="0.25">
      <c r="A10" t="s">
        <v>75</v>
      </c>
      <c r="B10" t="s">
        <v>79</v>
      </c>
    </row>
    <row r="11" spans="1:4" x14ac:dyDescent="0.25">
      <c r="A11" t="s">
        <v>39</v>
      </c>
      <c r="B11" t="s">
        <v>48</v>
      </c>
    </row>
    <row r="12" spans="1:4" x14ac:dyDescent="0.25">
      <c r="A12" t="s">
        <v>77</v>
      </c>
      <c r="B12" t="s">
        <v>38</v>
      </c>
    </row>
    <row r="13" spans="1:4" x14ac:dyDescent="0.25">
      <c r="A13" t="s">
        <v>76</v>
      </c>
      <c r="B13" t="s">
        <v>80</v>
      </c>
    </row>
    <row r="14" spans="1:4" x14ac:dyDescent="0.25">
      <c r="A14" t="s">
        <v>78</v>
      </c>
      <c r="B14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31" zoomScaleNormal="100" zoomScaleSheetLayoutView="5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">
        <v>36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  <c r="O7" s="52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('P-02'!B12)</f>
        <v>Målvakt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2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65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IF(H13&gt;0,LOOKUP(H13,{0,0.5,0.6,0.7,0.8,0.9,1},{"Nybörjare","Nybörjare","Kontroller","Vinnare"}),"")</f>
        <v>Kontroller</v>
      </c>
      <c r="E13" s="90"/>
      <c r="F13" s="90"/>
      <c r="G13" s="90"/>
      <c r="H13" s="91">
        <f>SUM(M36)</f>
        <v>0.68571428571428572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SUM('P-02'!D12)</f>
        <v>0.85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58</v>
      </c>
      <c r="L22" s="1"/>
      <c r="M22" s="2">
        <f>SUM('P-02'!E12)</f>
        <v>0.7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59</v>
      </c>
      <c r="M23" s="2">
        <f>SUM('P-02'!F12)</f>
        <v>0.65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SUM('P-02'!G12)</f>
        <v>0.75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SUM('P-02'!H12)</f>
        <v>0.8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54</v>
      </c>
      <c r="M26" s="2">
        <f>SUM('P-02'!I12)</f>
        <v>0.5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SUM('P-02'!J12)</f>
        <v>0.7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SUM('P-02'!K12)</f>
        <v>0.5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SUM('P-02'!L12)</f>
        <v>0.65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13</v>
      </c>
      <c r="M30" s="2">
        <f>SUM('P-02'!M12)</f>
        <v>0.75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SUM('P-02'!N12)</f>
        <v>0.7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56</v>
      </c>
      <c r="M32" s="2">
        <f>SUM('P-02'!O12)</f>
        <v>0.85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55</v>
      </c>
      <c r="M33" s="2">
        <f>SUM('P-02'!P12)</f>
        <v>0.7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SUM('P-02'!Q12)</f>
        <v>0.5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0.68571428571428572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60" zoomScaleNormal="100" workbookViewId="0">
      <selection activeCell="Q11" sqref="Q11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>
        <f>('P-02'!C16)</f>
        <v>0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('P-02'!B16)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62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/>
      </c>
      <c r="E13" s="90"/>
      <c r="F13" s="90"/>
      <c r="G13" s="90"/>
      <c r="H13" s="91">
        <f>SUM(M36)</f>
        <v>0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SUM('P-02'!D16)</f>
        <v>0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SUM('P-02'!E16)</f>
        <v>0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SUM('P-02'!F16)</f>
        <v>0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SUM('P-02'!G16)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SUM('P-02'!H16)</f>
        <v>0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SUM('P-02'!I16)</f>
        <v>0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SUM('P-02'!J16)</f>
        <v>0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SUM('P-02'!K16)</f>
        <v>0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SUM('P-02'!L16)</f>
        <v>0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SUM('P-02'!M16)</f>
        <v>0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SUM('P-02'!N16)</f>
        <v>0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SUM('P-02'!O16)</f>
        <v>0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SUM('P-02'!P16)</f>
        <v>0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SUM('P-02'!Q16)</f>
        <v>0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60" zoomScaleNormal="100" workbookViewId="0">
      <selection activeCell="R16" sqref="R1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>
        <f>('P-02'!C17:C17)</f>
        <v>0</v>
      </c>
      <c r="G6" s="1"/>
      <c r="H6" s="1"/>
      <c r="I6" s="1"/>
      <c r="K6" s="4"/>
    </row>
    <row r="7" spans="1:17" ht="15" customHeight="1" x14ac:dyDescent="0.25">
      <c r="A7" s="57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('P-02'!B17)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11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62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/>
      </c>
      <c r="E13" s="90"/>
      <c r="F13" s="90"/>
      <c r="G13" s="90"/>
      <c r="H13" s="91">
        <f>SUM(M36)</f>
        <v>0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B18" s="1"/>
      <c r="C18" s="1"/>
      <c r="D18" s="1"/>
      <c r="E18" s="1"/>
      <c r="F18" s="1"/>
      <c r="G18" s="1"/>
      <c r="H18" s="1"/>
      <c r="I18" s="1"/>
    </row>
    <row r="19" spans="1:13" x14ac:dyDescent="0.25">
      <c r="B19" s="1"/>
      <c r="C19" s="1"/>
      <c r="D19" s="1"/>
      <c r="E19" s="1"/>
      <c r="F19" s="1"/>
      <c r="G19" s="1"/>
      <c r="H19" s="1"/>
      <c r="I19" s="1"/>
    </row>
    <row r="20" spans="1:13" x14ac:dyDescent="0.25">
      <c r="B20" s="1"/>
      <c r="C20" s="1"/>
      <c r="D20" s="1"/>
      <c r="E20" s="1"/>
      <c r="F20" s="1"/>
      <c r="G20" s="1"/>
      <c r="H20" s="1"/>
      <c r="I20" s="1"/>
    </row>
    <row r="21" spans="1:13" x14ac:dyDescent="0.25"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SUM('P-02'!D17)</f>
        <v>0</v>
      </c>
    </row>
    <row r="22" spans="1:13" x14ac:dyDescent="0.25"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SUM('P-02'!E17)</f>
        <v>0</v>
      </c>
    </row>
    <row r="23" spans="1:13" x14ac:dyDescent="0.25"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SUM('P-02'!F17)</f>
        <v>0</v>
      </c>
    </row>
    <row r="24" spans="1:13" x14ac:dyDescent="0.25"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SUM('P-02'!G17)</f>
        <v>0</v>
      </c>
    </row>
    <row r="25" spans="1:13" x14ac:dyDescent="0.25"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SUM('P-02'!H17)</f>
        <v>0</v>
      </c>
    </row>
    <row r="26" spans="1:13" x14ac:dyDescent="0.25"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SUM('P-02'!I17)</f>
        <v>0</v>
      </c>
    </row>
    <row r="27" spans="1:13" x14ac:dyDescent="0.25"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SUM('P-02'!J17)</f>
        <v>0</v>
      </c>
    </row>
    <row r="28" spans="1:13" x14ac:dyDescent="0.25"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SUM('P-02'!K17)</f>
        <v>0</v>
      </c>
    </row>
    <row r="29" spans="1:13" x14ac:dyDescent="0.25"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SUM('P-02'!L17)</f>
        <v>0</v>
      </c>
    </row>
    <row r="30" spans="1:13" x14ac:dyDescent="0.25"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SUM('P-02'!M17)</f>
        <v>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SUM('P-02'!N17)</f>
        <v>0</v>
      </c>
    </row>
    <row r="32" spans="1:13" x14ac:dyDescent="0.25"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SUM('P-02'!O17)</f>
        <v>0</v>
      </c>
    </row>
    <row r="33" spans="2:13" x14ac:dyDescent="0.25"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SUM('P-02'!P17)</f>
        <v>0</v>
      </c>
    </row>
    <row r="34" spans="2:13" x14ac:dyDescent="0.25"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SUM('P-02'!Q17)</f>
        <v>0</v>
      </c>
    </row>
    <row r="35" spans="2:13" x14ac:dyDescent="0.25">
      <c r="B35" s="1"/>
      <c r="C35" s="1"/>
      <c r="D35" s="1"/>
      <c r="E35" s="1"/>
      <c r="F35" s="1"/>
      <c r="G35" s="1"/>
      <c r="H35" s="1"/>
      <c r="I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</v>
      </c>
    </row>
    <row r="37" spans="2:13" x14ac:dyDescent="0.25">
      <c r="B37" s="1"/>
      <c r="C37" s="1"/>
      <c r="D37" s="1"/>
      <c r="E37" s="1"/>
      <c r="F37" s="1"/>
      <c r="G37" s="1"/>
      <c r="H37" s="1"/>
      <c r="I37" s="1"/>
    </row>
    <row r="38" spans="2:13" x14ac:dyDescent="0.25">
      <c r="B38" s="1"/>
      <c r="C38" s="1"/>
      <c r="D38" s="1"/>
      <c r="E38" s="1"/>
      <c r="F38" s="1"/>
      <c r="G38" s="1"/>
      <c r="H38" s="1"/>
      <c r="I38" s="1"/>
    </row>
    <row r="39" spans="2:13" x14ac:dyDescent="0.25">
      <c r="B39" s="1"/>
      <c r="C39" s="1"/>
      <c r="D39" s="1"/>
      <c r="E39" s="1"/>
      <c r="F39" s="1"/>
      <c r="G39" s="1"/>
      <c r="H39" s="1"/>
      <c r="I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</row>
    <row r="41" spans="2:13" x14ac:dyDescent="0.25">
      <c r="B41" s="1"/>
      <c r="C41" s="1"/>
      <c r="D41" s="1"/>
      <c r="E41" s="1"/>
      <c r="F41" s="1"/>
      <c r="G41" s="1"/>
      <c r="H41" s="1"/>
      <c r="I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</row>
    <row r="47" spans="2:13" x14ac:dyDescent="0.25"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18" zoomScale="60" zoomScaleNormal="100" workbookViewId="0">
      <selection sqref="A1:I46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 t="str">
        <f>('P-02'!C18:C18)</f>
        <v>Halil Baysal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('P-02'!B18)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97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IF(H13&gt;0,LOOKUP(H13,{0,0.49,0.59,0.69,0.79,0.89,1},{"Nybörjare","Nybörjare","Kontroller","Dribbler","Blixten","Striker","Vinnare"}),"")</f>
        <v>Blixten</v>
      </c>
      <c r="E13" s="90"/>
      <c r="F13" s="90"/>
      <c r="G13" s="90"/>
      <c r="H13" s="91">
        <f>SUM(M36)</f>
        <v>0.81071428571428583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SUM('P-02'!D18)</f>
        <v>0.75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SUM('P-02'!E18)</f>
        <v>0.85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SUM('P-02'!F18)</f>
        <v>0.85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SUM('P-02'!G18)</f>
        <v>0.7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SUM('P-02'!H18)</f>
        <v>0.85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SUM('P-02'!I18)</f>
        <v>0.7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SUM('P-02'!J18)</f>
        <v>0.75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SUM('P-02'!K18)</f>
        <v>0.8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SUM('P-02'!L18)</f>
        <v>0.85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SUM('P-02'!M18)</f>
        <v>0.9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SUM('P-02'!N18)</f>
        <v>0.9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SUM('P-02'!O18)</f>
        <v>0.8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SUM('P-02'!P18)</f>
        <v>0.8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SUM('P-02'!Q18)</f>
        <v>0.85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0.81071428571428583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60" zoomScaleNormal="100" workbookViewId="0">
      <selection activeCell="M14" sqref="M14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N4" s="5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>
        <f>('P-02'!C19:C19)</f>
        <v>0</v>
      </c>
      <c r="G6" s="1"/>
      <c r="H6" s="1"/>
      <c r="I6" s="1"/>
      <c r="K6" s="4"/>
    </row>
    <row r="7" spans="1:17" ht="15" customHeight="1" x14ac:dyDescent="0.25">
      <c r="A7" s="1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('P-02'!B19)</f>
        <v>Back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10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6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/>
      </c>
      <c r="E13" s="90"/>
      <c r="F13" s="90"/>
      <c r="G13" s="90"/>
      <c r="H13" s="91">
        <f>SUM(M36)</f>
        <v>0</v>
      </c>
      <c r="I13" s="92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3" x14ac:dyDescent="0.25">
      <c r="A21" s="1"/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SUM('P-02'!D19)</f>
        <v>0</v>
      </c>
    </row>
    <row r="22" spans="1:13" x14ac:dyDescent="0.25">
      <c r="A22" s="1"/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SUM('P-02'!E19)</f>
        <v>0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SUM('P-02'!F19)</f>
        <v>0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SUM('P-02'!G19)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SUM('P-02'!H19)</f>
        <v>0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SUM('P-02'!I19)</f>
        <v>0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SUM('P-02'!J19)</f>
        <v>0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SUM('P-02'!K19)</f>
        <v>0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SUM('P-02'!L19)</f>
        <v>0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SUM('P-02'!M19)</f>
        <v>0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SUM('P-02'!N19)</f>
        <v>0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SUM('P-02'!O19)</f>
        <v>0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SUM('P-02'!P19)</f>
        <v>0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SUM('P-02'!Q19)</f>
        <v>0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60" zoomScaleNormal="100" workbookViewId="0">
      <selection activeCell="F7" sqref="F7"/>
    </sheetView>
  </sheetViews>
  <sheetFormatPr defaultRowHeight="15" x14ac:dyDescent="0.25"/>
  <cols>
    <col min="8" max="8" width="9.5703125" customWidth="1"/>
    <col min="9" max="9" width="1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M5" s="5"/>
    </row>
    <row r="6" spans="1:17" x14ac:dyDescent="0.25">
      <c r="A6" s="1"/>
      <c r="B6" s="1"/>
      <c r="C6" s="1"/>
      <c r="D6" s="93" t="s">
        <v>31</v>
      </c>
      <c r="E6" s="94"/>
      <c r="F6" s="13">
        <f>('P-02'!C20:C20)</f>
        <v>0</v>
      </c>
      <c r="G6" s="1"/>
      <c r="H6" s="1"/>
      <c r="I6" s="1"/>
      <c r="K6" s="4"/>
    </row>
    <row r="7" spans="1:17" ht="15" customHeight="1" x14ac:dyDescent="0.25">
      <c r="A7" s="57"/>
      <c r="B7" s="1"/>
      <c r="C7" s="1"/>
      <c r="D7" s="95" t="s">
        <v>32</v>
      </c>
      <c r="E7" s="96"/>
      <c r="F7" s="13" t="s">
        <v>60</v>
      </c>
      <c r="G7" s="1"/>
      <c r="H7" s="1"/>
      <c r="I7" s="1"/>
    </row>
    <row r="8" spans="1:17" ht="15.75" customHeight="1" x14ac:dyDescent="0.25">
      <c r="A8" s="1"/>
      <c r="B8" s="1"/>
      <c r="C8" s="1"/>
      <c r="D8" s="95" t="s">
        <v>10</v>
      </c>
      <c r="E8" s="96"/>
      <c r="F8" s="13" t="s">
        <v>1</v>
      </c>
      <c r="G8" s="1"/>
      <c r="H8" s="1"/>
      <c r="I8" s="1"/>
      <c r="Q8" s="4"/>
    </row>
    <row r="9" spans="1:17" x14ac:dyDescent="0.25">
      <c r="A9" s="1"/>
      <c r="B9" s="1"/>
      <c r="C9" s="1"/>
      <c r="D9" s="95" t="s">
        <v>33</v>
      </c>
      <c r="E9" s="96"/>
      <c r="F9" s="13" t="str">
        <f>('P-02'!B20)</f>
        <v>Mittfält</v>
      </c>
      <c r="G9" s="1"/>
      <c r="H9" s="1"/>
      <c r="I9" s="1"/>
    </row>
    <row r="10" spans="1:17" ht="15" customHeight="1" x14ac:dyDescent="0.25">
      <c r="A10" s="1"/>
      <c r="B10" s="1"/>
      <c r="C10" s="1"/>
      <c r="D10" s="97" t="s">
        <v>34</v>
      </c>
      <c r="E10" s="98"/>
      <c r="F10" s="13" t="s">
        <v>72</v>
      </c>
      <c r="G10" s="1"/>
      <c r="H10" s="14"/>
      <c r="I10" s="15"/>
      <c r="M10" s="4"/>
    </row>
    <row r="11" spans="1:17" ht="15" customHeight="1" x14ac:dyDescent="0.25">
      <c r="A11" s="1"/>
      <c r="B11" s="1"/>
      <c r="C11" s="1"/>
      <c r="D11" s="99" t="s">
        <v>35</v>
      </c>
      <c r="E11" s="100"/>
      <c r="F11" s="13" t="s">
        <v>73</v>
      </c>
      <c r="G11" s="1"/>
      <c r="H11" s="16"/>
      <c r="I11" s="16"/>
    </row>
    <row r="12" spans="1:17" ht="15" customHeight="1" x14ac:dyDescent="0.25">
      <c r="A12" s="1"/>
      <c r="B12" s="1"/>
      <c r="C12" s="1"/>
      <c r="D12" s="89"/>
      <c r="E12" s="89"/>
      <c r="F12" s="12"/>
      <c r="G12" s="1"/>
      <c r="H12" s="16"/>
      <c r="I12" s="16"/>
    </row>
    <row r="13" spans="1:17" ht="15" customHeight="1" x14ac:dyDescent="0.25">
      <c r="A13" s="1"/>
      <c r="B13" s="1"/>
      <c r="C13" s="1"/>
      <c r="D13" s="90" t="str">
        <f>IF(H13&gt;0,LOOKUP(H13,{0,0.5,0.6,0.7,0.8,0.9,1},{"Nybörjare","Nybörjare","Kontroller","Dribbler","Blixten","Striker","Vinnare"}),"")</f>
        <v/>
      </c>
      <c r="E13" s="90"/>
      <c r="F13" s="90"/>
      <c r="G13" s="90"/>
      <c r="H13" s="91">
        <f>SUM(M36)</f>
        <v>0</v>
      </c>
      <c r="I13" s="92"/>
      <c r="N13" s="4"/>
    </row>
    <row r="14" spans="1:17" ht="15" customHeight="1" x14ac:dyDescent="0.25">
      <c r="A14" s="1"/>
      <c r="B14" s="1"/>
      <c r="C14" s="1"/>
      <c r="D14" s="90"/>
      <c r="E14" s="90"/>
      <c r="F14" s="90"/>
      <c r="G14" s="90"/>
      <c r="H14" s="92"/>
      <c r="I14" s="92"/>
    </row>
    <row r="15" spans="1:17" ht="15" customHeight="1" x14ac:dyDescent="0.25">
      <c r="A15" s="1"/>
      <c r="B15" s="1"/>
      <c r="C15" s="1"/>
      <c r="D15" s="90"/>
      <c r="E15" s="90"/>
      <c r="F15" s="90"/>
      <c r="G15" s="90"/>
      <c r="H15" s="92"/>
      <c r="I15" s="92"/>
    </row>
    <row r="16" spans="1:17" ht="15" customHeight="1" x14ac:dyDescent="0.25">
      <c r="A16" s="1"/>
      <c r="B16" s="1"/>
      <c r="C16" s="1"/>
      <c r="D16" s="90"/>
      <c r="E16" s="90"/>
      <c r="F16" s="90"/>
      <c r="G16" s="90"/>
      <c r="H16" s="92"/>
      <c r="I16" s="92"/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6"/>
      <c r="I17" s="16"/>
    </row>
    <row r="18" spans="1:13" x14ac:dyDescent="0.25">
      <c r="B18" s="1"/>
      <c r="C18" s="1"/>
      <c r="D18" s="1"/>
      <c r="E18" s="1"/>
      <c r="F18" s="1"/>
      <c r="G18" s="1"/>
      <c r="H18" s="1"/>
      <c r="I18" s="1"/>
    </row>
    <row r="19" spans="1:13" x14ac:dyDescent="0.25">
      <c r="B19" s="1"/>
      <c r="C19" s="1"/>
      <c r="D19" s="1"/>
      <c r="E19" s="1"/>
      <c r="F19" s="1"/>
      <c r="G19" s="1"/>
      <c r="H19" s="1"/>
      <c r="I19" s="1"/>
    </row>
    <row r="20" spans="1:13" x14ac:dyDescent="0.25">
      <c r="B20" s="1"/>
      <c r="C20" s="1"/>
      <c r="D20" s="1"/>
      <c r="E20" s="1"/>
      <c r="F20" s="1"/>
      <c r="G20" s="1"/>
      <c r="H20" s="1"/>
      <c r="I20" s="1"/>
    </row>
    <row r="21" spans="1:13" x14ac:dyDescent="0.25">
      <c r="B21" s="1"/>
      <c r="C21" s="2"/>
      <c r="D21" s="1"/>
      <c r="E21" s="1"/>
      <c r="F21" s="1"/>
      <c r="G21" s="1"/>
      <c r="H21" s="1"/>
      <c r="I21" s="1"/>
      <c r="K21" s="1" t="s">
        <v>2</v>
      </c>
      <c r="L21" s="1"/>
      <c r="M21" s="2">
        <f>SUM('P-02'!D20)</f>
        <v>0</v>
      </c>
    </row>
    <row r="22" spans="1:13" x14ac:dyDescent="0.25">
      <c r="B22" s="1"/>
      <c r="C22" s="2"/>
      <c r="D22" s="1"/>
      <c r="E22" s="1"/>
      <c r="F22" s="1"/>
      <c r="G22" s="1"/>
      <c r="H22" s="1"/>
      <c r="I22" s="1"/>
      <c r="K22" s="1" t="s">
        <v>3</v>
      </c>
      <c r="L22" s="1"/>
      <c r="M22" s="2">
        <f>SUM('P-02'!E20)</f>
        <v>0</v>
      </c>
    </row>
    <row r="23" spans="1:13" x14ac:dyDescent="0.25">
      <c r="B23" s="1"/>
      <c r="C23" s="1"/>
      <c r="D23" s="1"/>
      <c r="E23" s="1"/>
      <c r="F23" s="1"/>
      <c r="G23" s="1"/>
      <c r="H23" s="1"/>
      <c r="I23" s="1"/>
      <c r="K23" t="s">
        <v>4</v>
      </c>
      <c r="M23" s="2">
        <f>SUM('P-02'!F20)</f>
        <v>0</v>
      </c>
    </row>
    <row r="24" spans="1:13" x14ac:dyDescent="0.25">
      <c r="B24" s="1"/>
      <c r="C24" s="1"/>
      <c r="D24" s="1"/>
      <c r="E24" s="1"/>
      <c r="F24" s="1"/>
      <c r="G24" s="1"/>
      <c r="H24" s="1"/>
      <c r="I24" s="1"/>
      <c r="K24" t="s">
        <v>5</v>
      </c>
      <c r="M24" s="2">
        <f>SUM('P-02'!G20)</f>
        <v>0</v>
      </c>
    </row>
    <row r="25" spans="1:13" x14ac:dyDescent="0.25">
      <c r="B25" s="1"/>
      <c r="C25" s="1"/>
      <c r="D25" s="1"/>
      <c r="E25" s="1"/>
      <c r="F25" s="1"/>
      <c r="G25" s="1"/>
      <c r="H25" s="1"/>
      <c r="I25" s="1"/>
      <c r="K25" t="s">
        <v>15</v>
      </c>
      <c r="M25" s="2">
        <f>SUM('P-02'!H20)</f>
        <v>0</v>
      </c>
    </row>
    <row r="26" spans="1:13" x14ac:dyDescent="0.25">
      <c r="B26" s="1"/>
      <c r="C26" s="1"/>
      <c r="D26" s="1"/>
      <c r="E26" s="1"/>
      <c r="F26" s="1"/>
      <c r="G26" s="1"/>
      <c r="H26" s="1"/>
      <c r="I26" s="1"/>
      <c r="K26" t="s">
        <v>6</v>
      </c>
      <c r="M26" s="2">
        <f>SUM('P-02'!I20)</f>
        <v>0</v>
      </c>
    </row>
    <row r="27" spans="1:13" x14ac:dyDescent="0.25">
      <c r="B27" s="1"/>
      <c r="C27" s="1"/>
      <c r="D27" s="1"/>
      <c r="E27" s="1"/>
      <c r="F27" s="1"/>
      <c r="G27" s="1"/>
      <c r="H27" s="1"/>
      <c r="I27" s="1"/>
      <c r="K27" t="s">
        <v>7</v>
      </c>
      <c r="M27" s="2">
        <f>SUM('P-02'!J20)</f>
        <v>0</v>
      </c>
    </row>
    <row r="28" spans="1:13" x14ac:dyDescent="0.25">
      <c r="B28" s="1"/>
      <c r="C28" s="1"/>
      <c r="D28" s="1"/>
      <c r="E28" s="1"/>
      <c r="F28" s="1"/>
      <c r="G28" s="1"/>
      <c r="H28" s="1"/>
      <c r="I28" s="1"/>
      <c r="K28" t="s">
        <v>8</v>
      </c>
      <c r="M28" s="2">
        <f>SUM('P-02'!K20)</f>
        <v>0</v>
      </c>
    </row>
    <row r="29" spans="1:13" x14ac:dyDescent="0.25">
      <c r="B29" s="1"/>
      <c r="C29" s="1"/>
      <c r="D29" s="1"/>
      <c r="E29" s="1"/>
      <c r="F29" s="1"/>
      <c r="G29" s="1"/>
      <c r="H29" s="1"/>
      <c r="I29" s="1"/>
      <c r="K29" t="s">
        <v>9</v>
      </c>
      <c r="M29" s="2">
        <f>SUM('P-02'!L20)</f>
        <v>0</v>
      </c>
    </row>
    <row r="30" spans="1:13" x14ac:dyDescent="0.25">
      <c r="B30" s="1"/>
      <c r="C30" s="1"/>
      <c r="D30" s="1"/>
      <c r="E30" s="1"/>
      <c r="F30" s="1"/>
      <c r="G30" s="1"/>
      <c r="H30" s="1"/>
      <c r="I30" s="1"/>
      <c r="K30" t="s">
        <v>10</v>
      </c>
      <c r="M30" s="2">
        <f>SUM('P-02'!M20)</f>
        <v>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K31" t="s">
        <v>11</v>
      </c>
      <c r="M31" s="2">
        <f>SUM('P-02'!N20)</f>
        <v>0</v>
      </c>
    </row>
    <row r="32" spans="1:13" x14ac:dyDescent="0.25">
      <c r="B32" s="1"/>
      <c r="C32" s="1"/>
      <c r="D32" s="1"/>
      <c r="E32" s="1"/>
      <c r="F32" s="1"/>
      <c r="G32" s="1"/>
      <c r="H32" s="1"/>
      <c r="I32" s="1"/>
      <c r="K32" t="s">
        <v>12</v>
      </c>
      <c r="M32" s="2">
        <f>SUM('P-02'!O20)</f>
        <v>0</v>
      </c>
    </row>
    <row r="33" spans="2:13" x14ac:dyDescent="0.25">
      <c r="B33" s="1"/>
      <c r="C33" s="1"/>
      <c r="D33" s="1"/>
      <c r="E33" s="1"/>
      <c r="F33" s="1"/>
      <c r="G33" s="1"/>
      <c r="H33" s="1"/>
      <c r="I33" s="1"/>
      <c r="K33" t="s">
        <v>13</v>
      </c>
      <c r="M33" s="2">
        <f>SUM('P-02'!P20)</f>
        <v>0</v>
      </c>
    </row>
    <row r="34" spans="2:13" x14ac:dyDescent="0.25">
      <c r="B34" s="1"/>
      <c r="C34" s="1"/>
      <c r="D34" s="1"/>
      <c r="E34" s="1"/>
      <c r="F34" s="1"/>
      <c r="G34" s="1"/>
      <c r="H34" s="1"/>
      <c r="I34" s="1"/>
      <c r="K34" t="s">
        <v>62</v>
      </c>
      <c r="M34" s="2">
        <f>SUM('P-02'!Q20)</f>
        <v>0</v>
      </c>
    </row>
    <row r="35" spans="2:13" x14ac:dyDescent="0.25">
      <c r="B35" s="1"/>
      <c r="C35" s="1"/>
      <c r="D35" s="1"/>
      <c r="E35" s="1"/>
      <c r="F35" s="1"/>
      <c r="G35" s="1"/>
      <c r="H35" s="1"/>
      <c r="I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K36" t="s">
        <v>14</v>
      </c>
      <c r="M36" s="3">
        <f>AVERAGE(M21:M34)</f>
        <v>0</v>
      </c>
    </row>
    <row r="37" spans="2:13" x14ac:dyDescent="0.25">
      <c r="B37" s="1"/>
      <c r="C37" s="1"/>
      <c r="D37" s="1"/>
      <c r="E37" s="1"/>
      <c r="F37" s="1"/>
      <c r="G37" s="1"/>
      <c r="H37" s="1"/>
      <c r="I37" s="1"/>
    </row>
    <row r="38" spans="2:13" x14ac:dyDescent="0.25">
      <c r="B38" s="1"/>
      <c r="C38" s="1"/>
      <c r="D38" s="1"/>
      <c r="E38" s="1"/>
      <c r="F38" s="1"/>
      <c r="G38" s="1"/>
      <c r="H38" s="1"/>
      <c r="I38" s="1"/>
    </row>
    <row r="39" spans="2:13" x14ac:dyDescent="0.25">
      <c r="B39" s="1"/>
      <c r="C39" s="1"/>
      <c r="D39" s="1"/>
      <c r="E39" s="1"/>
      <c r="F39" s="1"/>
      <c r="G39" s="1"/>
      <c r="H39" s="1"/>
      <c r="I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</row>
    <row r="41" spans="2:13" x14ac:dyDescent="0.25">
      <c r="B41" s="1"/>
      <c r="C41" s="1"/>
      <c r="D41" s="1"/>
      <c r="E41" s="1"/>
      <c r="F41" s="1"/>
      <c r="G41" s="1"/>
      <c r="H41" s="1"/>
      <c r="I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</row>
    <row r="47" spans="2:13" x14ac:dyDescent="0.25">
      <c r="B47" s="1"/>
      <c r="C47" s="1"/>
      <c r="D47" s="1"/>
      <c r="E47" s="1"/>
      <c r="F47" s="1"/>
      <c r="G47" s="1"/>
      <c r="H47" s="1"/>
      <c r="I47" s="1"/>
    </row>
  </sheetData>
  <mergeCells count="9">
    <mergeCell ref="D12:E12"/>
    <mergeCell ref="D13:G16"/>
    <mergeCell ref="H13:I16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31</vt:i4>
      </vt:variant>
      <vt:variant>
        <vt:lpstr>Namngivna områden</vt:lpstr>
      </vt:variant>
      <vt:variant>
        <vt:i4>20</vt:i4>
      </vt:variant>
    </vt:vector>
  </HeadingPairs>
  <TitlesOfParts>
    <vt:vector size="51" baseType="lpstr">
      <vt:lpstr>P-02</vt:lpstr>
      <vt:lpstr>Laget</vt:lpstr>
      <vt:lpstr>1</vt:lpstr>
      <vt:lpstr>99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Olika Steg</vt:lpstr>
      <vt:lpstr>Laguppställning</vt:lpstr>
      <vt:lpstr>Priser</vt:lpstr>
      <vt:lpstr>P-02 inomhus</vt:lpstr>
      <vt:lpstr>Blad2</vt:lpstr>
      <vt:lpstr>'1'!Utskriftsområde</vt:lpstr>
      <vt:lpstr>'10'!Utskriftsområde</vt:lpstr>
      <vt:lpstr>'11'!Utskriftsområde</vt:lpstr>
      <vt:lpstr>'12'!Utskriftsområde</vt:lpstr>
      <vt:lpstr>'13'!Utskriftsområde</vt:lpstr>
      <vt:lpstr>'16'!Utskriftsområde</vt:lpstr>
      <vt:lpstr>'17'!Utskriftsområde</vt:lpstr>
      <vt:lpstr>'2'!Utskriftsområde</vt:lpstr>
      <vt:lpstr>'20'!Utskriftsområde</vt:lpstr>
      <vt:lpstr>'22'!Utskriftsområde</vt:lpstr>
      <vt:lpstr>'3'!Utskriftsområde</vt:lpstr>
      <vt:lpstr>'4'!Utskriftsområde</vt:lpstr>
      <vt:lpstr>'5'!Utskriftsområde</vt:lpstr>
      <vt:lpstr>'6'!Utskriftsområde</vt:lpstr>
      <vt:lpstr>'7'!Utskriftsområde</vt:lpstr>
      <vt:lpstr>'8'!Utskriftsområde</vt:lpstr>
      <vt:lpstr>'9'!Utskriftsområde</vt:lpstr>
      <vt:lpstr>'99'!Utskriftsområde</vt:lpstr>
      <vt:lpstr>'P-02'!Utskriftsområde</vt:lpstr>
      <vt:lpstr>'P-02 inomhus'!Utskriftsområde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 Baysal</dc:creator>
  <cp:lastModifiedBy>Regnstrom Mats (Admin)</cp:lastModifiedBy>
  <cp:lastPrinted>2015-10-28T13:41:24Z</cp:lastPrinted>
  <dcterms:created xsi:type="dcterms:W3CDTF">2012-07-11T08:52:13Z</dcterms:created>
  <dcterms:modified xsi:type="dcterms:W3CDTF">2016-02-04T19:40:50Z</dcterms:modified>
</cp:coreProperties>
</file>