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390" activeTab="1"/>
  </bookViews>
  <sheets>
    <sheet name="Fredag" sheetId="1" r:id="rId1"/>
    <sheet name="Lördag" sheetId="2" r:id="rId2"/>
    <sheet name="Söndag" sheetId="3" r:id="rId3"/>
    <sheet name="Ansvar" sheetId="4" r:id="rId4"/>
    <sheet name="Personer" sheetId="5" r:id="rId5"/>
    <sheet name="Blad3" sheetId="6" r:id="rId6"/>
    <sheet name="Compatibility Report" sheetId="7" r:id="rId7"/>
  </sheets>
  <definedNames>
    <definedName name="_xlnm.Print_Area" localSheetId="0">'Fredag'!$A$1:$N$54</definedName>
    <definedName name="_xlnm.Print_Area" localSheetId="1">'Lördag'!$A$1:$AF$85</definedName>
    <definedName name="_xlnm.Print_Area" localSheetId="2">'Söndag'!$A$1:$AF$102</definedName>
  </definedNames>
  <calcPr fullCalcOnLoad="1"/>
</workbook>
</file>

<file path=xl/comments1.xml><?xml version="1.0" encoding="utf-8"?>
<comments xmlns="http://schemas.openxmlformats.org/spreadsheetml/2006/main">
  <authors>
    <author>Susanne Svensson</author>
  </authors>
  <commentList>
    <comment ref="J46" authorId="0">
      <text>
        <r>
          <rPr>
            <b/>
            <sz val="8"/>
            <rFont val="Tahoma"/>
            <family val="2"/>
          </rPr>
          <t xml:space="preserve">Skriv in lagen här - länkas till alla flikar. 
</t>
        </r>
      </text>
    </comment>
  </commentList>
</comments>
</file>

<file path=xl/sharedStrings.xml><?xml version="1.0" encoding="utf-8"?>
<sst xmlns="http://schemas.openxmlformats.org/spreadsheetml/2006/main" count="1665" uniqueCount="155">
  <si>
    <t>Matchtider &amp; Värdskap</t>
  </si>
  <si>
    <t>Parkering Lördag</t>
  </si>
  <si>
    <t>Servering Lördag</t>
  </si>
  <si>
    <t>Personer 1</t>
  </si>
  <si>
    <t>Personer 2</t>
  </si>
  <si>
    <t>Personer 3</t>
  </si>
  <si>
    <t>Personer 4</t>
  </si>
  <si>
    <t>Personer 5</t>
  </si>
  <si>
    <t>Personer 6</t>
  </si>
  <si>
    <t>Personer 7</t>
  </si>
  <si>
    <t>Personer 8</t>
  </si>
  <si>
    <t>Personer 9</t>
  </si>
  <si>
    <t>Personer 10</t>
  </si>
  <si>
    <t>Person 1</t>
  </si>
  <si>
    <t>Speaker/sekret. Lördag</t>
  </si>
  <si>
    <t>Parkering Söndag</t>
  </si>
  <si>
    <t>Servering Söndag</t>
  </si>
  <si>
    <t>Speaker/sekret. Söndag</t>
  </si>
  <si>
    <t>Ansvar</t>
  </si>
  <si>
    <t>Totalt</t>
  </si>
  <si>
    <t>Total tid</t>
  </si>
  <si>
    <t>Summa</t>
  </si>
  <si>
    <t>Lördag:</t>
  </si>
  <si>
    <t>Totalt:</t>
  </si>
  <si>
    <t>Totala tider Söndag:</t>
  </si>
  <si>
    <t>Totala tider Lördag:</t>
  </si>
  <si>
    <t>Matchtider &amp; Värdskap Söndag</t>
  </si>
  <si>
    <t>Snitt per person och dag</t>
  </si>
  <si>
    <t>Fredag:</t>
  </si>
  <si>
    <t>Totala tider Fredag:</t>
  </si>
  <si>
    <t xml:space="preserve">Förbered parkering </t>
  </si>
  <si>
    <t>Förbered utrustning matchvärdar</t>
  </si>
  <si>
    <t>Övriga arbetsuppgifter:</t>
  </si>
  <si>
    <t>Domare</t>
  </si>
  <si>
    <t>Sjukvård</t>
  </si>
  <si>
    <t>Tot inkl övr:</t>
  </si>
  <si>
    <t>Snitt p.p:</t>
  </si>
  <si>
    <t>fre-sön</t>
  </si>
  <si>
    <t>Antal aktiva spelare</t>
  </si>
  <si>
    <t xml:space="preserve">Intern/extern infodisk </t>
  </si>
  <si>
    <t>Totalt antal pers samtidigt:</t>
  </si>
  <si>
    <t>Förbered servering / grill - kaffe och macka</t>
  </si>
  <si>
    <t>Förbered sekreteriat</t>
  </si>
  <si>
    <t>Extern infodisk Lördag</t>
  </si>
  <si>
    <t>Extern infodisk söndag</t>
  </si>
  <si>
    <t>Prisutdelning lördag</t>
  </si>
  <si>
    <t>Prisutdelning söndag</t>
  </si>
  <si>
    <t xml:space="preserve">Servering </t>
  </si>
  <si>
    <t>Omklädning/städ</t>
  </si>
  <si>
    <t>Parkering</t>
  </si>
  <si>
    <t>Område (vaktmästare)</t>
  </si>
  <si>
    <t>Plan 7 A</t>
  </si>
  <si>
    <t>Plan 7 B</t>
  </si>
  <si>
    <t>Plan 7 C</t>
  </si>
  <si>
    <t>Plan 7 D</t>
  </si>
  <si>
    <t>Lag</t>
  </si>
  <si>
    <t>Tid</t>
  </si>
  <si>
    <t>Plan 7 E</t>
  </si>
  <si>
    <t>Plan 7 F</t>
  </si>
  <si>
    <t>Försäljning godis samt kiosk 2 Lördag</t>
  </si>
  <si>
    <t>Kassaredovisning</t>
  </si>
  <si>
    <t>Förbereda försäljning godis samt kiosk 2 (Hovgården)</t>
  </si>
  <si>
    <t>Plan 7 G</t>
  </si>
  <si>
    <t>Plan 7 H</t>
  </si>
  <si>
    <t>Plan 7F</t>
  </si>
  <si>
    <t>Försäljning godis samt kiosk 2 Hovgården</t>
  </si>
  <si>
    <t>Tävlingsledning sköter för de sista finalerna</t>
  </si>
  <si>
    <t>Extern infodisk backar upp</t>
  </si>
  <si>
    <t>Huvudansvar helg 2:</t>
  </si>
  <si>
    <t>Compatibility Report for Arbetsschema_helg_2_2016 org.xls</t>
  </si>
  <si>
    <t>Run on 2016-08-17 11:23</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</si>
  <si>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</si>
  <si>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</si>
  <si>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</si>
  <si>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</si>
  <si>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</si>
  <si>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</si>
  <si>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Personer 11</t>
  </si>
  <si>
    <t>Personer 4 städ</t>
  </si>
  <si>
    <t>Personer 5 område</t>
  </si>
  <si>
    <t>Försäljning kiosk</t>
  </si>
  <si>
    <t>Personer 1 Hovgården</t>
  </si>
  <si>
    <t>Personer 2 Hovgården</t>
  </si>
  <si>
    <t>Personer 2 städ</t>
  </si>
  <si>
    <t>Personer 1 städ</t>
  </si>
  <si>
    <t>Personer 3 område</t>
  </si>
  <si>
    <t>Kolla spelschemat för exakta starttider för niomannamatcher.</t>
  </si>
  <si>
    <t>F08</t>
  </si>
  <si>
    <t>P07</t>
  </si>
  <si>
    <t>Henrik Gustafsson</t>
  </si>
  <si>
    <t>Matias Lyxstad</t>
  </si>
  <si>
    <t>Jörgen Kagerud</t>
  </si>
  <si>
    <t>Mattias Jarnedal</t>
  </si>
  <si>
    <t>Filippos Kalfas</t>
  </si>
  <si>
    <t>Matti Ööpik</t>
  </si>
  <si>
    <t>Björn Hagberg</t>
  </si>
  <si>
    <t>Tävlingsledning</t>
  </si>
  <si>
    <t>Richard Vandenberg</t>
  </si>
  <si>
    <t>Person 3</t>
  </si>
  <si>
    <t>Plan 3 A</t>
  </si>
  <si>
    <t>Plan 3 B</t>
  </si>
  <si>
    <t>Plan 3 C</t>
  </si>
  <si>
    <t>Plan 3 D</t>
  </si>
  <si>
    <t>Plan 3 E</t>
  </si>
  <si>
    <t>Plan 3 F</t>
  </si>
  <si>
    <t>Plan 3 I</t>
  </si>
  <si>
    <t>Plan 3 J</t>
  </si>
  <si>
    <t>Plan 3 G</t>
  </si>
  <si>
    <t>Plan 3 H</t>
  </si>
  <si>
    <r>
      <t xml:space="preserve">     </t>
    </r>
    <r>
      <rPr>
        <sz val="14"/>
        <rFont val="Arial"/>
        <family val="2"/>
      </rPr>
      <t>FRE 30/8</t>
    </r>
  </si>
  <si>
    <r>
      <t xml:space="preserve">     </t>
    </r>
    <r>
      <rPr>
        <sz val="14"/>
        <rFont val="Arial"/>
        <family val="2"/>
      </rPr>
      <t>LÖR 31/8</t>
    </r>
  </si>
  <si>
    <r>
      <t xml:space="preserve">     </t>
    </r>
    <r>
      <rPr>
        <sz val="14"/>
        <rFont val="Arial"/>
        <family val="2"/>
      </rPr>
      <t>SÖN 1/9</t>
    </r>
  </si>
  <si>
    <t>P08</t>
  </si>
  <si>
    <t>F12</t>
  </si>
  <si>
    <t>P12</t>
  </si>
  <si>
    <t>F09</t>
  </si>
  <si>
    <t>Johan skogsberg</t>
  </si>
  <si>
    <t>Jimmy Hansson</t>
  </si>
  <si>
    <t>Hans Mathiasson</t>
  </si>
  <si>
    <t>Fredrik Wanderydz</t>
  </si>
  <si>
    <t>Davor Knezevic</t>
  </si>
  <si>
    <t>Claes Dagnell</t>
  </si>
  <si>
    <t>Patrik Gross</t>
  </si>
  <si>
    <t>Jenny Stjernlöf</t>
  </si>
  <si>
    <t>Emir Slavotic</t>
  </si>
  <si>
    <t>Stefan Sjöö</t>
  </si>
  <si>
    <t>Lars Mårdh</t>
  </si>
  <si>
    <t>Vakant</t>
  </si>
  <si>
    <t>Peter Andreasson</t>
  </si>
  <si>
    <t>En</t>
  </si>
  <si>
    <t>Maria Larsson</t>
  </si>
  <si>
    <t>Matchvärdar/Sekretariat</t>
  </si>
  <si>
    <t>Infodisk/Prisutdelning</t>
  </si>
  <si>
    <t>Kassör</t>
  </si>
  <si>
    <t>Förbered  område, infodisk</t>
  </si>
  <si>
    <t>Förbered omklädningsrum, städning, vaktmästare</t>
  </si>
  <si>
    <t>Omklädningsrum, städning, vaktmästare</t>
  </si>
  <si>
    <t>Plan 3 K</t>
  </si>
  <si>
    <t>Plan 3 L</t>
  </si>
  <si>
    <t>Stina B</t>
  </si>
  <si>
    <t>Alva E</t>
  </si>
  <si>
    <t>Eira F</t>
  </si>
  <si>
    <t>Maja P</t>
  </si>
  <si>
    <t>Nellie L</t>
  </si>
  <si>
    <t>Ebba R</t>
  </si>
  <si>
    <t>Julie J</t>
  </si>
  <si>
    <t>Meja P</t>
  </si>
  <si>
    <t>Emilia D</t>
  </si>
  <si>
    <t>Isabella K</t>
  </si>
  <si>
    <t>Jennifer J</t>
  </si>
  <si>
    <t>Linnea K</t>
  </si>
  <si>
    <t>Lydia W</t>
  </si>
  <si>
    <t>Malva A</t>
  </si>
  <si>
    <t>Sonja Ö</t>
  </si>
  <si>
    <t>Nellie Ö</t>
  </si>
</sst>
</file>

<file path=xl/styles.xml><?xml version="1.0" encoding="utf-8"?>
<styleSheet xmlns="http://schemas.openxmlformats.org/spreadsheetml/2006/main">
  <numFmts count="3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hh:mm;@"/>
    <numFmt numFmtId="174" formatCode="&quot;Ja&quot;;&quot;Ja&quot;;&quot;Nej&quot;"/>
    <numFmt numFmtId="175" formatCode="&quot;Sant&quot;;&quot;Sant&quot;;&quot;Falskt&quot;"/>
    <numFmt numFmtId="176" formatCode="&quot;På&quot;;&quot;På&quot;;&quot;Av&quot;"/>
    <numFmt numFmtId="177" formatCode="0.0"/>
    <numFmt numFmtId="178" formatCode="0.00000000"/>
    <numFmt numFmtId="179" formatCode="0.0000000"/>
    <numFmt numFmtId="180" formatCode="0.000000"/>
    <numFmt numFmtId="181" formatCode="0.00000"/>
    <numFmt numFmtId="182" formatCode="0.0000"/>
    <numFmt numFmtId="183" formatCode="0.000"/>
    <numFmt numFmtId="184" formatCode="[$€-2]\ #,##0.00_);[Red]\([$€-2]\ #,##0.00\)"/>
    <numFmt numFmtId="185" formatCode="&quot;Yes&quot;;&quot;Yes&quot;;&quot;No&quot;"/>
    <numFmt numFmtId="186" formatCode="&quot;True&quot;;&quot;True&quot;;&quot;False&quot;"/>
    <numFmt numFmtId="187" formatCode="&quot;On&quot;;&quot;On&quot;;&quot;Off&quot;"/>
    <numFmt numFmtId="188" formatCode="#,##0.0"/>
  </numFmts>
  <fonts count="25">
    <font>
      <sz val="10"/>
      <name val="Arial"/>
      <family val="0"/>
    </font>
    <font>
      <sz val="8"/>
      <name val="Arial"/>
      <family val="2"/>
    </font>
    <font>
      <b/>
      <sz val="8"/>
      <name val="Arial"/>
      <family val="2"/>
    </font>
    <font>
      <sz val="14"/>
      <name val="Arial"/>
      <family val="2"/>
    </font>
    <font>
      <b/>
      <sz val="10"/>
      <name val="Arial"/>
      <family val="2"/>
    </font>
    <font>
      <b/>
      <sz val="8"/>
      <name val="Tahoma"/>
      <family val="2"/>
    </font>
    <font>
      <b/>
      <sz val="11"/>
      <color indexed="8"/>
      <name val="Calibri"/>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1"/>
      <color indexed="36"/>
      <name val="Calibri"/>
      <family val="2"/>
    </font>
    <font>
      <i/>
      <sz val="11"/>
      <color indexed="23"/>
      <name val="Calibri"/>
      <family val="2"/>
    </font>
    <font>
      <u val="single"/>
      <sz val="11"/>
      <color indexed="12"/>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1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40"/>
        <bgColor indexed="64"/>
      </patternFill>
    </fill>
    <fill>
      <patternFill patternType="solid">
        <fgColor indexed="13"/>
        <bgColor indexed="64"/>
      </patternFill>
    </fill>
    <fill>
      <patternFill patternType="solid">
        <fgColor rgb="FF0ADFFC"/>
        <bgColor indexed="64"/>
      </patternFill>
    </fill>
    <fill>
      <patternFill patternType="solid">
        <fgColor rgb="FFCC99FF"/>
        <bgColor indexed="64"/>
      </patternFill>
    </fill>
    <fill>
      <patternFill patternType="solid">
        <fgColor rgb="FFFF99CC"/>
        <bgColor indexed="64"/>
      </patternFill>
    </fill>
    <fill>
      <patternFill patternType="solid">
        <fgColor rgb="FFFFCC99"/>
        <bgColor indexed="64"/>
      </patternFill>
    </fill>
    <fill>
      <patternFill patternType="solid">
        <fgColor rgb="FFFFC000"/>
        <bgColor indexed="64"/>
      </patternFill>
    </fill>
    <fill>
      <patternFill patternType="solid">
        <fgColor rgb="FF00CCFF"/>
        <bgColor indexed="64"/>
      </patternFill>
    </fill>
  </fills>
  <borders count="25">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color indexed="63"/>
      </top>
      <bottom>
        <color indexed="63"/>
      </bottom>
    </border>
    <border>
      <left style="thin"/>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7" fillId="16" borderId="1" applyNumberFormat="0" applyFont="0" applyAlignment="0" applyProtection="0"/>
    <xf numFmtId="0" fontId="9" fillId="17" borderId="2" applyNumberFormat="0" applyAlignment="0" applyProtection="0"/>
    <xf numFmtId="0" fontId="10" fillId="4"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11" fillId="3"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7" borderId="2" applyNumberFormat="0" applyAlignment="0" applyProtection="0"/>
    <xf numFmtId="0" fontId="16" fillId="22" borderId="3" applyNumberFormat="0" applyAlignment="0" applyProtection="0"/>
    <xf numFmtId="0" fontId="17" fillId="0" borderId="4" applyNumberFormat="0" applyFill="0" applyAlignment="0" applyProtection="0"/>
    <xf numFmtId="0" fontId="18" fillId="23"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6"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17"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cellStyleXfs>
  <cellXfs count="177">
    <xf numFmtId="0" fontId="0" fillId="0" borderId="0" xfId="0" applyAlignment="1">
      <alignment/>
    </xf>
    <xf numFmtId="0" fontId="1" fillId="0" borderId="0" xfId="0" applyFont="1" applyBorder="1" applyAlignment="1">
      <alignment/>
    </xf>
    <xf numFmtId="0" fontId="1" fillId="0" borderId="10" xfId="0" applyFont="1" applyBorder="1" applyAlignment="1">
      <alignment/>
    </xf>
    <xf numFmtId="20" fontId="2" fillId="0" borderId="0" xfId="0" applyNumberFormat="1" applyFont="1" applyBorder="1" applyAlignment="1">
      <alignment/>
    </xf>
    <xf numFmtId="0" fontId="2" fillId="0" borderId="0" xfId="0" applyFont="1" applyBorder="1" applyAlignment="1">
      <alignment horizontal="center"/>
    </xf>
    <xf numFmtId="0" fontId="2" fillId="0" borderId="0" xfId="0" applyFont="1" applyBorder="1" applyAlignment="1">
      <alignment/>
    </xf>
    <xf numFmtId="20" fontId="2" fillId="0" borderId="0" xfId="0" applyNumberFormat="1"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horizontal="right"/>
    </xf>
    <xf numFmtId="0" fontId="1" fillId="0" borderId="0" xfId="0" applyFont="1" applyBorder="1" applyAlignment="1">
      <alignment horizontal="right"/>
    </xf>
    <xf numFmtId="0" fontId="1" fillId="0" borderId="0" xfId="0" applyFont="1" applyFill="1" applyBorder="1" applyAlignment="1">
      <alignment horizontal="center"/>
    </xf>
    <xf numFmtId="0" fontId="2" fillId="17" borderId="0" xfId="0" applyFont="1" applyFill="1" applyBorder="1" applyAlignment="1">
      <alignment/>
    </xf>
    <xf numFmtId="20" fontId="1" fillId="17" borderId="0" xfId="0" applyNumberFormat="1" applyFont="1" applyFill="1" applyBorder="1" applyAlignment="1">
      <alignment/>
    </xf>
    <xf numFmtId="0" fontId="2" fillId="17" borderId="0" xfId="0" applyFont="1" applyFill="1" applyBorder="1" applyAlignment="1">
      <alignment horizontal="center"/>
    </xf>
    <xf numFmtId="0" fontId="1" fillId="17" borderId="0" xfId="0" applyFont="1" applyFill="1" applyBorder="1" applyAlignment="1">
      <alignment horizontal="right"/>
    </xf>
    <xf numFmtId="0" fontId="1" fillId="17" borderId="0" xfId="0" applyFont="1" applyFill="1" applyBorder="1" applyAlignment="1">
      <alignment/>
    </xf>
    <xf numFmtId="0" fontId="1" fillId="17" borderId="0" xfId="0" applyFont="1" applyFill="1" applyBorder="1" applyAlignment="1">
      <alignment horizontal="center"/>
    </xf>
    <xf numFmtId="0" fontId="2" fillId="0" borderId="0" xfId="0" applyFont="1" applyFill="1" applyBorder="1" applyAlignment="1">
      <alignment/>
    </xf>
    <xf numFmtId="0" fontId="2" fillId="0" borderId="0" xfId="0" applyFont="1" applyFill="1" applyBorder="1" applyAlignment="1">
      <alignment horizontal="center"/>
    </xf>
    <xf numFmtId="0" fontId="2" fillId="0" borderId="0" xfId="0" applyFont="1" applyFill="1" applyBorder="1" applyAlignment="1">
      <alignment horizontal="right"/>
    </xf>
    <xf numFmtId="0" fontId="2" fillId="17" borderId="0" xfId="0" applyFont="1" applyFill="1" applyBorder="1" applyAlignment="1">
      <alignment horizontal="center" textRotation="90"/>
    </xf>
    <xf numFmtId="0" fontId="2" fillId="0" borderId="0" xfId="0" applyFont="1" applyFill="1" applyBorder="1" applyAlignment="1">
      <alignment horizontal="center" textRotation="90"/>
    </xf>
    <xf numFmtId="173" fontId="2" fillId="17" borderId="0" xfId="0" applyNumberFormat="1" applyFont="1" applyFill="1" applyBorder="1" applyAlignment="1">
      <alignment vertical="justify" textRotation="90"/>
    </xf>
    <xf numFmtId="0" fontId="1" fillId="17" borderId="0" xfId="0" applyFont="1" applyFill="1" applyBorder="1" applyAlignment="1">
      <alignment wrapText="1"/>
    </xf>
    <xf numFmtId="173" fontId="2" fillId="0" borderId="0" xfId="0" applyNumberFormat="1" applyFont="1" applyFill="1" applyBorder="1" applyAlignment="1">
      <alignment vertical="justify" textRotation="90"/>
    </xf>
    <xf numFmtId="20" fontId="2" fillId="0" borderId="0" xfId="0" applyNumberFormat="1" applyFont="1" applyFill="1" applyBorder="1" applyAlignment="1">
      <alignment horizontal="center" textRotation="90"/>
    </xf>
    <xf numFmtId="0" fontId="1" fillId="0" borderId="0" xfId="0" applyFont="1" applyFill="1" applyBorder="1" applyAlignment="1">
      <alignment wrapText="1"/>
    </xf>
    <xf numFmtId="0" fontId="4" fillId="0" borderId="0" xfId="0" applyFont="1" applyAlignment="1">
      <alignment/>
    </xf>
    <xf numFmtId="20" fontId="2" fillId="17" borderId="0" xfId="0" applyNumberFormat="1" applyFont="1" applyFill="1" applyBorder="1" applyAlignment="1">
      <alignment/>
    </xf>
    <xf numFmtId="1" fontId="1" fillId="4" borderId="0" xfId="0" applyNumberFormat="1" applyFont="1" applyFill="1" applyBorder="1" applyAlignment="1">
      <alignment horizontal="right"/>
    </xf>
    <xf numFmtId="0" fontId="1" fillId="4" borderId="0" xfId="0" applyFont="1" applyFill="1" applyBorder="1" applyAlignment="1">
      <alignment horizontal="right"/>
    </xf>
    <xf numFmtId="1" fontId="1" fillId="5" borderId="0" xfId="0" applyNumberFormat="1" applyFont="1" applyFill="1" applyBorder="1" applyAlignment="1">
      <alignment horizontal="right"/>
    </xf>
    <xf numFmtId="0" fontId="1" fillId="5" borderId="0" xfId="0" applyFont="1" applyFill="1" applyBorder="1" applyAlignment="1">
      <alignment horizontal="right"/>
    </xf>
    <xf numFmtId="0" fontId="2" fillId="5" borderId="0" xfId="0" applyFont="1" applyFill="1" applyBorder="1" applyAlignment="1">
      <alignment horizontal="right"/>
    </xf>
    <xf numFmtId="1" fontId="1" fillId="7" borderId="0" xfId="0" applyNumberFormat="1" applyFont="1" applyFill="1" applyBorder="1" applyAlignment="1">
      <alignment horizontal="right"/>
    </xf>
    <xf numFmtId="0" fontId="1" fillId="7" borderId="0" xfId="0" applyFont="1" applyFill="1" applyBorder="1" applyAlignment="1">
      <alignment horizontal="right"/>
    </xf>
    <xf numFmtId="0" fontId="2" fillId="7" borderId="0" xfId="0" applyFont="1" applyFill="1" applyBorder="1" applyAlignment="1">
      <alignment horizontal="right"/>
    </xf>
    <xf numFmtId="0" fontId="1" fillId="4" borderId="0" xfId="0" applyFont="1" applyFill="1" applyBorder="1" applyAlignment="1">
      <alignment/>
    </xf>
    <xf numFmtId="0" fontId="1" fillId="5" borderId="0" xfId="0" applyFont="1" applyFill="1" applyBorder="1" applyAlignment="1">
      <alignment/>
    </xf>
    <xf numFmtId="0" fontId="1" fillId="7" borderId="0" xfId="0" applyFont="1" applyFill="1" applyBorder="1" applyAlignment="1">
      <alignment/>
    </xf>
    <xf numFmtId="1" fontId="2" fillId="4" borderId="0" xfId="0" applyNumberFormat="1" applyFont="1" applyFill="1" applyBorder="1" applyAlignment="1">
      <alignment horizontal="right"/>
    </xf>
    <xf numFmtId="1" fontId="2" fillId="5" borderId="0" xfId="0" applyNumberFormat="1" applyFont="1" applyFill="1" applyBorder="1" applyAlignment="1">
      <alignment horizontal="right"/>
    </xf>
    <xf numFmtId="1" fontId="2" fillId="7" borderId="0" xfId="0" applyNumberFormat="1" applyFont="1" applyFill="1" applyBorder="1" applyAlignment="1">
      <alignment horizontal="right"/>
    </xf>
    <xf numFmtId="1" fontId="1" fillId="4" borderId="0" xfId="0" applyNumberFormat="1" applyFont="1" applyFill="1" applyBorder="1" applyAlignment="1">
      <alignment/>
    </xf>
    <xf numFmtId="1" fontId="2" fillId="4" borderId="0" xfId="0" applyNumberFormat="1" applyFont="1" applyFill="1" applyBorder="1" applyAlignment="1">
      <alignment/>
    </xf>
    <xf numFmtId="1" fontId="1" fillId="5" borderId="0" xfId="0" applyNumberFormat="1" applyFont="1" applyFill="1" applyBorder="1" applyAlignment="1">
      <alignment/>
    </xf>
    <xf numFmtId="1" fontId="2" fillId="5" borderId="0" xfId="0" applyNumberFormat="1" applyFont="1" applyFill="1" applyBorder="1" applyAlignment="1">
      <alignment/>
    </xf>
    <xf numFmtId="1" fontId="1" fillId="7" borderId="0" xfId="0" applyNumberFormat="1" applyFont="1" applyFill="1" applyBorder="1" applyAlignment="1">
      <alignment/>
    </xf>
    <xf numFmtId="1" fontId="2" fillId="7" borderId="0" xfId="0" applyNumberFormat="1" applyFont="1" applyFill="1" applyBorder="1" applyAlignment="1">
      <alignment/>
    </xf>
    <xf numFmtId="0" fontId="1" fillId="24" borderId="0" xfId="0" applyFont="1" applyFill="1" applyBorder="1" applyAlignment="1">
      <alignment/>
    </xf>
    <xf numFmtId="0" fontId="1" fillId="24" borderId="0" xfId="0" applyFont="1" applyFill="1" applyBorder="1" applyAlignment="1">
      <alignment horizontal="right"/>
    </xf>
    <xf numFmtId="1" fontId="1" fillId="24" borderId="0" xfId="0" applyNumberFormat="1" applyFont="1" applyFill="1" applyBorder="1" applyAlignment="1">
      <alignment horizontal="right"/>
    </xf>
    <xf numFmtId="1" fontId="2" fillId="24" borderId="0" xfId="0" applyNumberFormat="1" applyFont="1" applyFill="1" applyBorder="1" applyAlignment="1">
      <alignment horizontal="right"/>
    </xf>
    <xf numFmtId="0" fontId="2" fillId="24" borderId="0" xfId="0" applyFont="1" applyFill="1" applyBorder="1" applyAlignment="1">
      <alignment horizontal="right"/>
    </xf>
    <xf numFmtId="1" fontId="1" fillId="24" borderId="0" xfId="0" applyNumberFormat="1" applyFont="1" applyFill="1" applyBorder="1" applyAlignment="1">
      <alignment/>
    </xf>
    <xf numFmtId="1" fontId="2" fillId="24" borderId="0" xfId="0" applyNumberFormat="1" applyFont="1" applyFill="1" applyBorder="1" applyAlignment="1">
      <alignment/>
    </xf>
    <xf numFmtId="173" fontId="2" fillId="17" borderId="0" xfId="0" applyNumberFormat="1" applyFont="1" applyFill="1" applyBorder="1" applyAlignment="1">
      <alignment horizontal="right" vertical="justify" textRotation="45"/>
    </xf>
    <xf numFmtId="0" fontId="1" fillId="4" borderId="0" xfId="0" applyFont="1" applyFill="1" applyBorder="1" applyAlignment="1">
      <alignment horizontal="left"/>
    </xf>
    <xf numFmtId="0" fontId="1" fillId="24" borderId="0" xfId="0" applyFont="1" applyFill="1" applyBorder="1" applyAlignment="1">
      <alignment horizontal="left"/>
    </xf>
    <xf numFmtId="0" fontId="1" fillId="5" borderId="0" xfId="0" applyFont="1" applyFill="1" applyBorder="1" applyAlignment="1">
      <alignment horizontal="left"/>
    </xf>
    <xf numFmtId="0" fontId="1" fillId="7" borderId="0" xfId="0" applyFont="1" applyFill="1" applyBorder="1" applyAlignment="1">
      <alignment horizontal="left"/>
    </xf>
    <xf numFmtId="0" fontId="2" fillId="0" borderId="0" xfId="0" applyFont="1" applyFill="1" applyBorder="1" applyAlignment="1">
      <alignment horizontal="left"/>
    </xf>
    <xf numFmtId="20" fontId="2" fillId="17" borderId="0" xfId="0" applyNumberFormat="1" applyFont="1" applyFill="1" applyBorder="1" applyAlignment="1">
      <alignment horizontal="right" textRotation="45"/>
    </xf>
    <xf numFmtId="0" fontId="1" fillId="20" borderId="0" xfId="0" applyFont="1" applyFill="1" applyBorder="1" applyAlignment="1">
      <alignment/>
    </xf>
    <xf numFmtId="0" fontId="1" fillId="20" borderId="0" xfId="0" applyFont="1" applyFill="1" applyBorder="1" applyAlignment="1">
      <alignment horizontal="right"/>
    </xf>
    <xf numFmtId="0" fontId="2" fillId="25" borderId="11" xfId="0" applyFont="1" applyFill="1" applyBorder="1" applyAlignment="1">
      <alignment/>
    </xf>
    <xf numFmtId="0" fontId="2" fillId="25" borderId="12" xfId="0" applyFont="1" applyFill="1" applyBorder="1" applyAlignment="1">
      <alignment/>
    </xf>
    <xf numFmtId="0" fontId="2" fillId="25" borderId="13" xfId="0" applyFont="1" applyFill="1" applyBorder="1" applyAlignment="1">
      <alignment/>
    </xf>
    <xf numFmtId="1" fontId="1" fillId="0" borderId="0" xfId="0" applyNumberFormat="1" applyFont="1" applyFill="1" applyBorder="1" applyAlignment="1">
      <alignment horizontal="center"/>
    </xf>
    <xf numFmtId="1" fontId="2" fillId="0" borderId="0" xfId="0" applyNumberFormat="1" applyFont="1" applyBorder="1" applyAlignment="1">
      <alignment/>
    </xf>
    <xf numFmtId="1" fontId="1" fillId="0" borderId="0" xfId="0" applyNumberFormat="1" applyFont="1" applyFill="1" applyBorder="1" applyAlignment="1">
      <alignment/>
    </xf>
    <xf numFmtId="0" fontId="1" fillId="20" borderId="0" xfId="0" applyFont="1" applyFill="1" applyBorder="1" applyAlignment="1">
      <alignment horizontal="center"/>
    </xf>
    <xf numFmtId="0" fontId="2" fillId="20" borderId="0" xfId="0" applyFont="1" applyFill="1" applyBorder="1" applyAlignment="1">
      <alignment horizontal="center"/>
    </xf>
    <xf numFmtId="0" fontId="1" fillId="0" borderId="0" xfId="0" applyFont="1" applyBorder="1" applyAlignment="1">
      <alignment horizontal="center"/>
    </xf>
    <xf numFmtId="0" fontId="2" fillId="0" borderId="0" xfId="0" applyFont="1" applyBorder="1" applyAlignment="1">
      <alignment horizontal="left"/>
    </xf>
    <xf numFmtId="1" fontId="1" fillId="0" borderId="0" xfId="0" applyNumberFormat="1" applyFont="1" applyFill="1" applyBorder="1" applyAlignment="1">
      <alignment horizontal="right"/>
    </xf>
    <xf numFmtId="1" fontId="2" fillId="0" borderId="0" xfId="0" applyNumberFormat="1" applyFont="1" applyFill="1" applyBorder="1" applyAlignment="1">
      <alignment/>
    </xf>
    <xf numFmtId="1" fontId="2" fillId="0" borderId="0" xfId="0" applyNumberFormat="1" applyFont="1" applyFill="1" applyBorder="1" applyAlignment="1">
      <alignment horizontal="right"/>
    </xf>
    <xf numFmtId="1" fontId="1" fillId="3" borderId="0" xfId="0" applyNumberFormat="1" applyFont="1" applyFill="1" applyBorder="1" applyAlignment="1">
      <alignment horizontal="right"/>
    </xf>
    <xf numFmtId="0" fontId="1" fillId="3" borderId="0" xfId="0" applyFont="1" applyFill="1" applyBorder="1" applyAlignment="1">
      <alignment horizontal="right"/>
    </xf>
    <xf numFmtId="1" fontId="2" fillId="3" borderId="0" xfId="0" applyNumberFormat="1" applyFont="1" applyFill="1" applyBorder="1" applyAlignment="1">
      <alignment horizontal="right"/>
    </xf>
    <xf numFmtId="0" fontId="1" fillId="3" borderId="0" xfId="0" applyFont="1" applyFill="1" applyBorder="1" applyAlignment="1">
      <alignment/>
    </xf>
    <xf numFmtId="0" fontId="1" fillId="3" borderId="0" xfId="0" applyFont="1" applyFill="1" applyBorder="1" applyAlignment="1">
      <alignment horizontal="left"/>
    </xf>
    <xf numFmtId="0" fontId="2" fillId="3" borderId="0" xfId="0" applyFont="1" applyFill="1" applyBorder="1" applyAlignment="1">
      <alignment horizontal="right"/>
    </xf>
    <xf numFmtId="1" fontId="1" fillId="3" borderId="0" xfId="0" applyNumberFormat="1" applyFont="1" applyFill="1" applyBorder="1" applyAlignment="1">
      <alignment/>
    </xf>
    <xf numFmtId="1" fontId="2" fillId="3" borderId="0" xfId="0" applyNumberFormat="1" applyFont="1" applyFill="1" applyBorder="1" applyAlignment="1">
      <alignment/>
    </xf>
    <xf numFmtId="177" fontId="1" fillId="0" borderId="0" xfId="0" applyNumberFormat="1" applyFont="1" applyBorder="1" applyAlignment="1">
      <alignment/>
    </xf>
    <xf numFmtId="0" fontId="2" fillId="4" borderId="14" xfId="0" applyFont="1" applyFill="1" applyBorder="1" applyAlignment="1">
      <alignment/>
    </xf>
    <xf numFmtId="0" fontId="2" fillId="24" borderId="14" xfId="0" applyFont="1" applyFill="1" applyBorder="1" applyAlignment="1">
      <alignment/>
    </xf>
    <xf numFmtId="0" fontId="2" fillId="5" borderId="14" xfId="0" applyFont="1" applyFill="1" applyBorder="1" applyAlignment="1">
      <alignment/>
    </xf>
    <xf numFmtId="0" fontId="2" fillId="7" borderId="14" xfId="0" applyFont="1" applyFill="1" applyBorder="1" applyAlignment="1">
      <alignment/>
    </xf>
    <xf numFmtId="0" fontId="2" fillId="3" borderId="14" xfId="0" applyFont="1" applyFill="1" applyBorder="1" applyAlignment="1">
      <alignment/>
    </xf>
    <xf numFmtId="0" fontId="2" fillId="0" borderId="14" xfId="0" applyFont="1" applyFill="1" applyBorder="1" applyAlignment="1">
      <alignment horizontal="center"/>
    </xf>
    <xf numFmtId="0" fontId="1" fillId="25" borderId="11" xfId="0" applyFont="1" applyFill="1" applyBorder="1" applyAlignment="1">
      <alignment/>
    </xf>
    <xf numFmtId="0" fontId="1" fillId="25" borderId="12" xfId="0" applyFont="1" applyFill="1" applyBorder="1" applyAlignment="1">
      <alignment/>
    </xf>
    <xf numFmtId="0" fontId="1" fillId="0" borderId="0" xfId="0" applyFont="1" applyAlignment="1">
      <alignment/>
    </xf>
    <xf numFmtId="0" fontId="1" fillId="0" borderId="0" xfId="0" applyFont="1" applyAlignment="1">
      <alignment/>
    </xf>
    <xf numFmtId="0" fontId="0" fillId="0" borderId="0" xfId="0" applyFont="1" applyAlignment="1">
      <alignment/>
    </xf>
    <xf numFmtId="177" fontId="1" fillId="7" borderId="0" xfId="0" applyNumberFormat="1" applyFont="1" applyFill="1" applyBorder="1" applyAlignment="1">
      <alignment/>
    </xf>
    <xf numFmtId="177" fontId="1" fillId="4" borderId="0" xfId="0" applyNumberFormat="1" applyFont="1" applyFill="1" applyBorder="1" applyAlignment="1">
      <alignment/>
    </xf>
    <xf numFmtId="177" fontId="1" fillId="24" borderId="0" xfId="0" applyNumberFormat="1" applyFont="1" applyFill="1" applyBorder="1" applyAlignment="1">
      <alignment/>
    </xf>
    <xf numFmtId="177" fontId="1" fillId="5" borderId="0" xfId="0" applyNumberFormat="1" applyFont="1" applyFill="1" applyBorder="1" applyAlignment="1">
      <alignment/>
    </xf>
    <xf numFmtId="0" fontId="4" fillId="0" borderId="14" xfId="0" applyFont="1" applyBorder="1" applyAlignment="1">
      <alignment/>
    </xf>
    <xf numFmtId="0" fontId="0" fillId="0" borderId="14" xfId="0" applyBorder="1" applyAlignment="1">
      <alignment/>
    </xf>
    <xf numFmtId="0" fontId="4" fillId="23" borderId="15" xfId="0" applyFont="1" applyFill="1" applyBorder="1" applyAlignment="1">
      <alignment/>
    </xf>
    <xf numFmtId="0" fontId="4" fillId="23" borderId="16" xfId="0" applyFont="1" applyFill="1" applyBorder="1" applyAlignment="1">
      <alignment/>
    </xf>
    <xf numFmtId="0" fontId="4" fillId="23" borderId="17" xfId="0" applyFont="1" applyFill="1" applyBorder="1" applyAlignment="1">
      <alignment/>
    </xf>
    <xf numFmtId="0" fontId="1" fillId="26" borderId="0" xfId="0" applyFont="1" applyFill="1" applyBorder="1" applyAlignment="1">
      <alignment/>
    </xf>
    <xf numFmtId="1" fontId="1" fillId="27" borderId="0" xfId="0" applyNumberFormat="1" applyFont="1" applyFill="1" applyBorder="1" applyAlignment="1">
      <alignment horizontal="right"/>
    </xf>
    <xf numFmtId="20" fontId="2" fillId="17" borderId="0" xfId="0" applyNumberFormat="1" applyFont="1" applyFill="1" applyBorder="1" applyAlignment="1">
      <alignment horizontal="center" textRotation="45"/>
    </xf>
    <xf numFmtId="1" fontId="1" fillId="28" borderId="0" xfId="0" applyNumberFormat="1" applyFont="1" applyFill="1" applyBorder="1" applyAlignment="1">
      <alignment horizontal="right"/>
    </xf>
    <xf numFmtId="0" fontId="1" fillId="0" borderId="0" xfId="0" applyFont="1" applyFill="1" applyAlignment="1">
      <alignment/>
    </xf>
    <xf numFmtId="0" fontId="1" fillId="28" borderId="0" xfId="0" applyFont="1" applyFill="1" applyBorder="1" applyAlignment="1">
      <alignment/>
    </xf>
    <xf numFmtId="1" fontId="1" fillId="29" borderId="0" xfId="0" applyNumberFormat="1" applyFont="1" applyFill="1" applyBorder="1" applyAlignment="1">
      <alignment horizontal="right"/>
    </xf>
    <xf numFmtId="0" fontId="1" fillId="0" borderId="0" xfId="0" applyFont="1" applyFill="1" applyAlignment="1">
      <alignment/>
    </xf>
    <xf numFmtId="20" fontId="1" fillId="0" borderId="0" xfId="0" applyNumberFormat="1" applyFont="1" applyFill="1" applyBorder="1" applyAlignment="1">
      <alignment/>
    </xf>
    <xf numFmtId="0" fontId="1" fillId="28" borderId="14" xfId="0" applyFont="1" applyFill="1" applyBorder="1" applyAlignment="1">
      <alignment/>
    </xf>
    <xf numFmtId="1" fontId="1" fillId="28" borderId="0" xfId="0" applyNumberFormat="1" applyFont="1" applyFill="1" applyBorder="1" applyAlignment="1">
      <alignment/>
    </xf>
    <xf numFmtId="0" fontId="2" fillId="28" borderId="14" xfId="0" applyFont="1" applyFill="1" applyBorder="1" applyAlignment="1">
      <alignment/>
    </xf>
    <xf numFmtId="1" fontId="2" fillId="28" borderId="0" xfId="0" applyNumberFormat="1" applyFont="1" applyFill="1" applyBorder="1" applyAlignment="1">
      <alignment/>
    </xf>
    <xf numFmtId="177" fontId="1" fillId="28" borderId="0" xfId="0" applyNumberFormat="1" applyFont="1" applyFill="1" applyBorder="1" applyAlignment="1">
      <alignment/>
    </xf>
    <xf numFmtId="0" fontId="2" fillId="0" borderId="14" xfId="0" applyFont="1" applyFill="1" applyBorder="1" applyAlignment="1">
      <alignment/>
    </xf>
    <xf numFmtId="177" fontId="1" fillId="0" borderId="0" xfId="0" applyNumberFormat="1" applyFont="1" applyFill="1" applyBorder="1" applyAlignment="1">
      <alignment/>
    </xf>
    <xf numFmtId="0" fontId="0" fillId="0" borderId="14" xfId="0" applyFont="1" applyBorder="1" applyAlignment="1">
      <alignment/>
    </xf>
    <xf numFmtId="0" fontId="1" fillId="28" borderId="0" xfId="0" applyFont="1" applyFill="1" applyBorder="1" applyAlignment="1">
      <alignment horizontal="right"/>
    </xf>
    <xf numFmtId="188" fontId="1" fillId="5" borderId="0" xfId="0" applyNumberFormat="1" applyFont="1" applyFill="1" applyBorder="1" applyAlignment="1">
      <alignment horizontal="right"/>
    </xf>
    <xf numFmtId="188" fontId="1" fillId="7" borderId="0" xfId="0" applyNumberFormat="1" applyFont="1" applyFill="1" applyBorder="1" applyAlignment="1">
      <alignment horizontal="right"/>
    </xf>
    <xf numFmtId="188" fontId="1" fillId="3" borderId="0" xfId="0" applyNumberFormat="1" applyFont="1" applyFill="1" applyBorder="1" applyAlignment="1">
      <alignment horizontal="right"/>
    </xf>
    <xf numFmtId="177" fontId="1" fillId="0" borderId="0" xfId="0" applyNumberFormat="1" applyFont="1" applyFill="1" applyBorder="1" applyAlignment="1">
      <alignment horizontal="right"/>
    </xf>
    <xf numFmtId="177" fontId="2" fillId="0" borderId="0" xfId="0" applyNumberFormat="1" applyFont="1" applyFill="1" applyBorder="1" applyAlignment="1">
      <alignment horizontal="right"/>
    </xf>
    <xf numFmtId="0" fontId="0" fillId="0" borderId="14" xfId="0" applyFont="1" applyFill="1" applyBorder="1" applyAlignment="1">
      <alignment/>
    </xf>
    <xf numFmtId="1" fontId="1" fillId="30" borderId="0" xfId="0" applyNumberFormat="1" applyFont="1" applyFill="1" applyBorder="1" applyAlignment="1">
      <alignment horizontal="right"/>
    </xf>
    <xf numFmtId="0" fontId="2" fillId="31" borderId="14" xfId="0" applyFont="1" applyFill="1" applyBorder="1" applyAlignment="1">
      <alignment/>
    </xf>
    <xf numFmtId="1" fontId="1" fillId="31" borderId="0" xfId="0" applyNumberFormat="1" applyFont="1" applyFill="1" applyBorder="1" applyAlignment="1">
      <alignment horizontal="right"/>
    </xf>
    <xf numFmtId="0" fontId="2" fillId="30" borderId="14" xfId="0" applyFont="1" applyFill="1" applyBorder="1" applyAlignment="1">
      <alignment/>
    </xf>
    <xf numFmtId="0" fontId="2" fillId="27" borderId="14" xfId="0" applyFont="1" applyFill="1" applyBorder="1" applyAlignment="1">
      <alignment/>
    </xf>
    <xf numFmtId="0" fontId="2" fillId="29" borderId="14" xfId="0" applyFont="1" applyFill="1" applyBorder="1" applyAlignment="1">
      <alignment/>
    </xf>
    <xf numFmtId="0" fontId="4" fillId="0" borderId="0" xfId="0" applyNumberFormat="1" applyFont="1" applyAlignment="1">
      <alignment vertical="top" wrapText="1"/>
    </xf>
    <xf numFmtId="0" fontId="0" fillId="0" borderId="0" xfId="0" applyNumberFormat="1" applyAlignment="1">
      <alignment vertical="top" wrapText="1"/>
    </xf>
    <xf numFmtId="0" fontId="0" fillId="0" borderId="18" xfId="0" applyNumberFormat="1" applyBorder="1" applyAlignment="1">
      <alignment vertical="top" wrapText="1"/>
    </xf>
    <xf numFmtId="0" fontId="0" fillId="0" borderId="19" xfId="0" applyNumberFormat="1" applyBorder="1" applyAlignment="1">
      <alignment vertical="top" wrapText="1"/>
    </xf>
    <xf numFmtId="0" fontId="4"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9" xfId="0" applyNumberFormat="1" applyBorder="1" applyAlignment="1">
      <alignment horizontal="center" vertical="top" wrapText="1"/>
    </xf>
    <xf numFmtId="0" fontId="0" fillId="0" borderId="20" xfId="0" applyNumberFormat="1" applyBorder="1" applyAlignment="1">
      <alignment horizontal="center" vertical="top" wrapText="1"/>
    </xf>
    <xf numFmtId="1" fontId="2" fillId="30" borderId="0" xfId="0" applyNumberFormat="1" applyFont="1" applyFill="1" applyBorder="1" applyAlignment="1">
      <alignment horizontal="right"/>
    </xf>
    <xf numFmtId="0" fontId="1" fillId="30" borderId="0" xfId="0" applyFont="1" applyFill="1" applyBorder="1" applyAlignment="1">
      <alignment/>
    </xf>
    <xf numFmtId="0" fontId="1" fillId="30" borderId="0" xfId="0" applyFont="1" applyFill="1" applyBorder="1" applyAlignment="1">
      <alignment horizontal="left"/>
    </xf>
    <xf numFmtId="188" fontId="1" fillId="30" borderId="0" xfId="0" applyNumberFormat="1" applyFont="1" applyFill="1" applyBorder="1" applyAlignment="1">
      <alignment horizontal="right"/>
    </xf>
    <xf numFmtId="0" fontId="1" fillId="30" borderId="0" xfId="0" applyFont="1" applyFill="1" applyBorder="1" applyAlignment="1">
      <alignment horizontal="right"/>
    </xf>
    <xf numFmtId="0" fontId="2" fillId="30" borderId="0" xfId="0" applyFont="1" applyFill="1" applyBorder="1" applyAlignment="1">
      <alignment horizontal="right"/>
    </xf>
    <xf numFmtId="1" fontId="1" fillId="30" borderId="0" xfId="0" applyNumberFormat="1" applyFont="1" applyFill="1" applyBorder="1" applyAlignment="1">
      <alignment/>
    </xf>
    <xf numFmtId="177" fontId="1" fillId="30" borderId="0" xfId="0" applyNumberFormat="1" applyFont="1" applyFill="1" applyBorder="1" applyAlignment="1">
      <alignment/>
    </xf>
    <xf numFmtId="1" fontId="2" fillId="30" borderId="0" xfId="0" applyNumberFormat="1" applyFont="1" applyFill="1" applyBorder="1" applyAlignment="1">
      <alignment/>
    </xf>
    <xf numFmtId="0" fontId="0" fillId="0" borderId="21" xfId="0" applyFont="1" applyFill="1" applyBorder="1" applyAlignment="1">
      <alignment/>
    </xf>
    <xf numFmtId="0" fontId="2" fillId="0" borderId="0" xfId="0" applyFont="1" applyFill="1" applyBorder="1" applyAlignment="1">
      <alignment horizontal="center"/>
    </xf>
    <xf numFmtId="1" fontId="1" fillId="0" borderId="0" xfId="0" applyNumberFormat="1" applyFont="1" applyFill="1" applyBorder="1" applyAlignment="1">
      <alignment horizontal="right"/>
    </xf>
    <xf numFmtId="0" fontId="1" fillId="0" borderId="0" xfId="0" applyFont="1" applyFill="1" applyBorder="1" applyAlignment="1">
      <alignment horizontal="right"/>
    </xf>
    <xf numFmtId="0" fontId="2" fillId="0" borderId="0" xfId="0" applyFont="1" applyFill="1" applyBorder="1" applyAlignment="1">
      <alignment horizontal="right"/>
    </xf>
    <xf numFmtId="0" fontId="2" fillId="0" borderId="14" xfId="0" applyFont="1" applyFill="1" applyBorder="1" applyAlignment="1">
      <alignment horizontal="center"/>
    </xf>
    <xf numFmtId="177" fontId="1" fillId="0" borderId="0" xfId="0" applyNumberFormat="1" applyFont="1" applyFill="1" applyBorder="1" applyAlignment="1">
      <alignment horizontal="right"/>
    </xf>
    <xf numFmtId="188" fontId="2" fillId="0" borderId="0" xfId="0" applyNumberFormat="1" applyFont="1" applyFill="1" applyBorder="1" applyAlignment="1">
      <alignment horizontal="right"/>
    </xf>
    <xf numFmtId="188" fontId="1" fillId="0" borderId="0" xfId="0" applyNumberFormat="1" applyFont="1" applyFill="1" applyBorder="1" applyAlignment="1">
      <alignment horizontal="right"/>
    </xf>
    <xf numFmtId="1" fontId="1" fillId="0" borderId="0" xfId="0" applyNumberFormat="1" applyFont="1" applyFill="1" applyBorder="1" applyAlignment="1">
      <alignment horizontal="center"/>
    </xf>
    <xf numFmtId="0" fontId="0" fillId="0" borderId="0" xfId="0" applyAlignment="1">
      <alignment/>
    </xf>
    <xf numFmtId="1" fontId="1" fillId="0" borderId="0" xfId="0" applyNumberFormat="1" applyFont="1" applyFill="1" applyBorder="1" applyAlignment="1">
      <alignment/>
    </xf>
    <xf numFmtId="0" fontId="1" fillId="0" borderId="22" xfId="0" applyFont="1" applyFill="1" applyBorder="1" applyAlignment="1">
      <alignment horizontal="right"/>
    </xf>
    <xf numFmtId="0" fontId="1" fillId="0" borderId="23" xfId="0" applyFont="1" applyFill="1" applyBorder="1" applyAlignment="1">
      <alignment horizontal="right"/>
    </xf>
    <xf numFmtId="0" fontId="0" fillId="0" borderId="14" xfId="0" applyBorder="1" applyAlignment="1">
      <alignment/>
    </xf>
    <xf numFmtId="1" fontId="2" fillId="0" borderId="0" xfId="0" applyNumberFormat="1" applyFont="1" applyFill="1" applyBorder="1" applyAlignment="1">
      <alignment/>
    </xf>
    <xf numFmtId="0" fontId="4" fillId="0" borderId="0" xfId="0" applyFont="1" applyAlignment="1">
      <alignment/>
    </xf>
    <xf numFmtId="177" fontId="1" fillId="0" borderId="24" xfId="0" applyNumberFormat="1" applyFont="1" applyFill="1" applyBorder="1" applyAlignment="1">
      <alignment horizontal="right"/>
    </xf>
    <xf numFmtId="188" fontId="1" fillId="0" borderId="0" xfId="0" applyNumberFormat="1" applyFont="1" applyFill="1" applyBorder="1" applyAlignment="1">
      <alignment/>
    </xf>
    <xf numFmtId="188" fontId="0" fillId="0" borderId="0" xfId="0" applyNumberFormat="1" applyAlignment="1">
      <alignment/>
    </xf>
    <xf numFmtId="177" fontId="2" fillId="0" borderId="0" xfId="0" applyNumberFormat="1" applyFont="1" applyFill="1" applyBorder="1" applyAlignment="1">
      <alignment horizontal="right"/>
    </xf>
    <xf numFmtId="188" fontId="2" fillId="0" borderId="0" xfId="0" applyNumberFormat="1" applyFont="1" applyFill="1" applyBorder="1" applyAlignment="1">
      <alignment/>
    </xf>
    <xf numFmtId="188" fontId="4" fillId="0" borderId="0" xfId="0" applyNumberFormat="1" applyFont="1" applyAlignment="1">
      <alignment/>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257175</xdr:colOff>
      <xdr:row>32</xdr:row>
      <xdr:rowOff>85725</xdr:rowOff>
    </xdr:from>
    <xdr:ext cx="180975" cy="276225"/>
    <xdr:sp fLocksText="0">
      <xdr:nvSpPr>
        <xdr:cNvPr id="1" name="textruta 1"/>
        <xdr:cNvSpPr txBox="1">
          <a:spLocks noChangeArrowheads="1"/>
        </xdr:cNvSpPr>
      </xdr:nvSpPr>
      <xdr:spPr>
        <a:xfrm>
          <a:off x="8810625" y="5067300"/>
          <a:ext cx="18097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C69"/>
  <sheetViews>
    <sheetView view="pageLayout" workbookViewId="0" topLeftCell="A16">
      <selection activeCell="D35" sqref="B35:D35"/>
    </sheetView>
  </sheetViews>
  <sheetFormatPr defaultColWidth="9.140625" defaultRowHeight="12.75"/>
  <cols>
    <col min="1" max="1" width="35.8515625" style="1" bestFit="1" customWidth="1"/>
    <col min="2" max="5" width="5.421875" style="1" bestFit="1" customWidth="1"/>
    <col min="6" max="12" width="3.28125" style="1" customWidth="1"/>
    <col min="13" max="13" width="6.28125" style="1" customWidth="1"/>
    <col min="14" max="14" width="4.8515625" style="1" customWidth="1"/>
    <col min="15" max="16384" width="9.140625" style="1" customWidth="1"/>
  </cols>
  <sheetData>
    <row r="1" spans="1:14" ht="43.5">
      <c r="A1" s="23" t="s">
        <v>109</v>
      </c>
      <c r="B1" s="56">
        <v>0.7083333333333334</v>
      </c>
      <c r="C1" s="56">
        <v>0.7291666666666666</v>
      </c>
      <c r="D1" s="56">
        <v>0.75</v>
      </c>
      <c r="E1" s="56">
        <v>0.770833333333333</v>
      </c>
      <c r="F1" s="56">
        <v>0.791666666666666</v>
      </c>
      <c r="G1" s="56">
        <v>0.812499999999999</v>
      </c>
      <c r="H1" s="56">
        <v>0.833333333333333</v>
      </c>
      <c r="I1" s="56">
        <v>0.854166666666666</v>
      </c>
      <c r="J1" s="56">
        <v>0.874999999999999</v>
      </c>
      <c r="K1" s="56">
        <v>0.895833333333332</v>
      </c>
      <c r="L1" s="56">
        <v>0.916666666666665</v>
      </c>
      <c r="M1" s="20" t="s">
        <v>18</v>
      </c>
      <c r="N1" s="20" t="s">
        <v>20</v>
      </c>
    </row>
    <row r="2" spans="1:14" s="7" customFormat="1" ht="11.25">
      <c r="A2" s="26"/>
      <c r="B2" s="24"/>
      <c r="C2" s="24"/>
      <c r="D2" s="24"/>
      <c r="E2" s="24"/>
      <c r="F2" s="24"/>
      <c r="G2" s="24"/>
      <c r="H2" s="24"/>
      <c r="I2" s="24"/>
      <c r="J2" s="24"/>
      <c r="K2" s="24"/>
      <c r="L2" s="24"/>
      <c r="M2" s="21"/>
      <c r="N2" s="21"/>
    </row>
    <row r="3" ht="11.25"/>
    <row r="4" spans="1:14" s="15" customFormat="1" ht="11.25">
      <c r="A4" s="11" t="s">
        <v>61</v>
      </c>
      <c r="N4" s="13">
        <f>COUNTIF(B5:L8,"*")/2</f>
        <v>3</v>
      </c>
    </row>
    <row r="5" spans="1:12" ht="11.25">
      <c r="A5" s="1" t="s">
        <v>3</v>
      </c>
      <c r="B5" s="146" t="s">
        <v>87</v>
      </c>
      <c r="C5" s="146" t="s">
        <v>87</v>
      </c>
      <c r="D5" s="146" t="s">
        <v>87</v>
      </c>
      <c r="E5" s="17"/>
      <c r="F5" s="17"/>
      <c r="G5" s="17"/>
      <c r="H5" s="17"/>
      <c r="I5" s="17"/>
      <c r="J5" s="17"/>
      <c r="K5" s="17"/>
      <c r="L5" s="5"/>
    </row>
    <row r="6" spans="1:12" ht="11.25">
      <c r="A6" s="1" t="s">
        <v>4</v>
      </c>
      <c r="B6" s="146" t="s">
        <v>87</v>
      </c>
      <c r="C6" s="146" t="s">
        <v>87</v>
      </c>
      <c r="D6" s="146" t="s">
        <v>87</v>
      </c>
      <c r="E6" s="17"/>
      <c r="F6" s="17"/>
      <c r="G6" s="17"/>
      <c r="H6" s="17"/>
      <c r="I6" s="17"/>
      <c r="J6" s="17"/>
      <c r="K6" s="17"/>
      <c r="L6" s="5"/>
    </row>
    <row r="7" spans="2:12" ht="11.25">
      <c r="B7" s="75"/>
      <c r="C7" s="75"/>
      <c r="D7" s="75"/>
      <c r="E7" s="75"/>
      <c r="F7" s="17"/>
      <c r="G7" s="17"/>
      <c r="H7" s="17"/>
      <c r="I7" s="17"/>
      <c r="J7" s="17"/>
      <c r="K7" s="17"/>
      <c r="L7" s="5"/>
    </row>
    <row r="8" spans="2:12" ht="11.25">
      <c r="B8" s="17"/>
      <c r="C8" s="17"/>
      <c r="D8" s="17"/>
      <c r="E8" s="17"/>
      <c r="F8" s="17"/>
      <c r="G8" s="17"/>
      <c r="H8" s="17"/>
      <c r="I8" s="17"/>
      <c r="J8" s="17"/>
      <c r="K8" s="17"/>
      <c r="L8" s="5"/>
    </row>
    <row r="9" spans="1:14" s="15" customFormat="1" ht="11.25">
      <c r="A9" s="11" t="s">
        <v>135</v>
      </c>
      <c r="B9" s="11"/>
      <c r="C9" s="11"/>
      <c r="D9" s="11"/>
      <c r="E9" s="11"/>
      <c r="F9" s="11"/>
      <c r="G9" s="11"/>
      <c r="H9" s="11"/>
      <c r="I9" s="11"/>
      <c r="J9" s="11"/>
      <c r="K9" s="11"/>
      <c r="L9" s="11"/>
      <c r="N9" s="13">
        <f>COUNTIF(B10:L12,"*")/2</f>
        <v>4.5</v>
      </c>
    </row>
    <row r="10" spans="1:12" ht="11.25">
      <c r="A10" s="1" t="s">
        <v>3</v>
      </c>
      <c r="B10" s="37" t="s">
        <v>114</v>
      </c>
      <c r="C10" s="37" t="s">
        <v>114</v>
      </c>
      <c r="D10" s="37" t="s">
        <v>114</v>
      </c>
      <c r="E10" s="7"/>
      <c r="F10" s="5"/>
      <c r="G10" s="5"/>
      <c r="H10" s="5"/>
      <c r="I10" s="5"/>
      <c r="J10" s="5"/>
      <c r="K10" s="5"/>
      <c r="L10" s="5"/>
    </row>
    <row r="11" spans="1:12" ht="11.25">
      <c r="A11" s="1" t="s">
        <v>4</v>
      </c>
      <c r="B11" s="37" t="s">
        <v>114</v>
      </c>
      <c r="C11" s="37" t="s">
        <v>114</v>
      </c>
      <c r="D11" s="37" t="s">
        <v>114</v>
      </c>
      <c r="E11" s="7"/>
      <c r="F11" s="7"/>
      <c r="G11" s="5"/>
      <c r="H11" s="5"/>
      <c r="I11" s="5"/>
      <c r="J11" s="5"/>
      <c r="K11" s="5"/>
      <c r="L11" s="5"/>
    </row>
    <row r="12" spans="1:12" ht="11.25">
      <c r="A12" s="1" t="s">
        <v>98</v>
      </c>
      <c r="B12" s="37" t="s">
        <v>114</v>
      </c>
      <c r="C12" s="37" t="s">
        <v>114</v>
      </c>
      <c r="D12" s="37" t="s">
        <v>114</v>
      </c>
      <c r="E12" s="5"/>
      <c r="F12" s="5"/>
      <c r="G12" s="5"/>
      <c r="H12" s="5"/>
      <c r="I12" s="5"/>
      <c r="J12" s="5"/>
      <c r="K12" s="5"/>
      <c r="L12" s="5"/>
    </row>
    <row r="13" spans="1:14" s="15" customFormat="1" ht="11.25">
      <c r="A13" s="11" t="s">
        <v>31</v>
      </c>
      <c r="B13" s="11"/>
      <c r="C13" s="11"/>
      <c r="D13" s="11"/>
      <c r="E13" s="11"/>
      <c r="F13" s="11"/>
      <c r="G13" s="11"/>
      <c r="H13" s="11"/>
      <c r="I13" s="11"/>
      <c r="J13" s="11"/>
      <c r="K13" s="11"/>
      <c r="L13" s="11"/>
      <c r="N13" s="13">
        <f>COUNTIF(B14:L16,"*")/2</f>
        <v>4</v>
      </c>
    </row>
    <row r="14" spans="1:12" ht="11.25">
      <c r="A14" s="1" t="s">
        <v>3</v>
      </c>
      <c r="B14" s="37" t="s">
        <v>114</v>
      </c>
      <c r="C14" s="37" t="s">
        <v>114</v>
      </c>
      <c r="D14" s="37" t="s">
        <v>114</v>
      </c>
      <c r="E14" s="37" t="s">
        <v>114</v>
      </c>
      <c r="F14" s="5"/>
      <c r="G14" s="5"/>
      <c r="H14" s="5"/>
      <c r="I14" s="5"/>
      <c r="J14" s="5"/>
      <c r="K14" s="5"/>
      <c r="L14" s="5"/>
    </row>
    <row r="15" spans="1:12" ht="11.25">
      <c r="A15" s="1" t="s">
        <v>4</v>
      </c>
      <c r="B15" s="37" t="s">
        <v>114</v>
      </c>
      <c r="C15" s="37" t="s">
        <v>114</v>
      </c>
      <c r="D15" s="37" t="s">
        <v>114</v>
      </c>
      <c r="E15" s="37" t="s">
        <v>114</v>
      </c>
      <c r="F15" s="5"/>
      <c r="G15" s="5"/>
      <c r="H15" s="5"/>
      <c r="I15" s="5"/>
      <c r="J15" s="5"/>
      <c r="K15" s="5"/>
      <c r="L15" s="5"/>
    </row>
    <row r="16" spans="2:12" ht="11.25">
      <c r="B16" s="3"/>
      <c r="C16" s="3"/>
      <c r="D16" s="3"/>
      <c r="E16" s="3"/>
      <c r="F16" s="3"/>
      <c r="G16" s="3"/>
      <c r="H16" s="3"/>
      <c r="I16" s="3"/>
      <c r="J16" s="3"/>
      <c r="K16" s="3"/>
      <c r="L16" s="3"/>
    </row>
    <row r="17" spans="1:14" s="15" customFormat="1" ht="11.25">
      <c r="A17" s="11" t="s">
        <v>42</v>
      </c>
      <c r="B17" s="11"/>
      <c r="C17" s="11"/>
      <c r="D17" s="11"/>
      <c r="E17" s="11"/>
      <c r="F17" s="11"/>
      <c r="G17" s="11"/>
      <c r="H17" s="11"/>
      <c r="I17" s="11"/>
      <c r="J17" s="11"/>
      <c r="K17" s="11"/>
      <c r="L17" s="11"/>
      <c r="N17" s="13">
        <f>COUNTIF(B18:L20,"*")/2</f>
        <v>4</v>
      </c>
    </row>
    <row r="18" spans="1:12" ht="11.25">
      <c r="A18" s="1" t="s">
        <v>3</v>
      </c>
      <c r="B18" s="37" t="s">
        <v>114</v>
      </c>
      <c r="C18" s="37" t="s">
        <v>114</v>
      </c>
      <c r="D18" s="37" t="s">
        <v>114</v>
      </c>
      <c r="E18" s="37" t="s">
        <v>114</v>
      </c>
      <c r="F18" s="5"/>
      <c r="G18" s="5"/>
      <c r="H18" s="5"/>
      <c r="I18" s="5"/>
      <c r="J18" s="5"/>
      <c r="K18" s="5"/>
      <c r="L18" s="5"/>
    </row>
    <row r="19" spans="1:12" ht="11.25">
      <c r="A19" s="1" t="s">
        <v>4</v>
      </c>
      <c r="B19" s="37" t="s">
        <v>114</v>
      </c>
      <c r="C19" s="37" t="s">
        <v>114</v>
      </c>
      <c r="D19" s="37" t="s">
        <v>114</v>
      </c>
      <c r="E19" s="37" t="s">
        <v>114</v>
      </c>
      <c r="F19" s="5"/>
      <c r="G19" s="5"/>
      <c r="H19" s="5"/>
      <c r="I19" s="5"/>
      <c r="J19" s="5"/>
      <c r="K19" s="5"/>
      <c r="L19" s="5"/>
    </row>
    <row r="20" spans="2:12" ht="11.25">
      <c r="B20" s="5"/>
      <c r="C20" s="3"/>
      <c r="D20" s="3"/>
      <c r="E20" s="5"/>
      <c r="F20" s="5"/>
      <c r="G20" s="5"/>
      <c r="H20" s="3"/>
      <c r="I20" s="3"/>
      <c r="J20" s="3"/>
      <c r="K20" s="3"/>
      <c r="L20" s="3"/>
    </row>
    <row r="21" spans="1:14" s="15" customFormat="1" ht="11.25">
      <c r="A21" s="11" t="s">
        <v>30</v>
      </c>
      <c r="B21" s="28"/>
      <c r="C21" s="28"/>
      <c r="D21" s="28"/>
      <c r="E21" s="28"/>
      <c r="F21" s="28"/>
      <c r="G21" s="28"/>
      <c r="H21" s="28"/>
      <c r="I21" s="28"/>
      <c r="J21" s="28"/>
      <c r="K21" s="28"/>
      <c r="L21" s="28"/>
      <c r="N21" s="13">
        <f>COUNTIF(B22:L25,"*")/2</f>
        <v>9</v>
      </c>
    </row>
    <row r="22" spans="1:12" ht="11.25">
      <c r="A22" s="7" t="s">
        <v>3</v>
      </c>
      <c r="B22" s="34" t="s">
        <v>88</v>
      </c>
      <c r="C22" s="34" t="s">
        <v>88</v>
      </c>
      <c r="D22" s="34" t="s">
        <v>88</v>
      </c>
      <c r="E22" s="34" t="s">
        <v>88</v>
      </c>
      <c r="F22" s="34" t="s">
        <v>88</v>
      </c>
      <c r="G22" s="34" t="s">
        <v>88</v>
      </c>
      <c r="H22" s="5"/>
      <c r="I22" s="5"/>
      <c r="J22" s="5"/>
      <c r="K22" s="5"/>
      <c r="L22" s="5"/>
    </row>
    <row r="23" spans="1:12" ht="11.25">
      <c r="A23" s="7" t="s">
        <v>4</v>
      </c>
      <c r="B23" s="34" t="s">
        <v>88</v>
      </c>
      <c r="C23" s="34" t="s">
        <v>88</v>
      </c>
      <c r="D23" s="34" t="s">
        <v>88</v>
      </c>
      <c r="E23" s="34" t="s">
        <v>88</v>
      </c>
      <c r="F23" s="34" t="s">
        <v>88</v>
      </c>
      <c r="G23" s="34" t="s">
        <v>88</v>
      </c>
      <c r="H23" s="5"/>
      <c r="I23" s="5"/>
      <c r="J23" s="5"/>
      <c r="K23" s="5"/>
      <c r="L23" s="5"/>
    </row>
    <row r="24" spans="1:12" ht="11.25">
      <c r="A24" s="7" t="s">
        <v>5</v>
      </c>
      <c r="B24" s="34" t="s">
        <v>88</v>
      </c>
      <c r="C24" s="34" t="s">
        <v>88</v>
      </c>
      <c r="D24" s="34" t="s">
        <v>88</v>
      </c>
      <c r="E24" s="34" t="s">
        <v>88</v>
      </c>
      <c r="F24" s="34" t="s">
        <v>88</v>
      </c>
      <c r="G24" s="34" t="s">
        <v>88</v>
      </c>
      <c r="H24" s="5"/>
      <c r="I24" s="5"/>
      <c r="J24" s="5"/>
      <c r="K24" s="5"/>
      <c r="L24" s="5"/>
    </row>
    <row r="25" spans="2:12" ht="11.25">
      <c r="B25" s="5"/>
      <c r="C25" s="5"/>
      <c r="D25" s="5"/>
      <c r="E25" s="5"/>
      <c r="F25" s="5"/>
      <c r="G25" s="5"/>
      <c r="H25" s="5"/>
      <c r="I25" s="5"/>
      <c r="J25" s="5"/>
      <c r="K25" s="5"/>
      <c r="L25" s="5"/>
    </row>
    <row r="26" spans="1:14" s="15" customFormat="1" ht="11.25">
      <c r="A26" s="11" t="s">
        <v>41</v>
      </c>
      <c r="B26" s="11"/>
      <c r="C26" s="11"/>
      <c r="D26" s="11"/>
      <c r="E26" s="11"/>
      <c r="F26" s="11"/>
      <c r="G26" s="11"/>
      <c r="H26" s="11"/>
      <c r="I26" s="11"/>
      <c r="J26" s="11"/>
      <c r="K26" s="11"/>
      <c r="L26" s="11"/>
      <c r="N26" s="13">
        <f>COUNTIF(B27:L31,"*")/2</f>
        <v>5</v>
      </c>
    </row>
    <row r="27" spans="1:12" ht="11.25">
      <c r="A27" s="7" t="s">
        <v>3</v>
      </c>
      <c r="B27" s="81" t="s">
        <v>113</v>
      </c>
      <c r="C27" s="81" t="s">
        <v>113</v>
      </c>
      <c r="D27" s="81" t="s">
        <v>113</v>
      </c>
      <c r="E27" s="81" t="s">
        <v>113</v>
      </c>
      <c r="F27" s="81" t="s">
        <v>113</v>
      </c>
      <c r="G27" s="17"/>
      <c r="H27" s="5"/>
      <c r="I27" s="5"/>
      <c r="J27" s="5"/>
      <c r="K27" s="5"/>
      <c r="L27" s="5"/>
    </row>
    <row r="28" spans="1:12" ht="11.25">
      <c r="A28" s="7" t="s">
        <v>4</v>
      </c>
      <c r="B28" s="51" t="s">
        <v>112</v>
      </c>
      <c r="C28" s="51" t="s">
        <v>112</v>
      </c>
      <c r="D28" s="51" t="s">
        <v>112</v>
      </c>
      <c r="E28" s="51" t="s">
        <v>112</v>
      </c>
      <c r="F28" s="51" t="s">
        <v>112</v>
      </c>
      <c r="G28" s="17"/>
      <c r="H28" s="5"/>
      <c r="I28" s="5"/>
      <c r="J28" s="5"/>
      <c r="K28" s="5"/>
      <c r="L28" s="5"/>
    </row>
    <row r="29" spans="1:12" ht="11.25">
      <c r="A29" s="7"/>
      <c r="B29" s="5"/>
      <c r="C29" s="5"/>
      <c r="D29" s="5"/>
      <c r="E29" s="5"/>
      <c r="F29" s="5"/>
      <c r="G29" s="17"/>
      <c r="H29" s="5"/>
      <c r="I29" s="5"/>
      <c r="J29" s="5"/>
      <c r="K29" s="5"/>
      <c r="L29" s="5"/>
    </row>
    <row r="30" spans="1:12" ht="11.25">
      <c r="A30" s="7"/>
      <c r="B30" s="75"/>
      <c r="C30" s="75"/>
      <c r="D30" s="75"/>
      <c r="E30" s="75"/>
      <c r="F30" s="75"/>
      <c r="G30" s="17"/>
      <c r="H30" s="5"/>
      <c r="I30" s="5"/>
      <c r="J30" s="5"/>
      <c r="K30" s="5"/>
      <c r="L30" s="5"/>
    </row>
    <row r="31" spans="2:12" ht="11.25">
      <c r="B31" s="5"/>
      <c r="C31" s="5"/>
      <c r="D31" s="5"/>
      <c r="E31" s="5"/>
      <c r="F31" s="5"/>
      <c r="G31" s="5"/>
      <c r="H31" s="5"/>
      <c r="I31" s="5"/>
      <c r="J31" s="5"/>
      <c r="K31" s="5"/>
      <c r="L31" s="5"/>
    </row>
    <row r="32" spans="1:14" s="15" customFormat="1" ht="11.25">
      <c r="A32" s="11" t="s">
        <v>134</v>
      </c>
      <c r="B32" s="11"/>
      <c r="C32" s="11"/>
      <c r="D32" s="11"/>
      <c r="E32" s="11"/>
      <c r="F32" s="11"/>
      <c r="G32" s="11"/>
      <c r="H32" s="11"/>
      <c r="I32" s="11"/>
      <c r="J32" s="11"/>
      <c r="K32" s="11"/>
      <c r="L32" s="11"/>
      <c r="N32" s="13">
        <f>COUNTIF(B33:L36,"*")/2</f>
        <v>6</v>
      </c>
    </row>
    <row r="33" spans="1:12" ht="11.25">
      <c r="A33" s="1" t="s">
        <v>3</v>
      </c>
      <c r="B33" s="38" t="s">
        <v>140</v>
      </c>
      <c r="C33" s="38" t="s">
        <v>140</v>
      </c>
      <c r="D33" s="38" t="s">
        <v>140</v>
      </c>
      <c r="E33" s="38" t="s">
        <v>140</v>
      </c>
      <c r="F33" s="5"/>
      <c r="G33" s="5"/>
      <c r="H33" s="5"/>
      <c r="I33" s="5"/>
      <c r="J33" s="5"/>
      <c r="K33" s="5"/>
      <c r="L33" s="5"/>
    </row>
    <row r="34" spans="1:12" ht="11.25">
      <c r="A34" s="1" t="s">
        <v>4</v>
      </c>
      <c r="B34" s="38" t="s">
        <v>142</v>
      </c>
      <c r="C34" s="38" t="s">
        <v>142</v>
      </c>
      <c r="D34" s="38" t="s">
        <v>142</v>
      </c>
      <c r="E34" s="38" t="s">
        <v>142</v>
      </c>
      <c r="F34" s="5"/>
      <c r="G34" s="5"/>
      <c r="H34" s="5"/>
      <c r="I34" s="5"/>
      <c r="J34" s="5"/>
      <c r="K34" s="5"/>
      <c r="L34" s="5"/>
    </row>
    <row r="35" spans="1:12" ht="11.25">
      <c r="A35" s="5"/>
      <c r="B35" s="38" t="s">
        <v>143</v>
      </c>
      <c r="C35" s="38" t="s">
        <v>143</v>
      </c>
      <c r="D35" s="38" t="s">
        <v>143</v>
      </c>
      <c r="E35" s="38" t="s">
        <v>143</v>
      </c>
      <c r="F35" s="5"/>
      <c r="G35" s="5"/>
      <c r="H35" s="5"/>
      <c r="I35" s="5"/>
      <c r="J35" s="5"/>
      <c r="K35" s="5"/>
      <c r="L35" s="5"/>
    </row>
    <row r="36" spans="2:12" ht="11.25">
      <c r="B36" s="5"/>
      <c r="C36" s="5"/>
      <c r="D36" s="5"/>
      <c r="E36" s="5"/>
      <c r="F36" s="5"/>
      <c r="G36" s="5"/>
      <c r="H36" s="5"/>
      <c r="I36" s="5"/>
      <c r="J36" s="5"/>
      <c r="K36" s="5"/>
      <c r="L36" s="5"/>
    </row>
    <row r="37" spans="1:28" ht="31.5" customHeight="1">
      <c r="A37" s="11" t="s">
        <v>40</v>
      </c>
      <c r="B37" s="56">
        <v>0.7083333333333334</v>
      </c>
      <c r="C37" s="56">
        <v>0.7291666666666666</v>
      </c>
      <c r="D37" s="56">
        <v>0.75</v>
      </c>
      <c r="E37" s="56">
        <v>0.770833333333333</v>
      </c>
      <c r="F37" s="56">
        <v>0.791666666666666</v>
      </c>
      <c r="G37" s="56">
        <v>0.812499999999999</v>
      </c>
      <c r="H37" s="56">
        <v>0.833333333333333</v>
      </c>
      <c r="I37" s="56">
        <v>0.854166666666666</v>
      </c>
      <c r="J37" s="56">
        <v>0.874999999999999</v>
      </c>
      <c r="K37" s="56">
        <v>0.895833333333332</v>
      </c>
      <c r="L37" s="56">
        <v>0.916666666666665</v>
      </c>
      <c r="M37" s="22"/>
      <c r="N37" s="13">
        <f>N32+N26+N21+N17+N13+N9+N4</f>
        <v>35.5</v>
      </c>
      <c r="O37" s="24"/>
      <c r="P37" s="24"/>
      <c r="Q37" s="24"/>
      <c r="R37" s="24"/>
      <c r="S37" s="24"/>
      <c r="T37" s="24"/>
      <c r="U37" s="24"/>
      <c r="V37" s="24"/>
      <c r="W37" s="24"/>
      <c r="X37" s="24"/>
      <c r="Y37" s="24"/>
      <c r="Z37" s="25"/>
      <c r="AA37" s="18"/>
      <c r="AB37" s="18"/>
    </row>
    <row r="38" spans="1:28" s="7" customFormat="1" ht="11.25">
      <c r="A38" s="37" t="str">
        <f>B46</f>
        <v>P12</v>
      </c>
      <c r="B38" s="57">
        <f>COUNTIF(B$3:B$36,$B$46)</f>
        <v>7</v>
      </c>
      <c r="C38" s="57">
        <f>COUNTIF(C$3:C$36,$B$46)</f>
        <v>7</v>
      </c>
      <c r="D38" s="57">
        <f>COUNTIF(D$3:D$36,$B$46)</f>
        <v>7</v>
      </c>
      <c r="E38" s="57">
        <f>COUNTIF(E$3:E$36,$B$46)</f>
        <v>4</v>
      </c>
      <c r="F38" s="57">
        <f>COUNTIF(F$3:F$36,$B$46)</f>
        <v>0</v>
      </c>
      <c r="G38" s="57">
        <f>COUNTIF(G$3:G$36,$B$46)</f>
        <v>0</v>
      </c>
      <c r="H38" s="57">
        <f>COUNTIF(H$3:H$36,$B$46)</f>
        <v>0</v>
      </c>
      <c r="I38" s="57">
        <f>COUNTIF(I$3:I$36,$B$46)</f>
        <v>0</v>
      </c>
      <c r="J38" s="57">
        <f>COUNTIF(J$3:J$36,$B$46)</f>
        <v>0</v>
      </c>
      <c r="K38" s="57">
        <f>COUNTIF(K$3:K$36,$B$46)</f>
        <v>0</v>
      </c>
      <c r="L38" s="57">
        <f>COUNTIF(L$3:L$36,$B$46)</f>
        <v>0</v>
      </c>
      <c r="M38" s="8"/>
      <c r="N38" s="8"/>
      <c r="O38" s="8"/>
      <c r="P38" s="8"/>
      <c r="Q38" s="8"/>
      <c r="R38" s="8"/>
      <c r="S38" s="8"/>
      <c r="T38" s="8"/>
      <c r="U38" s="8"/>
      <c r="V38" s="8"/>
      <c r="W38" s="8"/>
      <c r="X38" s="8"/>
      <c r="Y38" s="8"/>
      <c r="AA38" s="18"/>
      <c r="AB38" s="18"/>
    </row>
    <row r="39" spans="1:28" ht="11.25">
      <c r="A39" s="107" t="str">
        <f>C46</f>
        <v>P08</v>
      </c>
      <c r="B39" s="58">
        <f>COUNTIF(B$3:B$36,$C$46)</f>
        <v>1</v>
      </c>
      <c r="C39" s="58">
        <f>COUNTIF(C$3:C$36,$C$46)</f>
        <v>1</v>
      </c>
      <c r="D39" s="58">
        <f>COUNTIF(D$3:D$36,$C$46)</f>
        <v>1</v>
      </c>
      <c r="E39" s="58">
        <f>COUNTIF(E$3:E$36,$C$46)</f>
        <v>1</v>
      </c>
      <c r="F39" s="58">
        <f>COUNTIF(F$3:F$36,$C$46)</f>
        <v>1</v>
      </c>
      <c r="G39" s="58">
        <f>COUNTIF(G$3:G$36,$C$46)</f>
        <v>0</v>
      </c>
      <c r="H39" s="58">
        <f>COUNTIF(H$3:H$36,$C$46)</f>
        <v>0</v>
      </c>
      <c r="I39" s="58">
        <f>COUNTIF(I$3:I$36,$C$46)</f>
        <v>0</v>
      </c>
      <c r="J39" s="58">
        <f>COUNTIF(J$3:J$36,$C$46)</f>
        <v>0</v>
      </c>
      <c r="K39" s="58">
        <f>COUNTIF(K$3:K$36,$C$46)</f>
        <v>0</v>
      </c>
      <c r="L39" s="58">
        <f>COUNTIF(L$3:L$36,$C$46)</f>
        <v>0</v>
      </c>
      <c r="M39" s="8"/>
      <c r="N39" s="8"/>
      <c r="O39" s="8"/>
      <c r="P39" s="8"/>
      <c r="Q39" s="8"/>
      <c r="R39" s="8"/>
      <c r="S39" s="8"/>
      <c r="T39" s="8"/>
      <c r="U39" s="8"/>
      <c r="V39" s="8"/>
      <c r="W39" s="8"/>
      <c r="X39" s="8"/>
      <c r="Y39" s="8"/>
      <c r="Z39" s="7"/>
      <c r="AA39" s="18"/>
      <c r="AB39" s="18"/>
    </row>
    <row r="40" spans="1:28" ht="11.25">
      <c r="A40" s="38" t="str">
        <f>D46</f>
        <v>F09</v>
      </c>
      <c r="B40" s="59">
        <f>COUNTIF(B$3:B$36,$D$46)</f>
        <v>0</v>
      </c>
      <c r="C40" s="59">
        <f>COUNTIF(C$3:C$36,$D$46)</f>
        <v>0</v>
      </c>
      <c r="D40" s="59">
        <f>COUNTIF(D$3:D$36,$D$46)</f>
        <v>0</v>
      </c>
      <c r="E40" s="59">
        <f>COUNTIF(E$3:E$36,$D$46)</f>
        <v>0</v>
      </c>
      <c r="F40" s="59">
        <f>COUNTIF(F$3:F$36,$D$46)</f>
        <v>0</v>
      </c>
      <c r="G40" s="59">
        <f>COUNTIF(G$3:G$36,$D$46)</f>
        <v>0</v>
      </c>
      <c r="H40" s="59">
        <f>COUNTIF(H$3:H$36,$D$46)</f>
        <v>0</v>
      </c>
      <c r="I40" s="59">
        <f>COUNTIF(I$3:I$36,$D$46)</f>
        <v>0</v>
      </c>
      <c r="J40" s="59">
        <f>COUNTIF(J$3:J$36,$D$46)</f>
        <v>0</v>
      </c>
      <c r="K40" s="59">
        <f>COUNTIF(K$3:K$36,$D$46)</f>
        <v>0</v>
      </c>
      <c r="L40" s="59">
        <f>COUNTIF(L$3:L$36,$D$46)</f>
        <v>0</v>
      </c>
      <c r="M40" s="8"/>
      <c r="N40" s="8"/>
      <c r="O40" s="8"/>
      <c r="P40" s="8"/>
      <c r="Q40" s="8"/>
      <c r="R40" s="8"/>
      <c r="S40" s="8"/>
      <c r="T40" s="8"/>
      <c r="U40" s="8"/>
      <c r="V40" s="8"/>
      <c r="W40" s="8"/>
      <c r="X40" s="8"/>
      <c r="Y40" s="8"/>
      <c r="Z40" s="7"/>
      <c r="AA40" s="18"/>
      <c r="AB40" s="18"/>
    </row>
    <row r="41" spans="1:28" ht="11.25">
      <c r="A41" s="146" t="str">
        <f>E46</f>
        <v>F08</v>
      </c>
      <c r="B41" s="147">
        <f>COUNTIF(B$3:B$36,$E$46)</f>
        <v>2</v>
      </c>
      <c r="C41" s="147">
        <f>COUNTIF(C$3:C$36,$E$46)</f>
        <v>2</v>
      </c>
      <c r="D41" s="147">
        <f>COUNTIF(D$3:D$36,$E$46)</f>
        <v>2</v>
      </c>
      <c r="E41" s="147">
        <f>COUNTIF(E$3:E$36,$E$46)</f>
        <v>0</v>
      </c>
      <c r="F41" s="147">
        <f>COUNTIF(F$3:F$36,$E$46)</f>
        <v>0</v>
      </c>
      <c r="G41" s="147">
        <f>COUNTIF(G$3:G$36,$E$46)</f>
        <v>0</v>
      </c>
      <c r="H41" s="147">
        <f>COUNTIF(H$3:H$36,$E$46)</f>
        <v>0</v>
      </c>
      <c r="I41" s="147">
        <f>COUNTIF(I$3:I$36,$E$46)</f>
        <v>0</v>
      </c>
      <c r="J41" s="147">
        <f>COUNTIF(J$3:J$36,$E$46)</f>
        <v>0</v>
      </c>
      <c r="K41" s="147">
        <f>COUNTIF(K$3:K$36,$E$46)</f>
        <v>0</v>
      </c>
      <c r="L41" s="147">
        <f>COUNTIF(L$3:L$36,$E$46)</f>
        <v>0</v>
      </c>
      <c r="M41" s="8"/>
      <c r="N41" s="8"/>
      <c r="O41" s="8"/>
      <c r="P41" s="8"/>
      <c r="Q41" s="8"/>
      <c r="R41" s="8"/>
      <c r="S41" s="8"/>
      <c r="T41" s="8"/>
      <c r="U41" s="8"/>
      <c r="V41" s="8"/>
      <c r="W41" s="8"/>
      <c r="X41" s="8"/>
      <c r="Y41" s="8"/>
      <c r="Z41" s="7"/>
      <c r="AA41" s="18"/>
      <c r="AB41" s="18"/>
    </row>
    <row r="42" spans="1:28" ht="11.25">
      <c r="A42" s="39" t="str">
        <f>F46</f>
        <v>P07</v>
      </c>
      <c r="B42" s="60">
        <f>COUNTIF(B$3:B$36,$F$46)</f>
        <v>3</v>
      </c>
      <c r="C42" s="60">
        <f>COUNTIF(C$3:C$36,$F$46)</f>
        <v>3</v>
      </c>
      <c r="D42" s="60">
        <f>COUNTIF(D$3:D$36,$F$46)</f>
        <v>3</v>
      </c>
      <c r="E42" s="60">
        <f>COUNTIF(E$3:E$36,$F$46)</f>
        <v>3</v>
      </c>
      <c r="F42" s="60">
        <f>COUNTIF(F$3:F$36,$F$46)</f>
        <v>3</v>
      </c>
      <c r="G42" s="60">
        <f>COUNTIF(G$3:G$36,$F$46)</f>
        <v>3</v>
      </c>
      <c r="H42" s="60">
        <f>COUNTIF(H$3:H$36,$F$46)</f>
        <v>0</v>
      </c>
      <c r="I42" s="60">
        <f>COUNTIF(I$3:I$36,$F$46)</f>
        <v>0</v>
      </c>
      <c r="J42" s="60">
        <f>COUNTIF(J$3:J$36,$F$46)</f>
        <v>0</v>
      </c>
      <c r="K42" s="60">
        <f>COUNTIF(K$3:K$36,$F$46)</f>
        <v>0</v>
      </c>
      <c r="L42" s="60">
        <f>COUNTIF(L$3:L$36,$F$46)</f>
        <v>0</v>
      </c>
      <c r="M42" s="8"/>
      <c r="N42" s="8"/>
      <c r="O42" s="8"/>
      <c r="P42" s="8"/>
      <c r="Q42" s="8"/>
      <c r="R42" s="8"/>
      <c r="S42" s="8"/>
      <c r="T42" s="8"/>
      <c r="U42" s="8"/>
      <c r="V42" s="8"/>
      <c r="W42" s="8"/>
      <c r="X42" s="8"/>
      <c r="Y42" s="8"/>
      <c r="Z42" s="7"/>
      <c r="AA42" s="18"/>
      <c r="AB42" s="18"/>
    </row>
    <row r="43" spans="1:28" ht="11.25">
      <c r="A43" s="81" t="str">
        <f>G46</f>
        <v>F12</v>
      </c>
      <c r="B43" s="82">
        <f>COUNTIF(B$3:B$36,$G$46)</f>
        <v>1</v>
      </c>
      <c r="C43" s="82">
        <f>COUNTIF(C$3:C$36,$G$46)</f>
        <v>1</v>
      </c>
      <c r="D43" s="82">
        <f>COUNTIF(D$3:D$36,$G$46)</f>
        <v>1</v>
      </c>
      <c r="E43" s="82">
        <f>COUNTIF(E$3:E$36,$G$46)</f>
        <v>1</v>
      </c>
      <c r="F43" s="82">
        <f>COUNTIF(F$3:F$36,$G$46)</f>
        <v>1</v>
      </c>
      <c r="G43" s="82">
        <f>COUNTIF(G$3:G$36,$G$46)</f>
        <v>0</v>
      </c>
      <c r="H43" s="82">
        <f>COUNTIF(H$3:H$36,$G$46)</f>
        <v>0</v>
      </c>
      <c r="I43" s="82">
        <f>COUNTIF(I$3:I$36,$G$46)</f>
        <v>0</v>
      </c>
      <c r="J43" s="82">
        <f>COUNTIF(J$3:J$36,$G$46)</f>
        <v>0</v>
      </c>
      <c r="K43" s="82">
        <f>COUNTIF(K$3:K$36,$G$46)</f>
        <v>0</v>
      </c>
      <c r="L43" s="82">
        <f>COUNTIF(L$3:L$36,$G$46)</f>
        <v>0</v>
      </c>
      <c r="M43" s="8"/>
      <c r="N43" s="8"/>
      <c r="O43" s="8"/>
      <c r="P43" s="8"/>
      <c r="Q43" s="8"/>
      <c r="R43" s="8"/>
      <c r="S43" s="8"/>
      <c r="T43" s="8"/>
      <c r="U43" s="8"/>
      <c r="V43" s="8"/>
      <c r="W43" s="8"/>
      <c r="X43" s="8"/>
      <c r="Y43" s="8"/>
      <c r="Z43" s="7"/>
      <c r="AA43" s="18"/>
      <c r="AB43" s="18"/>
    </row>
    <row r="44" spans="1:28" ht="11.25">
      <c r="A44" s="1" t="s">
        <v>21</v>
      </c>
      <c r="B44" s="61">
        <f aca="true" t="shared" si="0" ref="B44:L44">SUM(B38:B43)</f>
        <v>14</v>
      </c>
      <c r="C44" s="61">
        <f t="shared" si="0"/>
        <v>14</v>
      </c>
      <c r="D44" s="61">
        <f t="shared" si="0"/>
        <v>14</v>
      </c>
      <c r="E44" s="61">
        <f t="shared" si="0"/>
        <v>9</v>
      </c>
      <c r="F44" s="61">
        <f t="shared" si="0"/>
        <v>5</v>
      </c>
      <c r="G44" s="61">
        <f t="shared" si="0"/>
        <v>3</v>
      </c>
      <c r="H44" s="61">
        <f t="shared" si="0"/>
        <v>0</v>
      </c>
      <c r="I44" s="61">
        <f t="shared" si="0"/>
        <v>0</v>
      </c>
      <c r="J44" s="61">
        <f t="shared" si="0"/>
        <v>0</v>
      </c>
      <c r="K44" s="61">
        <f t="shared" si="0"/>
        <v>0</v>
      </c>
      <c r="L44" s="61">
        <f t="shared" si="0"/>
        <v>0</v>
      </c>
      <c r="M44" s="19"/>
      <c r="N44" s="19">
        <f>SUM(B44:L44)/2</f>
        <v>29.5</v>
      </c>
      <c r="O44" s="19"/>
      <c r="P44" s="19"/>
      <c r="Q44" s="19"/>
      <c r="R44" s="19"/>
      <c r="S44" s="19"/>
      <c r="T44" s="19"/>
      <c r="U44" s="19"/>
      <c r="V44" s="19"/>
      <c r="W44" s="19"/>
      <c r="X44" s="19"/>
      <c r="Y44" s="19"/>
      <c r="Z44" s="7"/>
      <c r="AA44" s="18"/>
      <c r="AB44" s="18"/>
    </row>
    <row r="45" spans="2:28" ht="12" thickBot="1">
      <c r="B45" s="19"/>
      <c r="C45" s="19"/>
      <c r="D45" s="19"/>
      <c r="E45" s="19"/>
      <c r="F45" s="19"/>
      <c r="G45" s="19"/>
      <c r="H45" s="19"/>
      <c r="I45" s="19"/>
      <c r="J45" s="19"/>
      <c r="K45" s="19"/>
      <c r="L45" s="19"/>
      <c r="M45" s="19"/>
      <c r="N45" s="19"/>
      <c r="O45" s="19"/>
      <c r="P45" s="19"/>
      <c r="Q45" s="19"/>
      <c r="R45" s="19"/>
      <c r="S45" s="19"/>
      <c r="T45" s="19"/>
      <c r="U45" s="19"/>
      <c r="V45" s="19"/>
      <c r="W45" s="19"/>
      <c r="X45" s="19"/>
      <c r="Y45" s="19"/>
      <c r="AA45" s="4"/>
      <c r="AB45" s="4"/>
    </row>
    <row r="46" spans="1:29" ht="12" customHeight="1" thickBot="1">
      <c r="A46" s="17" t="s">
        <v>29</v>
      </c>
      <c r="B46" s="65" t="s">
        <v>114</v>
      </c>
      <c r="C46" s="66" t="s">
        <v>112</v>
      </c>
      <c r="D46" s="66" t="s">
        <v>115</v>
      </c>
      <c r="E46" s="66" t="s">
        <v>87</v>
      </c>
      <c r="F46" s="66" t="s">
        <v>88</v>
      </c>
      <c r="G46" s="67" t="s">
        <v>113</v>
      </c>
      <c r="H46" s="155" t="s">
        <v>21</v>
      </c>
      <c r="I46" s="155"/>
      <c r="J46" s="7"/>
      <c r="L46" s="7"/>
      <c r="M46" s="7"/>
      <c r="N46" s="7"/>
      <c r="O46" s="8"/>
      <c r="P46" s="7"/>
      <c r="Q46" s="8"/>
      <c r="R46" s="8"/>
      <c r="S46" s="7"/>
      <c r="T46" s="7"/>
      <c r="U46" s="7"/>
      <c r="V46" s="7"/>
      <c r="W46" s="7"/>
      <c r="X46" s="7"/>
      <c r="AB46" s="4"/>
      <c r="AC46" s="4"/>
    </row>
    <row r="47" spans="1:29" ht="11.25" customHeight="1">
      <c r="A47" s="11" t="str">
        <f>A4</f>
        <v>Förbereda försäljning godis samt kiosk 2 (Hovgården)</v>
      </c>
      <c r="B47" s="29">
        <f aca="true" t="shared" si="1" ref="B47:G47">COUNTIF($B$5:$L$8,B$46)/2</f>
        <v>0</v>
      </c>
      <c r="C47" s="51">
        <f t="shared" si="1"/>
        <v>0</v>
      </c>
      <c r="D47" s="31">
        <f>COUNTIF($B$5:$L$8,D$46)/2</f>
        <v>0</v>
      </c>
      <c r="E47" s="131">
        <f t="shared" si="1"/>
        <v>3</v>
      </c>
      <c r="F47" s="34">
        <f t="shared" si="1"/>
        <v>0</v>
      </c>
      <c r="G47" s="78">
        <f t="shared" si="1"/>
        <v>0</v>
      </c>
      <c r="H47" s="156">
        <f aca="true" t="shared" si="2" ref="H47:H53">SUM(B47:G47)</f>
        <v>3</v>
      </c>
      <c r="I47" s="157"/>
      <c r="J47" s="7"/>
      <c r="K47" s="7"/>
      <c r="L47" s="7"/>
      <c r="M47" s="7"/>
      <c r="N47" s="7"/>
      <c r="O47" s="8"/>
      <c r="P47" s="10"/>
      <c r="Q47" s="19"/>
      <c r="R47" s="19"/>
      <c r="S47" s="7"/>
      <c r="T47" s="7"/>
      <c r="U47" s="7"/>
      <c r="V47" s="7"/>
      <c r="W47" s="7"/>
      <c r="X47" s="7"/>
      <c r="AB47" s="4"/>
      <c r="AC47" s="4"/>
    </row>
    <row r="48" spans="1:29" ht="11.25" customHeight="1">
      <c r="A48" s="11" t="str">
        <f>A9</f>
        <v>Förbered omklädningsrum, städning, vaktmästare</v>
      </c>
      <c r="B48" s="30">
        <f aca="true" t="shared" si="3" ref="B48:G48">COUNTIF($B$10:$L$12,B$46)/2</f>
        <v>4.5</v>
      </c>
      <c r="C48" s="50">
        <f t="shared" si="3"/>
        <v>0</v>
      </c>
      <c r="D48" s="32">
        <f t="shared" si="3"/>
        <v>0</v>
      </c>
      <c r="E48" s="131">
        <f>COUNTIF($B$10:$L$12,E$46)/2</f>
        <v>0</v>
      </c>
      <c r="F48" s="35">
        <f t="shared" si="3"/>
        <v>0</v>
      </c>
      <c r="G48" s="124">
        <f t="shared" si="3"/>
        <v>0</v>
      </c>
      <c r="H48" s="156">
        <f t="shared" si="2"/>
        <v>4.5</v>
      </c>
      <c r="I48" s="157"/>
      <c r="J48" s="7"/>
      <c r="K48" s="7"/>
      <c r="L48" s="7"/>
      <c r="M48" s="7"/>
      <c r="N48" s="7"/>
      <c r="O48" s="8"/>
      <c r="P48" s="10"/>
      <c r="Q48" s="19"/>
      <c r="R48" s="19"/>
      <c r="S48" s="7"/>
      <c r="T48" s="7"/>
      <c r="U48" s="7"/>
      <c r="V48" s="7"/>
      <c r="W48" s="7"/>
      <c r="X48" s="7"/>
      <c r="AB48" s="4"/>
      <c r="AC48" s="4"/>
    </row>
    <row r="49" spans="1:29" ht="11.25">
      <c r="A49" s="11" t="str">
        <f>A13</f>
        <v>Förbered utrustning matchvärdar</v>
      </c>
      <c r="B49" s="30">
        <f>COUNTIF($B$14:$L$16,B$46)/2</f>
        <v>4</v>
      </c>
      <c r="C49" s="50">
        <f>COUNTIF($B$14:$L$16,C$46)/2</f>
        <v>0</v>
      </c>
      <c r="D49" s="32">
        <f>COUNTIF($B$14:$L$16,D$46)/2</f>
        <v>0</v>
      </c>
      <c r="E49" s="131">
        <f>COUNTIF($B$5:$L$8,E$46)/2</f>
        <v>3</v>
      </c>
      <c r="F49" s="35">
        <f>COUNTIF($B$14:$L$16,F$46)/2</f>
        <v>0</v>
      </c>
      <c r="G49" s="79">
        <f>COUNTIF($B$14:$L$16,G$46)/2</f>
        <v>0</v>
      </c>
      <c r="H49" s="156">
        <f t="shared" si="2"/>
        <v>7</v>
      </c>
      <c r="I49" s="157"/>
      <c r="J49" s="7"/>
      <c r="K49" s="7"/>
      <c r="L49" s="7"/>
      <c r="M49" s="7"/>
      <c r="N49" s="7"/>
      <c r="O49" s="8"/>
      <c r="P49" s="10"/>
      <c r="Q49" s="7"/>
      <c r="R49" s="7"/>
      <c r="S49" s="7"/>
      <c r="T49" s="7"/>
      <c r="U49" s="7"/>
      <c r="V49" s="7"/>
      <c r="W49" s="7"/>
      <c r="X49" s="7"/>
      <c r="AB49" s="4"/>
      <c r="AC49" s="4"/>
    </row>
    <row r="50" spans="1:29" ht="10.5">
      <c r="A50" s="11" t="str">
        <f>A17</f>
        <v>Förbered sekreteriat</v>
      </c>
      <c r="B50" s="30">
        <f>COUNTIF($B$18:$L$20,B$46)/2</f>
        <v>4</v>
      </c>
      <c r="C50" s="50">
        <f>COUNTIF($B$18:$L$20,C$46)/2</f>
        <v>0</v>
      </c>
      <c r="D50" s="32">
        <f>COUNTIF($B$18:$L$20,D$46)/2</f>
        <v>0</v>
      </c>
      <c r="E50" s="131">
        <f>COUNTIF($B$5:$L$8,E$46)/2</f>
        <v>3</v>
      </c>
      <c r="F50" s="35">
        <f>COUNTIF($B$18:$L$20,F$46)/2</f>
        <v>0</v>
      </c>
      <c r="G50" s="79">
        <f>COUNTIF($B$18:$L$20,G$46)/2</f>
        <v>0</v>
      </c>
      <c r="H50" s="156">
        <f t="shared" si="2"/>
        <v>7</v>
      </c>
      <c r="I50" s="157"/>
      <c r="J50" s="7"/>
      <c r="K50" s="7"/>
      <c r="L50" s="7"/>
      <c r="M50" s="7"/>
      <c r="N50" s="7"/>
      <c r="O50" s="8"/>
      <c r="P50" s="7"/>
      <c r="Q50" s="7"/>
      <c r="R50" s="7"/>
      <c r="S50" s="7"/>
      <c r="T50" s="7"/>
      <c r="U50" s="7"/>
      <c r="V50" s="7"/>
      <c r="W50" s="7"/>
      <c r="X50" s="7"/>
      <c r="AB50" s="4"/>
      <c r="AC50" s="4"/>
    </row>
    <row r="51" spans="1:29" ht="10.5">
      <c r="A51" s="11" t="str">
        <f>A21</f>
        <v>Förbered parkering </v>
      </c>
      <c r="B51" s="30">
        <f>COUNTIF($B$22:$L$25,B$46)/2</f>
        <v>0</v>
      </c>
      <c r="C51" s="50">
        <f>COUNTIF($B$22:$L$25,C$46)/2</f>
        <v>0</v>
      </c>
      <c r="D51" s="32">
        <f>COUNTIF($B$22:$L$25,D$46)/2</f>
        <v>0</v>
      </c>
      <c r="E51" s="131">
        <f>COUNTIF($B$5:$L$8,E$46)/2</f>
        <v>3</v>
      </c>
      <c r="F51" s="35">
        <f>COUNTIF($B$22:$L$25,F$46)/2</f>
        <v>9</v>
      </c>
      <c r="G51" s="79">
        <f>COUNTIF($B$22:$L$25,G$46)/2</f>
        <v>0</v>
      </c>
      <c r="H51" s="156">
        <f t="shared" si="2"/>
        <v>12</v>
      </c>
      <c r="I51" s="157"/>
      <c r="J51" s="7"/>
      <c r="K51" s="7"/>
      <c r="L51" s="7"/>
      <c r="M51" s="7"/>
      <c r="N51" s="7"/>
      <c r="O51" s="8"/>
      <c r="P51" s="7"/>
      <c r="Q51" s="7"/>
      <c r="R51" s="7"/>
      <c r="S51" s="7"/>
      <c r="T51" s="7"/>
      <c r="U51" s="7"/>
      <c r="V51" s="7"/>
      <c r="W51" s="7"/>
      <c r="X51" s="7"/>
      <c r="AB51" s="4"/>
      <c r="AC51" s="4"/>
    </row>
    <row r="52" spans="1:29" ht="10.5">
      <c r="A52" s="11" t="str">
        <f>A26</f>
        <v>Förbered servering / grill - kaffe och macka</v>
      </c>
      <c r="B52" s="30">
        <f>COUNTIF($B$27:$L$31,B$46)/2</f>
        <v>0</v>
      </c>
      <c r="C52" s="50">
        <f>COUNTIF($B$27:$L$31,C$46)/2</f>
        <v>2.5</v>
      </c>
      <c r="D52" s="32">
        <f>COUNTIF($B$27:$L$31,D$46)/2</f>
        <v>0</v>
      </c>
      <c r="E52" s="131">
        <f>COUNTIF($B$5:$L$8,E$46)/2</f>
        <v>3</v>
      </c>
      <c r="F52" s="35">
        <f>COUNTIF($B$27:$L$31,F$46)/2</f>
        <v>0</v>
      </c>
      <c r="G52" s="79">
        <f>COUNTIF($B$27:$L$31,G$46)/2</f>
        <v>2.5</v>
      </c>
      <c r="H52" s="156">
        <f t="shared" si="2"/>
        <v>8</v>
      </c>
      <c r="I52" s="157"/>
      <c r="J52" s="7"/>
      <c r="K52" s="7"/>
      <c r="L52" s="7"/>
      <c r="M52" s="7"/>
      <c r="N52" s="7"/>
      <c r="O52" s="8"/>
      <c r="P52" s="7"/>
      <c r="Q52" s="7"/>
      <c r="R52" s="7"/>
      <c r="S52" s="7"/>
      <c r="T52" s="7"/>
      <c r="U52" s="7"/>
      <c r="V52" s="7"/>
      <c r="W52" s="7"/>
      <c r="X52" s="7"/>
      <c r="AB52" s="4"/>
      <c r="AC52" s="4"/>
    </row>
    <row r="53" spans="1:29" ht="12">
      <c r="A53" s="11" t="str">
        <f>A32</f>
        <v>Förbered  område, infodisk</v>
      </c>
      <c r="B53" s="30">
        <f>COUNTIF($B$33:$L$36,B$46)/2</f>
        <v>0</v>
      </c>
      <c r="C53" s="50">
        <f>COUNTIF($B$33:$L$36,C$46)/2</f>
        <v>0</v>
      </c>
      <c r="D53" s="32">
        <f>COUNTIF($B$33:$L$36,D$46)/2</f>
        <v>0</v>
      </c>
      <c r="E53" s="131">
        <f>COUNTIF($B$33:$L$36,E$46)/2</f>
        <v>0</v>
      </c>
      <c r="F53" s="35">
        <f>COUNTIF($B$33:$L$36,F$46)/2</f>
        <v>0</v>
      </c>
      <c r="G53" s="79">
        <f>COUNTIF($B$33:$L$36,G$46)/2</f>
        <v>0</v>
      </c>
      <c r="H53" s="156">
        <f t="shared" si="2"/>
        <v>0</v>
      </c>
      <c r="I53" s="157"/>
      <c r="J53" s="7"/>
      <c r="K53" s="7"/>
      <c r="L53" s="7"/>
      <c r="M53" s="7"/>
      <c r="N53" s="7"/>
      <c r="O53" s="8"/>
      <c r="P53" s="7"/>
      <c r="Q53" s="7"/>
      <c r="R53" s="7"/>
      <c r="S53"/>
      <c r="T53" s="7"/>
      <c r="U53" s="7"/>
      <c r="V53" s="7"/>
      <c r="W53" s="7"/>
      <c r="X53" s="7"/>
      <c r="AB53" s="4"/>
      <c r="AC53" s="4"/>
    </row>
    <row r="54" spans="1:29" ht="12">
      <c r="A54" s="17" t="s">
        <v>19</v>
      </c>
      <c r="B54" s="40">
        <f aca="true" t="shared" si="4" ref="B54:G54">SUM(B47:B53)</f>
        <v>12.5</v>
      </c>
      <c r="C54" s="52">
        <f t="shared" si="4"/>
        <v>2.5</v>
      </c>
      <c r="D54" s="41">
        <f t="shared" si="4"/>
        <v>0</v>
      </c>
      <c r="E54" s="42">
        <f t="shared" si="4"/>
        <v>15</v>
      </c>
      <c r="F54" s="42">
        <f>SUM(F47:F53)</f>
        <v>9</v>
      </c>
      <c r="G54" s="80">
        <f t="shared" si="4"/>
        <v>2.5</v>
      </c>
      <c r="H54" s="158">
        <f>SUM(H47:I53)</f>
        <v>41.5</v>
      </c>
      <c r="I54" s="158"/>
      <c r="J54" s="7"/>
      <c r="K54" s="7"/>
      <c r="L54" s="7"/>
      <c r="M54" s="7"/>
      <c r="N54" s="7"/>
      <c r="O54" s="8"/>
      <c r="P54" s="7"/>
      <c r="Q54" s="7"/>
      <c r="R54" s="7"/>
      <c r="S54"/>
      <c r="V54" s="7"/>
      <c r="W54" s="7"/>
      <c r="X54" s="7"/>
      <c r="AB54" s="4"/>
      <c r="AC54" s="4"/>
    </row>
    <row r="55" spans="1:28" ht="12">
      <c r="A55" s="17"/>
      <c r="B55" s="7"/>
      <c r="C55" s="7"/>
      <c r="D55" s="7"/>
      <c r="E55" s="7"/>
      <c r="F55" s="7"/>
      <c r="G55" s="156">
        <f>SUM(B54:G54)</f>
        <v>41.5</v>
      </c>
      <c r="H55" s="156"/>
      <c r="I55" s="7"/>
      <c r="J55" s="7"/>
      <c r="K55" s="7"/>
      <c r="L55" s="7"/>
      <c r="M55" s="7"/>
      <c r="N55" s="8"/>
      <c r="O55" s="7"/>
      <c r="P55" s="7"/>
      <c r="Q55" s="7"/>
      <c r="R55" s="7"/>
      <c r="S55"/>
      <c r="V55" s="7"/>
      <c r="W55" s="7"/>
      <c r="AA55" s="4"/>
      <c r="AB55" s="4"/>
    </row>
    <row r="56" ht="12">
      <c r="S56"/>
    </row>
    <row r="57" spans="19:21" ht="12">
      <c r="S57" s="97"/>
      <c r="T57" s="7"/>
      <c r="U57" s="7"/>
    </row>
    <row r="58" spans="19:21" ht="12">
      <c r="S58"/>
      <c r="T58" s="7"/>
      <c r="U58" s="7"/>
    </row>
    <row r="59" spans="19:21" ht="12">
      <c r="S59"/>
      <c r="T59" s="7"/>
      <c r="U59" s="7"/>
    </row>
    <row r="60" ht="12">
      <c r="S60" s="97"/>
    </row>
    <row r="62" spans="19:21" ht="12">
      <c r="S62" t="s">
        <v>47</v>
      </c>
      <c r="T62" s="50" t="s">
        <v>112</v>
      </c>
      <c r="U62" s="50" t="s">
        <v>113</v>
      </c>
    </row>
    <row r="63" spans="19:21" ht="12">
      <c r="S63" s="97" t="s">
        <v>132</v>
      </c>
      <c r="T63" s="32" t="s">
        <v>115</v>
      </c>
      <c r="U63"/>
    </row>
    <row r="64" spans="19:21" ht="12">
      <c r="S64" s="97" t="s">
        <v>131</v>
      </c>
      <c r="T64" s="79" t="s">
        <v>114</v>
      </c>
      <c r="U64"/>
    </row>
    <row r="65" spans="19:21" ht="12">
      <c r="S65" t="s">
        <v>49</v>
      </c>
      <c r="T65" s="35" t="s">
        <v>88</v>
      </c>
      <c r="U65"/>
    </row>
    <row r="66" spans="19:21" ht="12">
      <c r="S66" s="97" t="s">
        <v>80</v>
      </c>
      <c r="T66" s="131" t="s">
        <v>87</v>
      </c>
      <c r="U66"/>
    </row>
    <row r="67" spans="19:21" ht="12">
      <c r="S67" t="s">
        <v>48</v>
      </c>
      <c r="T67" s="30" t="s">
        <v>114</v>
      </c>
      <c r="U67"/>
    </row>
    <row r="68" spans="19:21" ht="12">
      <c r="S68" t="s">
        <v>50</v>
      </c>
      <c r="T68" s="30" t="s">
        <v>114</v>
      </c>
      <c r="U68"/>
    </row>
    <row r="69" spans="19:21" ht="12">
      <c r="S69" s="97" t="s">
        <v>60</v>
      </c>
      <c r="T69" s="32"/>
      <c r="U69"/>
    </row>
  </sheetData>
  <sheetProtection/>
  <mergeCells count="10">
    <mergeCell ref="H46:I46"/>
    <mergeCell ref="H47:I47"/>
    <mergeCell ref="G55:H55"/>
    <mergeCell ref="H51:I51"/>
    <mergeCell ref="H52:I52"/>
    <mergeCell ref="H53:I53"/>
    <mergeCell ref="H50:I50"/>
    <mergeCell ref="H54:I54"/>
    <mergeCell ref="H48:I48"/>
    <mergeCell ref="H49:I49"/>
  </mergeCells>
  <printOptions gridLines="1"/>
  <pageMargins left="0.15748031496062992" right="0.2362204724409449" top="0.6692913385826772" bottom="0.6692913385826772" header="0.2755905511811024" footer="0.5118110236220472"/>
  <pageSetup fitToHeight="0" fitToWidth="1" horizontalDpi="300" verticalDpi="300" orientation="landscape" paperSize="9" scale="94" r:id="rId4"/>
  <headerFooter scaleWithDoc="0" alignWithMargins="0">
    <oddHeader>&amp;C&amp;"Arial,Fet"&amp;12ARBETSSCHEMA ZENITHCUPEN FREDAG 30/8 2018&amp;10
&amp;"Arial,Normal"
</oddHeader>
  </headerFooter>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G97"/>
  <sheetViews>
    <sheetView tabSelected="1" view="pageLayout" workbookViewId="0" topLeftCell="C38">
      <selection activeCell="AA43" sqref="Z43:AA43"/>
    </sheetView>
  </sheetViews>
  <sheetFormatPr defaultColWidth="9.140625" defaultRowHeight="12.75"/>
  <cols>
    <col min="1" max="1" width="25.421875" style="1" customWidth="1"/>
    <col min="2" max="2" width="3.28125" style="1" customWidth="1"/>
    <col min="3" max="3" width="3.28125" style="7" customWidth="1"/>
    <col min="4" max="10" width="5.28125" style="1" customWidth="1"/>
    <col min="11" max="16" width="7.00390625" style="1" bestFit="1" customWidth="1"/>
    <col min="17" max="17" width="7.00390625" style="9" bestFit="1" customWidth="1"/>
    <col min="18" max="18" width="6.8515625" style="1" bestFit="1" customWidth="1"/>
    <col min="19" max="24" width="6.421875" style="1" bestFit="1" customWidth="1"/>
    <col min="25" max="27" width="6.8515625" style="1" bestFit="1" customWidth="1"/>
    <col min="28" max="28" width="5.28125" style="1" bestFit="1" customWidth="1"/>
    <col min="29" max="29" width="3.28125" style="1" customWidth="1"/>
    <col min="30" max="31" width="3.28125" style="4" customWidth="1"/>
    <col min="32" max="32" width="9.140625" style="4" customWidth="1"/>
    <col min="33" max="16384" width="9.140625" style="1" customWidth="1"/>
  </cols>
  <sheetData>
    <row r="1" spans="1:32" s="7" customFormat="1" ht="39.75" customHeight="1">
      <c r="A1" s="23" t="s">
        <v>110</v>
      </c>
      <c r="B1" s="22"/>
      <c r="C1" s="22"/>
      <c r="D1" s="56">
        <v>0.291666666666667</v>
      </c>
      <c r="E1" s="56">
        <v>0.3125</v>
      </c>
      <c r="F1" s="56">
        <v>0.333333333333333</v>
      </c>
      <c r="G1" s="56">
        <v>0.354166666666667</v>
      </c>
      <c r="H1" s="56">
        <v>0.375</v>
      </c>
      <c r="I1" s="56">
        <v>0.395833333333333</v>
      </c>
      <c r="J1" s="56">
        <v>0.416666666666667</v>
      </c>
      <c r="K1" s="56">
        <v>0.4375</v>
      </c>
      <c r="L1" s="56">
        <v>0.458333333333333</v>
      </c>
      <c r="M1" s="56">
        <v>0.479166666666666</v>
      </c>
      <c r="N1" s="56">
        <v>0.5</v>
      </c>
      <c r="O1" s="56">
        <v>0.520833333333333</v>
      </c>
      <c r="P1" s="56">
        <v>0.541666666666666</v>
      </c>
      <c r="Q1" s="56">
        <v>0.5625</v>
      </c>
      <c r="R1" s="56">
        <v>0.583333333333333</v>
      </c>
      <c r="S1" s="56">
        <v>0.604166666666666</v>
      </c>
      <c r="T1" s="56">
        <v>0.625</v>
      </c>
      <c r="U1" s="56">
        <v>0.645833333333333</v>
      </c>
      <c r="V1" s="56">
        <v>0.666666666666666</v>
      </c>
      <c r="W1" s="56">
        <v>0.6875</v>
      </c>
      <c r="X1" s="56">
        <v>0.7083333333333334</v>
      </c>
      <c r="Y1" s="56">
        <v>0.7291666666666666</v>
      </c>
      <c r="Z1" s="56">
        <v>0.75</v>
      </c>
      <c r="AA1" s="56">
        <v>0.770833333333333</v>
      </c>
      <c r="AB1" s="56">
        <v>0.791666666666666</v>
      </c>
      <c r="AC1" s="62">
        <v>0.8125</v>
      </c>
      <c r="AD1" s="109">
        <v>0.8333333333333334</v>
      </c>
      <c r="AE1" s="109">
        <v>0.8541666666666666</v>
      </c>
      <c r="AF1" s="20" t="s">
        <v>20</v>
      </c>
    </row>
    <row r="2" spans="1:32" s="7" customFormat="1" ht="10.5">
      <c r="A2" s="1"/>
      <c r="B2" s="3"/>
      <c r="C2" s="6"/>
      <c r="D2" s="6"/>
      <c r="E2" s="6"/>
      <c r="F2" s="6"/>
      <c r="G2" s="6"/>
      <c r="H2" s="6"/>
      <c r="I2" s="6"/>
      <c r="J2" s="6"/>
      <c r="K2" s="6"/>
      <c r="L2" s="6"/>
      <c r="M2" s="6"/>
      <c r="N2" s="6"/>
      <c r="O2" s="6"/>
      <c r="P2" s="18"/>
      <c r="Q2" s="8"/>
      <c r="AB2" s="1"/>
      <c r="AC2" s="1"/>
      <c r="AD2" s="4"/>
      <c r="AE2" s="4"/>
      <c r="AF2" s="4"/>
    </row>
    <row r="3" spans="1:32" s="7" customFormat="1" ht="10.5">
      <c r="A3" s="11" t="s">
        <v>0</v>
      </c>
      <c r="B3" s="15"/>
      <c r="C3" s="15"/>
      <c r="D3" s="15"/>
      <c r="E3" s="15"/>
      <c r="F3" s="15"/>
      <c r="G3" s="15"/>
      <c r="H3" s="15"/>
      <c r="I3" s="15"/>
      <c r="J3" s="15"/>
      <c r="K3" s="15"/>
      <c r="L3" s="15"/>
      <c r="M3" s="15"/>
      <c r="N3" s="15"/>
      <c r="O3" s="15"/>
      <c r="P3" s="15"/>
      <c r="Q3" s="14"/>
      <c r="R3" s="15"/>
      <c r="S3" s="15"/>
      <c r="T3" s="15"/>
      <c r="U3" s="15"/>
      <c r="V3" s="15"/>
      <c r="W3" s="15"/>
      <c r="X3" s="15"/>
      <c r="Y3" s="15"/>
      <c r="Z3" s="15"/>
      <c r="AA3" s="15"/>
      <c r="AB3" s="15"/>
      <c r="AC3" s="15"/>
      <c r="AD3" s="13"/>
      <c r="AE3" s="13"/>
      <c r="AF3" s="13">
        <f>COUNTIF(B4:AE23,"*")/2</f>
        <v>73.5</v>
      </c>
    </row>
    <row r="4" spans="1:32" s="7" customFormat="1" ht="10.5">
      <c r="A4" s="1"/>
      <c r="B4" s="1"/>
      <c r="S4" s="68"/>
      <c r="T4" s="68"/>
      <c r="U4" s="111"/>
      <c r="V4" s="68"/>
      <c r="W4" s="111"/>
      <c r="X4" s="68"/>
      <c r="Y4" s="68"/>
      <c r="Z4" s="17"/>
      <c r="AA4" s="68"/>
      <c r="AB4" s="17"/>
      <c r="AC4" s="17"/>
      <c r="AD4" s="4"/>
      <c r="AE4" s="4"/>
      <c r="AF4" s="4"/>
    </row>
    <row r="5" spans="1:32" s="7" customFormat="1" ht="10.5">
      <c r="A5" s="1"/>
      <c r="B5" s="1"/>
      <c r="R5" s="68"/>
      <c r="S5" s="68"/>
      <c r="T5" s="68"/>
      <c r="U5" s="68"/>
      <c r="V5" s="68"/>
      <c r="W5" s="68"/>
      <c r="X5" s="111"/>
      <c r="Y5" s="68"/>
      <c r="Z5" s="6"/>
      <c r="AA5" s="68"/>
      <c r="AB5" s="6"/>
      <c r="AC5" s="6"/>
      <c r="AD5" s="4"/>
      <c r="AE5" s="4"/>
      <c r="AF5" s="4"/>
    </row>
    <row r="6" spans="1:32" s="7" customFormat="1" ht="10.5">
      <c r="A6" s="1"/>
      <c r="B6" s="1"/>
      <c r="T6" s="111"/>
      <c r="U6" s="111"/>
      <c r="V6" s="111"/>
      <c r="W6" s="111"/>
      <c r="X6" s="111"/>
      <c r="Y6" s="111"/>
      <c r="Z6" s="6"/>
      <c r="AA6" s="6"/>
      <c r="AB6" s="6"/>
      <c r="AC6" s="6"/>
      <c r="AD6" s="4"/>
      <c r="AE6" s="4"/>
      <c r="AF6" s="4"/>
    </row>
    <row r="7" spans="1:32" s="7" customFormat="1" ht="10.5">
      <c r="A7" s="1"/>
      <c r="B7" s="1"/>
      <c r="R7" s="95"/>
      <c r="S7" s="95"/>
      <c r="T7" s="95"/>
      <c r="V7" s="95"/>
      <c r="W7" s="95"/>
      <c r="X7" s="95"/>
      <c r="Y7" s="95"/>
      <c r="Z7" s="95"/>
      <c r="AA7" s="95"/>
      <c r="AB7" s="95"/>
      <c r="AD7" s="4"/>
      <c r="AE7" s="4"/>
      <c r="AF7" s="4"/>
    </row>
    <row r="8" spans="1:32" s="7" customFormat="1" ht="10.5">
      <c r="A8" s="1"/>
      <c r="B8" s="1"/>
      <c r="R8" s="95"/>
      <c r="S8" s="95"/>
      <c r="T8" s="95"/>
      <c r="U8" s="95"/>
      <c r="V8" s="95"/>
      <c r="W8" s="95"/>
      <c r="X8" s="95"/>
      <c r="Y8" s="95"/>
      <c r="Z8" s="95"/>
      <c r="AA8" s="95"/>
      <c r="AB8" s="95"/>
      <c r="AD8" s="4"/>
      <c r="AE8" s="4"/>
      <c r="AF8" s="4"/>
    </row>
    <row r="9" spans="1:32" s="7" customFormat="1" ht="10.5">
      <c r="A9" s="1"/>
      <c r="B9" s="1"/>
      <c r="R9" s="95"/>
      <c r="S9" s="95"/>
      <c r="T9" s="95"/>
      <c r="U9" s="95"/>
      <c r="V9" s="95"/>
      <c r="W9" s="95"/>
      <c r="X9" s="95"/>
      <c r="Y9" s="95"/>
      <c r="Z9" s="95"/>
      <c r="AA9" s="95"/>
      <c r="AB9" s="95"/>
      <c r="AD9" s="4"/>
      <c r="AE9" s="4"/>
      <c r="AF9" s="4"/>
    </row>
    <row r="10" spans="1:32" s="7" customFormat="1" ht="10.5">
      <c r="A10" s="1"/>
      <c r="B10" s="1"/>
      <c r="E10" s="6"/>
      <c r="F10" s="75"/>
      <c r="G10" s="75"/>
      <c r="H10" s="75"/>
      <c r="I10" s="75"/>
      <c r="J10" s="75"/>
      <c r="K10" s="75"/>
      <c r="L10" s="75"/>
      <c r="M10" s="75"/>
      <c r="N10" s="75"/>
      <c r="O10" s="75"/>
      <c r="P10" s="75"/>
      <c r="Q10" s="95"/>
      <c r="R10" s="95"/>
      <c r="S10" s="95"/>
      <c r="T10" s="95"/>
      <c r="U10" s="95"/>
      <c r="V10" s="95"/>
      <c r="W10" s="95"/>
      <c r="X10" s="95"/>
      <c r="Y10" s="95"/>
      <c r="Z10" s="95"/>
      <c r="AA10" s="95"/>
      <c r="AB10" s="95"/>
      <c r="AD10" s="4"/>
      <c r="AE10" s="4"/>
      <c r="AF10" s="4"/>
    </row>
    <row r="11" spans="1:32" s="7" customFormat="1" ht="10.5">
      <c r="A11" s="1"/>
      <c r="B11" s="1"/>
      <c r="E11" s="6"/>
      <c r="F11" s="75"/>
      <c r="G11" s="75"/>
      <c r="H11" s="75"/>
      <c r="I11" s="75"/>
      <c r="J11" s="75"/>
      <c r="K11" s="75"/>
      <c r="L11" s="75"/>
      <c r="M11" s="75"/>
      <c r="N11" s="75"/>
      <c r="O11" s="75"/>
      <c r="P11" s="75"/>
      <c r="Q11" s="95"/>
      <c r="R11" s="95"/>
      <c r="S11" s="95"/>
      <c r="T11" s="95"/>
      <c r="U11" s="95"/>
      <c r="V11" s="95"/>
      <c r="W11" s="95"/>
      <c r="X11" s="95"/>
      <c r="Y11" s="95"/>
      <c r="Z11" s="95"/>
      <c r="AA11" s="95"/>
      <c r="AB11" s="75"/>
      <c r="AD11" s="4"/>
      <c r="AE11" s="4"/>
      <c r="AF11" s="4"/>
    </row>
    <row r="12" spans="1:32" s="7" customFormat="1" ht="10.5">
      <c r="A12" s="1"/>
      <c r="B12" s="1"/>
      <c r="E12" s="6"/>
      <c r="F12" s="75"/>
      <c r="G12" s="75"/>
      <c r="H12" s="75"/>
      <c r="I12" s="75"/>
      <c r="J12" s="75"/>
      <c r="K12" s="75"/>
      <c r="L12" s="75"/>
      <c r="M12" s="75"/>
      <c r="N12" s="75"/>
      <c r="O12" s="75"/>
      <c r="P12" s="75"/>
      <c r="Q12" s="95"/>
      <c r="R12" s="95"/>
      <c r="S12" s="95"/>
      <c r="T12" s="95"/>
      <c r="U12" s="95"/>
      <c r="V12" s="95"/>
      <c r="W12" s="95"/>
      <c r="X12" s="95"/>
      <c r="Y12" s="95"/>
      <c r="Z12" s="95"/>
      <c r="AA12" s="95"/>
      <c r="AB12" s="95"/>
      <c r="AD12" s="4"/>
      <c r="AE12" s="4"/>
      <c r="AF12" s="4"/>
    </row>
    <row r="13" spans="1:32" s="7" customFormat="1" ht="10.5">
      <c r="A13" s="1"/>
      <c r="B13" s="1"/>
      <c r="E13" s="6"/>
      <c r="F13" s="75"/>
      <c r="G13" s="75"/>
      <c r="H13" s="75"/>
      <c r="I13" s="75"/>
      <c r="J13" s="75"/>
      <c r="K13" s="75"/>
      <c r="L13" s="75"/>
      <c r="M13" s="75"/>
      <c r="N13" s="75"/>
      <c r="O13" s="75"/>
      <c r="P13" s="75"/>
      <c r="Q13" s="95"/>
      <c r="R13" s="95"/>
      <c r="S13" s="95"/>
      <c r="T13" s="95"/>
      <c r="U13" s="95"/>
      <c r="V13" s="95"/>
      <c r="W13" s="95"/>
      <c r="X13" s="95"/>
      <c r="Y13" s="95"/>
      <c r="Z13" s="95"/>
      <c r="AA13" s="95"/>
      <c r="AB13" s="95"/>
      <c r="AD13" s="4"/>
      <c r="AE13" s="4"/>
      <c r="AF13" s="4"/>
    </row>
    <row r="14" spans="1:32" s="7" customFormat="1" ht="10.5">
      <c r="A14" s="1" t="s">
        <v>51</v>
      </c>
      <c r="B14" s="1"/>
      <c r="E14" s="37" t="s">
        <v>114</v>
      </c>
      <c r="F14" s="37" t="s">
        <v>114</v>
      </c>
      <c r="G14" s="37" t="s">
        <v>114</v>
      </c>
      <c r="H14" s="37" t="s">
        <v>114</v>
      </c>
      <c r="I14" s="37" t="s">
        <v>114</v>
      </c>
      <c r="J14" s="37" t="s">
        <v>114</v>
      </c>
      <c r="K14" s="37" t="s">
        <v>114</v>
      </c>
      <c r="L14" s="37" t="s">
        <v>114</v>
      </c>
      <c r="M14" s="37" t="s">
        <v>114</v>
      </c>
      <c r="N14" s="37" t="s">
        <v>114</v>
      </c>
      <c r="O14" s="37" t="s">
        <v>114</v>
      </c>
      <c r="P14" s="95"/>
      <c r="Q14" s="37" t="s">
        <v>114</v>
      </c>
      <c r="R14" s="37" t="s">
        <v>114</v>
      </c>
      <c r="S14" s="37" t="s">
        <v>114</v>
      </c>
      <c r="T14" s="37" t="s">
        <v>114</v>
      </c>
      <c r="U14" s="37" t="s">
        <v>114</v>
      </c>
      <c r="V14" s="37" t="s">
        <v>114</v>
      </c>
      <c r="W14" s="37" t="s">
        <v>114</v>
      </c>
      <c r="X14" s="37" t="s">
        <v>114</v>
      </c>
      <c r="Y14" s="37" t="s">
        <v>114</v>
      </c>
      <c r="Z14" s="37" t="s">
        <v>114</v>
      </c>
      <c r="AA14" s="4"/>
      <c r="AB14" s="4"/>
      <c r="AC14" s="4"/>
      <c r="AD14" s="4"/>
      <c r="AE14" s="18"/>
      <c r="AF14" s="4"/>
    </row>
    <row r="15" spans="1:32" s="7" customFormat="1" ht="10.5">
      <c r="A15" s="1" t="s">
        <v>52</v>
      </c>
      <c r="B15" s="1"/>
      <c r="X15" s="37" t="s">
        <v>114</v>
      </c>
      <c r="Y15" s="4"/>
      <c r="Z15" s="4"/>
      <c r="AA15" s="37" t="s">
        <v>114</v>
      </c>
      <c r="AB15" s="4"/>
      <c r="AC15" s="4"/>
      <c r="AD15" s="4"/>
      <c r="AE15" s="18"/>
      <c r="AF15" s="4"/>
    </row>
    <row r="16" spans="1:32" s="7" customFormat="1" ht="10.5">
      <c r="A16" s="1" t="s">
        <v>53</v>
      </c>
      <c r="B16" s="1"/>
      <c r="E16" s="37" t="s">
        <v>114</v>
      </c>
      <c r="F16" s="37" t="s">
        <v>114</v>
      </c>
      <c r="G16" s="37" t="s">
        <v>114</v>
      </c>
      <c r="H16" s="37" t="s">
        <v>114</v>
      </c>
      <c r="I16" s="37" t="s">
        <v>114</v>
      </c>
      <c r="J16" s="37" t="s">
        <v>114</v>
      </c>
      <c r="K16" s="37" t="s">
        <v>114</v>
      </c>
      <c r="L16" s="37" t="s">
        <v>114</v>
      </c>
      <c r="M16" s="37" t="s">
        <v>114</v>
      </c>
      <c r="N16" s="37" t="s">
        <v>114</v>
      </c>
      <c r="O16" s="37" t="s">
        <v>114</v>
      </c>
      <c r="P16" s="95"/>
      <c r="Q16" s="37" t="s">
        <v>114</v>
      </c>
      <c r="R16" s="37" t="s">
        <v>114</v>
      </c>
      <c r="S16" s="37" t="s">
        <v>114</v>
      </c>
      <c r="T16" s="37" t="s">
        <v>114</v>
      </c>
      <c r="U16" s="37" t="s">
        <v>114</v>
      </c>
      <c r="V16" s="37" t="s">
        <v>114</v>
      </c>
      <c r="W16" s="37" t="s">
        <v>114</v>
      </c>
      <c r="X16" s="37" t="s">
        <v>114</v>
      </c>
      <c r="Y16" s="37" t="s">
        <v>114</v>
      </c>
      <c r="Z16" s="37" t="s">
        <v>114</v>
      </c>
      <c r="AA16" s="4"/>
      <c r="AB16" s="4"/>
      <c r="AC16" s="4"/>
      <c r="AD16" s="4"/>
      <c r="AE16" s="4"/>
      <c r="AF16" s="4"/>
    </row>
    <row r="17" spans="1:32" s="7" customFormat="1" ht="10.5">
      <c r="A17" s="1" t="s">
        <v>54</v>
      </c>
      <c r="B17" s="1"/>
      <c r="E17" s="37" t="s">
        <v>114</v>
      </c>
      <c r="F17" s="37" t="s">
        <v>114</v>
      </c>
      <c r="G17" s="37" t="s">
        <v>114</v>
      </c>
      <c r="H17" s="37" t="s">
        <v>114</v>
      </c>
      <c r="I17" s="37" t="s">
        <v>114</v>
      </c>
      <c r="J17" s="37" t="s">
        <v>114</v>
      </c>
      <c r="K17" s="4"/>
      <c r="L17" s="37" t="s">
        <v>114</v>
      </c>
      <c r="M17" s="37" t="s">
        <v>114</v>
      </c>
      <c r="N17" s="37" t="s">
        <v>114</v>
      </c>
      <c r="O17" s="37" t="s">
        <v>114</v>
      </c>
      <c r="P17" s="95"/>
      <c r="Q17" s="37" t="s">
        <v>114</v>
      </c>
      <c r="R17" s="37" t="s">
        <v>114</v>
      </c>
      <c r="S17" s="37" t="s">
        <v>114</v>
      </c>
      <c r="T17" s="37" t="s">
        <v>114</v>
      </c>
      <c r="U17" s="37" t="s">
        <v>114</v>
      </c>
      <c r="V17" s="37" t="s">
        <v>114</v>
      </c>
      <c r="W17" s="37" t="s">
        <v>114</v>
      </c>
      <c r="X17" s="37" t="s">
        <v>114</v>
      </c>
      <c r="Y17" s="37" t="s">
        <v>114</v>
      </c>
      <c r="Z17" s="37" t="s">
        <v>114</v>
      </c>
      <c r="AA17" s="37" t="s">
        <v>114</v>
      </c>
      <c r="AB17" s="4"/>
      <c r="AC17" s="4"/>
      <c r="AD17" s="4"/>
      <c r="AE17" s="4"/>
      <c r="AF17" s="4"/>
    </row>
    <row r="18" spans="1:32" s="7" customFormat="1" ht="10.5">
      <c r="A18" s="1" t="s">
        <v>57</v>
      </c>
      <c r="B18" s="1"/>
      <c r="E18" s="37" t="s">
        <v>114</v>
      </c>
      <c r="F18" s="37" t="s">
        <v>114</v>
      </c>
      <c r="G18" s="37" t="s">
        <v>114</v>
      </c>
      <c r="H18" s="37" t="s">
        <v>114</v>
      </c>
      <c r="I18" s="37" t="s">
        <v>114</v>
      </c>
      <c r="J18" s="37" t="s">
        <v>114</v>
      </c>
      <c r="K18" s="37" t="s">
        <v>114</v>
      </c>
      <c r="L18" s="37" t="s">
        <v>114</v>
      </c>
      <c r="M18" s="37" t="s">
        <v>114</v>
      </c>
      <c r="N18" s="37" t="s">
        <v>114</v>
      </c>
      <c r="O18" s="37" t="s">
        <v>114</v>
      </c>
      <c r="P18" s="4"/>
      <c r="Q18" s="37" t="s">
        <v>114</v>
      </c>
      <c r="R18" s="37" t="s">
        <v>114</v>
      </c>
      <c r="S18" s="37" t="s">
        <v>114</v>
      </c>
      <c r="T18" s="37" t="s">
        <v>114</v>
      </c>
      <c r="U18" s="4"/>
      <c r="V18" s="37" t="s">
        <v>114</v>
      </c>
      <c r="W18" s="37" t="s">
        <v>114</v>
      </c>
      <c r="X18" s="37" t="s">
        <v>114</v>
      </c>
      <c r="Y18" s="37" t="s">
        <v>114</v>
      </c>
      <c r="Z18" s="37" t="s">
        <v>114</v>
      </c>
      <c r="AA18" s="37" t="s">
        <v>114</v>
      </c>
      <c r="AB18" s="4"/>
      <c r="AC18" s="4"/>
      <c r="AD18" s="4"/>
      <c r="AE18" s="4"/>
      <c r="AF18" s="4"/>
    </row>
    <row r="19" spans="1:32" s="7" customFormat="1" ht="10.5">
      <c r="A19" s="1" t="s">
        <v>58</v>
      </c>
      <c r="B19" s="1"/>
      <c r="E19" s="49" t="s">
        <v>112</v>
      </c>
      <c r="F19" s="49" t="s">
        <v>112</v>
      </c>
      <c r="G19" s="49" t="s">
        <v>112</v>
      </c>
      <c r="H19" s="49" t="s">
        <v>112</v>
      </c>
      <c r="I19" s="49" t="s">
        <v>112</v>
      </c>
      <c r="J19" s="49" t="s">
        <v>112</v>
      </c>
      <c r="K19" s="49" t="s">
        <v>112</v>
      </c>
      <c r="L19" s="49" t="s">
        <v>112</v>
      </c>
      <c r="M19" s="49" t="s">
        <v>112</v>
      </c>
      <c r="N19" s="49" t="s">
        <v>112</v>
      </c>
      <c r="O19" s="49" t="s">
        <v>112</v>
      </c>
      <c r="P19" s="49" t="s">
        <v>112</v>
      </c>
      <c r="Q19" s="49" t="s">
        <v>112</v>
      </c>
      <c r="R19" s="49" t="s">
        <v>112</v>
      </c>
      <c r="S19" s="49" t="s">
        <v>112</v>
      </c>
      <c r="T19" s="49" t="s">
        <v>112</v>
      </c>
      <c r="U19" s="49" t="s">
        <v>112</v>
      </c>
      <c r="V19" s="4"/>
      <c r="W19" s="4"/>
      <c r="X19" s="49" t="s">
        <v>112</v>
      </c>
      <c r="Y19" s="4"/>
      <c r="Z19" s="4"/>
      <c r="AA19" s="49" t="s">
        <v>112</v>
      </c>
      <c r="AB19" s="4"/>
      <c r="AC19" s="4"/>
      <c r="AD19" s="4"/>
      <c r="AE19" s="4"/>
      <c r="AF19" s="4"/>
    </row>
    <row r="20" spans="1:32" s="7" customFormat="1" ht="10.5">
      <c r="A20" s="1" t="s">
        <v>62</v>
      </c>
      <c r="B20" s="1"/>
      <c r="E20" s="49" t="s">
        <v>112</v>
      </c>
      <c r="F20" s="49" t="s">
        <v>112</v>
      </c>
      <c r="G20" s="49" t="s">
        <v>112</v>
      </c>
      <c r="H20" s="49" t="s">
        <v>112</v>
      </c>
      <c r="I20" s="49" t="s">
        <v>112</v>
      </c>
      <c r="J20" s="49" t="s">
        <v>112</v>
      </c>
      <c r="K20" s="49" t="s">
        <v>112</v>
      </c>
      <c r="L20" s="4"/>
      <c r="M20" s="49" t="s">
        <v>112</v>
      </c>
      <c r="N20" s="49" t="s">
        <v>112</v>
      </c>
      <c r="O20" s="49" t="s">
        <v>112</v>
      </c>
      <c r="P20" s="49" t="s">
        <v>112</v>
      </c>
      <c r="Q20" s="95"/>
      <c r="R20" s="49" t="s">
        <v>112</v>
      </c>
      <c r="S20" s="49" t="s">
        <v>112</v>
      </c>
      <c r="T20" s="49" t="s">
        <v>112</v>
      </c>
      <c r="U20" s="49" t="s">
        <v>112</v>
      </c>
      <c r="V20" s="49" t="s">
        <v>112</v>
      </c>
      <c r="W20" s="49" t="s">
        <v>112</v>
      </c>
      <c r="X20" s="49" t="s">
        <v>112</v>
      </c>
      <c r="Y20" s="49" t="s">
        <v>112</v>
      </c>
      <c r="Z20" s="49" t="s">
        <v>112</v>
      </c>
      <c r="AA20" s="49" t="s">
        <v>112</v>
      </c>
      <c r="AB20" s="4"/>
      <c r="AC20" s="4"/>
      <c r="AD20" s="4"/>
      <c r="AE20" s="4"/>
      <c r="AF20" s="4"/>
    </row>
    <row r="21" spans="1:32" s="7" customFormat="1" ht="10.5">
      <c r="A21" s="1" t="s">
        <v>63</v>
      </c>
      <c r="B21" s="1"/>
      <c r="E21" s="49" t="s">
        <v>112</v>
      </c>
      <c r="F21" s="49" t="s">
        <v>112</v>
      </c>
      <c r="G21" s="49" t="s">
        <v>112</v>
      </c>
      <c r="H21" s="49" t="s">
        <v>112</v>
      </c>
      <c r="I21" s="49" t="s">
        <v>112</v>
      </c>
      <c r="J21" s="49" t="s">
        <v>112</v>
      </c>
      <c r="K21" s="49" t="s">
        <v>112</v>
      </c>
      <c r="L21" s="4"/>
      <c r="M21" s="49" t="s">
        <v>112</v>
      </c>
      <c r="N21" s="49" t="s">
        <v>112</v>
      </c>
      <c r="O21" s="49" t="s">
        <v>112</v>
      </c>
      <c r="P21" s="49" t="s">
        <v>112</v>
      </c>
      <c r="Q21" s="95"/>
      <c r="R21" s="49" t="s">
        <v>112</v>
      </c>
      <c r="S21" s="49" t="s">
        <v>112</v>
      </c>
      <c r="T21" s="49" t="s">
        <v>112</v>
      </c>
      <c r="U21" s="49" t="s">
        <v>112</v>
      </c>
      <c r="V21" s="49" t="s">
        <v>112</v>
      </c>
      <c r="W21" s="49" t="s">
        <v>112</v>
      </c>
      <c r="X21" s="49" t="s">
        <v>112</v>
      </c>
      <c r="Y21" s="49" t="s">
        <v>112</v>
      </c>
      <c r="Z21" s="49" t="s">
        <v>112</v>
      </c>
      <c r="AA21" s="49" t="s">
        <v>112</v>
      </c>
      <c r="AB21" s="4"/>
      <c r="AC21" s="4"/>
      <c r="AD21" s="4"/>
      <c r="AE21" s="4"/>
      <c r="AF21" s="4"/>
    </row>
    <row r="22" spans="1:32" s="7" customFormat="1" ht="10.5">
      <c r="A22" s="1"/>
      <c r="B22" s="1"/>
      <c r="E22" s="95"/>
      <c r="F22" s="95"/>
      <c r="G22" s="95"/>
      <c r="H22" s="95"/>
      <c r="I22" s="95"/>
      <c r="J22" s="95"/>
      <c r="K22" s="95"/>
      <c r="L22" s="95"/>
      <c r="M22" s="95"/>
      <c r="N22" s="95"/>
      <c r="O22" s="95"/>
      <c r="P22" s="95"/>
      <c r="Q22" s="95"/>
      <c r="R22" s="95"/>
      <c r="S22" s="95"/>
      <c r="T22" s="95"/>
      <c r="U22" s="95"/>
      <c r="V22" s="95"/>
      <c r="W22" s="95"/>
      <c r="X22" s="95"/>
      <c r="Y22" s="95"/>
      <c r="Z22" s="95"/>
      <c r="AA22" s="95"/>
      <c r="AB22" s="4"/>
      <c r="AC22" s="18"/>
      <c r="AD22" s="4"/>
      <c r="AE22" s="4"/>
      <c r="AF22" s="4"/>
    </row>
    <row r="23" spans="1:32" s="7" customFormat="1" ht="10.5">
      <c r="A23" s="1"/>
      <c r="B23" s="1"/>
      <c r="E23" s="95"/>
      <c r="F23" s="95"/>
      <c r="G23" s="95"/>
      <c r="H23" s="95"/>
      <c r="I23" s="95"/>
      <c r="J23" s="95"/>
      <c r="K23" s="95"/>
      <c r="L23" s="95"/>
      <c r="M23" s="95"/>
      <c r="N23" s="95"/>
      <c r="O23" s="95"/>
      <c r="P23" s="95"/>
      <c r="Q23" s="95"/>
      <c r="R23" s="95"/>
      <c r="S23" s="95"/>
      <c r="T23" s="95"/>
      <c r="U23" s="95"/>
      <c r="V23" s="95"/>
      <c r="W23" s="95"/>
      <c r="X23" s="95"/>
      <c r="Y23" s="95"/>
      <c r="Z23" s="95"/>
      <c r="AA23" s="95"/>
      <c r="AB23" s="95"/>
      <c r="AC23" s="75"/>
      <c r="AD23" s="4"/>
      <c r="AE23" s="4"/>
      <c r="AF23" s="4"/>
    </row>
    <row r="24" spans="1:32" s="7" customFormat="1" ht="10.5">
      <c r="A24" s="11" t="s">
        <v>1</v>
      </c>
      <c r="B24" s="12"/>
      <c r="C24" s="12"/>
      <c r="D24" s="12"/>
      <c r="E24" s="12"/>
      <c r="F24" s="12"/>
      <c r="G24" s="12"/>
      <c r="H24" s="12"/>
      <c r="I24" s="12"/>
      <c r="J24" s="12"/>
      <c r="K24" s="12"/>
      <c r="L24" s="12"/>
      <c r="M24" s="12"/>
      <c r="N24" s="12"/>
      <c r="O24" s="12"/>
      <c r="P24" s="13"/>
      <c r="Q24" s="14"/>
      <c r="R24" s="15"/>
      <c r="S24" s="15"/>
      <c r="T24" s="15"/>
      <c r="U24" s="15"/>
      <c r="V24" s="15"/>
      <c r="W24" s="15"/>
      <c r="X24" s="15"/>
      <c r="Y24" s="15"/>
      <c r="Z24" s="15"/>
      <c r="AA24" s="15"/>
      <c r="AB24" s="15"/>
      <c r="AC24" s="15"/>
      <c r="AD24" s="13"/>
      <c r="AE24" s="13"/>
      <c r="AF24" s="13">
        <f>COUNTIF(B25:AC31,"*")/2</f>
        <v>44</v>
      </c>
    </row>
    <row r="25" spans="1:32" s="7" customFormat="1" ht="10.5">
      <c r="A25" s="1" t="s">
        <v>3</v>
      </c>
      <c r="C25" s="17"/>
      <c r="D25" s="34" t="s">
        <v>88</v>
      </c>
      <c r="E25" s="34" t="s">
        <v>88</v>
      </c>
      <c r="F25" s="34" t="s">
        <v>88</v>
      </c>
      <c r="G25" s="34" t="s">
        <v>88</v>
      </c>
      <c r="H25" s="34" t="s">
        <v>88</v>
      </c>
      <c r="I25" s="34" t="s">
        <v>88</v>
      </c>
      <c r="J25" s="34" t="s">
        <v>88</v>
      </c>
      <c r="K25" s="34" t="s">
        <v>88</v>
      </c>
      <c r="L25" s="34" t="s">
        <v>88</v>
      </c>
      <c r="M25" s="34" t="s">
        <v>88</v>
      </c>
      <c r="N25" s="34" t="s">
        <v>88</v>
      </c>
      <c r="O25" s="34" t="s">
        <v>88</v>
      </c>
      <c r="P25" s="34" t="s">
        <v>88</v>
      </c>
      <c r="Q25" s="34" t="s">
        <v>88</v>
      </c>
      <c r="R25" s="34" t="s">
        <v>88</v>
      </c>
      <c r="S25" s="34" t="s">
        <v>88</v>
      </c>
      <c r="T25" s="34" t="s">
        <v>88</v>
      </c>
      <c r="U25" s="34" t="s">
        <v>88</v>
      </c>
      <c r="AC25" s="17"/>
      <c r="AD25" s="18"/>
      <c r="AE25" s="4"/>
      <c r="AF25" s="4"/>
    </row>
    <row r="26" spans="1:32" s="7" customFormat="1" ht="10.5">
      <c r="A26" s="1" t="s">
        <v>4</v>
      </c>
      <c r="C26" s="17"/>
      <c r="D26" s="34" t="s">
        <v>88</v>
      </c>
      <c r="E26" s="34" t="s">
        <v>88</v>
      </c>
      <c r="F26" s="34" t="s">
        <v>88</v>
      </c>
      <c r="G26" s="34" t="s">
        <v>88</v>
      </c>
      <c r="H26" s="34" t="s">
        <v>88</v>
      </c>
      <c r="I26" s="34" t="s">
        <v>88</v>
      </c>
      <c r="J26" s="34" t="s">
        <v>88</v>
      </c>
      <c r="K26" s="34" t="s">
        <v>88</v>
      </c>
      <c r="L26" s="34" t="s">
        <v>88</v>
      </c>
      <c r="M26" s="34" t="s">
        <v>88</v>
      </c>
      <c r="N26" s="34" t="s">
        <v>88</v>
      </c>
      <c r="O26" s="34" t="s">
        <v>88</v>
      </c>
      <c r="P26" s="34" t="s">
        <v>88</v>
      </c>
      <c r="Q26" s="34" t="s">
        <v>88</v>
      </c>
      <c r="R26" s="34" t="s">
        <v>88</v>
      </c>
      <c r="S26" s="34" t="s">
        <v>88</v>
      </c>
      <c r="T26" s="34" t="s">
        <v>88</v>
      </c>
      <c r="U26" s="34" t="s">
        <v>88</v>
      </c>
      <c r="AC26" s="17"/>
      <c r="AD26" s="18"/>
      <c r="AE26" s="4"/>
      <c r="AF26" s="4"/>
    </row>
    <row r="27" spans="1:32" s="7" customFormat="1" ht="10.5">
      <c r="A27" s="1" t="s">
        <v>5</v>
      </c>
      <c r="C27" s="17"/>
      <c r="D27" s="34" t="s">
        <v>88</v>
      </c>
      <c r="E27" s="34" t="s">
        <v>88</v>
      </c>
      <c r="F27" s="34" t="s">
        <v>88</v>
      </c>
      <c r="G27" s="34" t="s">
        <v>88</v>
      </c>
      <c r="H27" s="34" t="s">
        <v>88</v>
      </c>
      <c r="I27" s="34" t="s">
        <v>88</v>
      </c>
      <c r="J27" s="34" t="s">
        <v>88</v>
      </c>
      <c r="K27" s="34" t="s">
        <v>88</v>
      </c>
      <c r="L27" s="34" t="s">
        <v>88</v>
      </c>
      <c r="M27" s="34" t="s">
        <v>88</v>
      </c>
      <c r="N27" s="34" t="s">
        <v>88</v>
      </c>
      <c r="O27" s="34" t="s">
        <v>88</v>
      </c>
      <c r="P27" s="34" t="s">
        <v>88</v>
      </c>
      <c r="Q27" s="34" t="s">
        <v>88</v>
      </c>
      <c r="R27" s="34" t="s">
        <v>88</v>
      </c>
      <c r="S27" s="34" t="s">
        <v>88</v>
      </c>
      <c r="T27" s="34" t="s">
        <v>88</v>
      </c>
      <c r="U27" s="34" t="s">
        <v>88</v>
      </c>
      <c r="AD27" s="18"/>
      <c r="AE27" s="4"/>
      <c r="AF27" s="4"/>
    </row>
    <row r="28" spans="1:32" s="7" customFormat="1" ht="10.5">
      <c r="A28" s="1" t="s">
        <v>6</v>
      </c>
      <c r="C28" s="6"/>
      <c r="D28" s="34" t="s">
        <v>88</v>
      </c>
      <c r="E28" s="34" t="s">
        <v>88</v>
      </c>
      <c r="F28" s="34" t="s">
        <v>88</v>
      </c>
      <c r="G28" s="34" t="s">
        <v>88</v>
      </c>
      <c r="K28" s="75"/>
      <c r="L28" s="75"/>
      <c r="M28" s="75"/>
      <c r="N28" s="75"/>
      <c r="O28" s="75"/>
      <c r="P28" s="34" t="s">
        <v>88</v>
      </c>
      <c r="Q28" s="34" t="s">
        <v>88</v>
      </c>
      <c r="R28" s="34" t="s">
        <v>88</v>
      </c>
      <c r="S28" s="34" t="s">
        <v>88</v>
      </c>
      <c r="T28" s="34" t="s">
        <v>88</v>
      </c>
      <c r="U28" s="34" t="s">
        <v>88</v>
      </c>
      <c r="AD28" s="18"/>
      <c r="AE28" s="4"/>
      <c r="AF28" s="4"/>
    </row>
    <row r="29" spans="1:32" s="7" customFormat="1" ht="10.5">
      <c r="A29" s="1" t="s">
        <v>7</v>
      </c>
      <c r="C29" s="6"/>
      <c r="D29" s="34" t="s">
        <v>88</v>
      </c>
      <c r="E29" s="34" t="s">
        <v>88</v>
      </c>
      <c r="F29" s="34" t="s">
        <v>88</v>
      </c>
      <c r="G29" s="34" t="s">
        <v>88</v>
      </c>
      <c r="K29" s="75"/>
      <c r="L29" s="75"/>
      <c r="M29" s="75"/>
      <c r="N29" s="75"/>
      <c r="O29" s="75"/>
      <c r="P29" s="34" t="s">
        <v>88</v>
      </c>
      <c r="Q29" s="34" t="s">
        <v>88</v>
      </c>
      <c r="R29" s="34" t="s">
        <v>88</v>
      </c>
      <c r="S29" s="34" t="s">
        <v>88</v>
      </c>
      <c r="AD29" s="18"/>
      <c r="AE29" s="4"/>
      <c r="AF29" s="4"/>
    </row>
    <row r="30" spans="1:32" s="7" customFormat="1" ht="10.5">
      <c r="A30" s="1" t="s">
        <v>8</v>
      </c>
      <c r="C30" s="6"/>
      <c r="D30" s="34" t="s">
        <v>88</v>
      </c>
      <c r="E30" s="34" t="s">
        <v>88</v>
      </c>
      <c r="F30" s="34" t="s">
        <v>88</v>
      </c>
      <c r="G30" s="34" t="s">
        <v>88</v>
      </c>
      <c r="H30" s="75"/>
      <c r="I30" s="75"/>
      <c r="J30" s="75"/>
      <c r="K30" s="75"/>
      <c r="L30" s="75"/>
      <c r="M30" s="75"/>
      <c r="N30" s="75"/>
      <c r="O30" s="75"/>
      <c r="P30" s="34" t="s">
        <v>88</v>
      </c>
      <c r="Q30" s="34" t="s">
        <v>88</v>
      </c>
      <c r="R30" s="34" t="s">
        <v>88</v>
      </c>
      <c r="S30" s="34" t="s">
        <v>88</v>
      </c>
      <c r="T30" s="75"/>
      <c r="U30" s="75"/>
      <c r="V30" s="75"/>
      <c r="W30" s="75"/>
      <c r="X30" s="75"/>
      <c r="AD30" s="18"/>
      <c r="AE30" s="4"/>
      <c r="AF30" s="4"/>
    </row>
    <row r="31" spans="1:32" s="7" customFormat="1" ht="10.5">
      <c r="A31" s="1" t="s">
        <v>9</v>
      </c>
      <c r="C31" s="6"/>
      <c r="D31" s="34" t="s">
        <v>88</v>
      </c>
      <c r="E31" s="34" t="s">
        <v>88</v>
      </c>
      <c r="F31" s="34" t="s">
        <v>88</v>
      </c>
      <c r="G31" s="34" t="s">
        <v>88</v>
      </c>
      <c r="L31" s="75"/>
      <c r="M31" s="75"/>
      <c r="N31" s="75"/>
      <c r="O31" s="75"/>
      <c r="P31" s="34" t="s">
        <v>88</v>
      </c>
      <c r="Q31" s="34" t="s">
        <v>88</v>
      </c>
      <c r="R31" s="34" t="s">
        <v>88</v>
      </c>
      <c r="S31" s="34" t="s">
        <v>88</v>
      </c>
      <c r="AD31" s="18"/>
      <c r="AE31" s="4"/>
      <c r="AF31" s="4"/>
    </row>
    <row r="32" spans="1:32" s="7" customFormat="1" ht="10.5">
      <c r="A32" s="11" t="s">
        <v>2</v>
      </c>
      <c r="B32" s="12"/>
      <c r="C32" s="12"/>
      <c r="D32" s="12"/>
      <c r="E32" s="12"/>
      <c r="F32" s="12"/>
      <c r="G32" s="12"/>
      <c r="H32" s="12"/>
      <c r="I32" s="12"/>
      <c r="J32" s="12"/>
      <c r="K32" s="12"/>
      <c r="L32" s="12"/>
      <c r="M32" s="12"/>
      <c r="N32" s="12"/>
      <c r="O32" s="12"/>
      <c r="P32" s="13"/>
      <c r="Q32" s="14"/>
      <c r="R32" s="15"/>
      <c r="S32" s="15"/>
      <c r="T32" s="15"/>
      <c r="U32" s="15"/>
      <c r="V32" s="15"/>
      <c r="W32" s="15"/>
      <c r="X32" s="15"/>
      <c r="Y32" s="15"/>
      <c r="Z32" s="15"/>
      <c r="AA32" s="15"/>
      <c r="AB32" s="15"/>
      <c r="AC32" s="15"/>
      <c r="AD32" s="13"/>
      <c r="AE32" s="13"/>
      <c r="AF32" s="13">
        <f>COUNTIF(B33:AE45,"*")/2</f>
        <v>119.5</v>
      </c>
    </row>
    <row r="33" spans="1:28" s="7" customFormat="1" ht="10.5">
      <c r="A33" s="1" t="s">
        <v>3</v>
      </c>
      <c r="B33" s="1"/>
      <c r="C33" s="17"/>
      <c r="D33" s="49" t="s">
        <v>112</v>
      </c>
      <c r="E33" s="49" t="s">
        <v>112</v>
      </c>
      <c r="F33" s="49" t="s">
        <v>112</v>
      </c>
      <c r="G33" s="49" t="s">
        <v>112</v>
      </c>
      <c r="H33" s="49" t="s">
        <v>112</v>
      </c>
      <c r="I33" s="49" t="s">
        <v>112</v>
      </c>
      <c r="J33" s="49" t="s">
        <v>112</v>
      </c>
      <c r="K33" s="49" t="s">
        <v>112</v>
      </c>
      <c r="L33" s="49" t="s">
        <v>112</v>
      </c>
      <c r="M33" s="49" t="s">
        <v>112</v>
      </c>
      <c r="N33" s="49" t="s">
        <v>112</v>
      </c>
      <c r="O33" s="49" t="s">
        <v>112</v>
      </c>
      <c r="P33" s="49" t="s">
        <v>112</v>
      </c>
      <c r="Q33" s="49" t="s">
        <v>112</v>
      </c>
      <c r="R33" s="49" t="s">
        <v>112</v>
      </c>
      <c r="S33" s="49" t="s">
        <v>112</v>
      </c>
      <c r="T33" s="49" t="s">
        <v>112</v>
      </c>
      <c r="U33" s="49" t="s">
        <v>112</v>
      </c>
      <c r="V33" s="49" t="s">
        <v>112</v>
      </c>
      <c r="W33" s="49" t="s">
        <v>112</v>
      </c>
      <c r="X33" s="49" t="s">
        <v>112</v>
      </c>
      <c r="Y33" s="49" t="s">
        <v>112</v>
      </c>
      <c r="Z33" s="49" t="s">
        <v>112</v>
      </c>
      <c r="AA33" s="49" t="s">
        <v>112</v>
      </c>
      <c r="AB33" s="49" t="s">
        <v>112</v>
      </c>
    </row>
    <row r="34" spans="1:28" s="7" customFormat="1" ht="10.5">
      <c r="A34" s="1" t="s">
        <v>4</v>
      </c>
      <c r="B34" s="1"/>
      <c r="C34" s="17"/>
      <c r="D34" s="49" t="s">
        <v>112</v>
      </c>
      <c r="E34" s="49" t="s">
        <v>112</v>
      </c>
      <c r="F34" s="49" t="s">
        <v>112</v>
      </c>
      <c r="G34" s="49" t="s">
        <v>112</v>
      </c>
      <c r="H34" s="49" t="s">
        <v>112</v>
      </c>
      <c r="I34" s="49" t="s">
        <v>112</v>
      </c>
      <c r="J34" s="49" t="s">
        <v>112</v>
      </c>
      <c r="K34" s="49" t="s">
        <v>112</v>
      </c>
      <c r="L34" s="49" t="s">
        <v>112</v>
      </c>
      <c r="M34" s="49" t="s">
        <v>112</v>
      </c>
      <c r="N34" s="49" t="s">
        <v>112</v>
      </c>
      <c r="O34" s="49" t="s">
        <v>112</v>
      </c>
      <c r="P34" s="49" t="s">
        <v>112</v>
      </c>
      <c r="Q34" s="49" t="s">
        <v>112</v>
      </c>
      <c r="R34" s="49" t="s">
        <v>112</v>
      </c>
      <c r="S34" s="49" t="s">
        <v>112</v>
      </c>
      <c r="T34" s="49" t="s">
        <v>112</v>
      </c>
      <c r="U34" s="49" t="s">
        <v>112</v>
      </c>
      <c r="V34" s="49" t="s">
        <v>112</v>
      </c>
      <c r="W34" s="49" t="s">
        <v>112</v>
      </c>
      <c r="X34" s="49" t="s">
        <v>112</v>
      </c>
      <c r="Y34" s="49" t="s">
        <v>112</v>
      </c>
      <c r="Z34" s="49" t="s">
        <v>112</v>
      </c>
      <c r="AA34" s="49" t="s">
        <v>112</v>
      </c>
      <c r="AB34" s="49" t="s">
        <v>112</v>
      </c>
    </row>
    <row r="35" spans="1:28" s="7" customFormat="1" ht="10.5">
      <c r="A35" s="1" t="s">
        <v>5</v>
      </c>
      <c r="B35" s="1"/>
      <c r="C35" s="17"/>
      <c r="D35" s="49" t="s">
        <v>112</v>
      </c>
      <c r="E35" s="49" t="s">
        <v>112</v>
      </c>
      <c r="F35" s="49" t="s">
        <v>112</v>
      </c>
      <c r="G35" s="49" t="s">
        <v>112</v>
      </c>
      <c r="H35" s="49" t="s">
        <v>112</v>
      </c>
      <c r="I35" s="49" t="s">
        <v>112</v>
      </c>
      <c r="J35" s="49" t="s">
        <v>112</v>
      </c>
      <c r="K35" s="49" t="s">
        <v>112</v>
      </c>
      <c r="L35" s="49" t="s">
        <v>112</v>
      </c>
      <c r="M35" s="49" t="s">
        <v>112</v>
      </c>
      <c r="N35" s="49" t="s">
        <v>112</v>
      </c>
      <c r="O35" s="49" t="s">
        <v>112</v>
      </c>
      <c r="P35" s="49" t="s">
        <v>112</v>
      </c>
      <c r="Q35" s="49" t="s">
        <v>112</v>
      </c>
      <c r="R35" s="49" t="s">
        <v>112</v>
      </c>
      <c r="S35" s="49" t="s">
        <v>112</v>
      </c>
      <c r="T35" s="49" t="s">
        <v>112</v>
      </c>
      <c r="U35" s="49" t="s">
        <v>112</v>
      </c>
      <c r="V35" s="49" t="s">
        <v>112</v>
      </c>
      <c r="W35" s="49" t="s">
        <v>112</v>
      </c>
      <c r="X35" s="49" t="s">
        <v>112</v>
      </c>
      <c r="Y35" s="49" t="s">
        <v>112</v>
      </c>
      <c r="Z35" s="49" t="s">
        <v>112</v>
      </c>
      <c r="AA35" s="49" t="s">
        <v>112</v>
      </c>
      <c r="AB35" s="49" t="s">
        <v>112</v>
      </c>
    </row>
    <row r="36" spans="1:28" s="7" customFormat="1" ht="10.5">
      <c r="A36" s="1" t="s">
        <v>6</v>
      </c>
      <c r="B36" s="1"/>
      <c r="C36" s="17"/>
      <c r="D36" s="49" t="s">
        <v>112</v>
      </c>
      <c r="E36" s="49" t="s">
        <v>112</v>
      </c>
      <c r="F36" s="49" t="s">
        <v>112</v>
      </c>
      <c r="G36" s="49" t="s">
        <v>112</v>
      </c>
      <c r="H36" s="49" t="s">
        <v>112</v>
      </c>
      <c r="I36" s="49" t="s">
        <v>112</v>
      </c>
      <c r="J36" s="49" t="s">
        <v>112</v>
      </c>
      <c r="K36" s="49" t="s">
        <v>112</v>
      </c>
      <c r="L36" s="49" t="s">
        <v>112</v>
      </c>
      <c r="M36" s="49" t="s">
        <v>112</v>
      </c>
      <c r="N36" s="49" t="s">
        <v>112</v>
      </c>
      <c r="O36" s="49" t="s">
        <v>112</v>
      </c>
      <c r="P36" s="49" t="s">
        <v>112</v>
      </c>
      <c r="Q36" s="49" t="s">
        <v>112</v>
      </c>
      <c r="R36" s="49" t="s">
        <v>112</v>
      </c>
      <c r="S36" s="49" t="s">
        <v>112</v>
      </c>
      <c r="T36" s="49" t="s">
        <v>112</v>
      </c>
      <c r="U36" s="49" t="s">
        <v>112</v>
      </c>
      <c r="V36" s="49" t="s">
        <v>112</v>
      </c>
      <c r="W36" s="49" t="s">
        <v>112</v>
      </c>
      <c r="X36" s="49" t="s">
        <v>112</v>
      </c>
      <c r="Y36" s="49" t="s">
        <v>112</v>
      </c>
      <c r="Z36" s="49" t="s">
        <v>112</v>
      </c>
      <c r="AA36" s="49" t="s">
        <v>112</v>
      </c>
      <c r="AB36" s="49" t="s">
        <v>112</v>
      </c>
    </row>
    <row r="37" spans="1:33" s="7" customFormat="1" ht="10.5">
      <c r="A37" s="1" t="s">
        <v>7</v>
      </c>
      <c r="B37" s="1"/>
      <c r="C37" s="17"/>
      <c r="D37" s="1"/>
      <c r="G37" s="49" t="s">
        <v>112</v>
      </c>
      <c r="H37" s="49" t="s">
        <v>112</v>
      </c>
      <c r="I37" s="49" t="s">
        <v>112</v>
      </c>
      <c r="J37" s="49" t="s">
        <v>112</v>
      </c>
      <c r="K37" s="49" t="s">
        <v>112</v>
      </c>
      <c r="L37" s="49" t="s">
        <v>112</v>
      </c>
      <c r="M37" s="49" t="s">
        <v>112</v>
      </c>
      <c r="N37" s="49" t="s">
        <v>112</v>
      </c>
      <c r="O37" s="49" t="s">
        <v>112</v>
      </c>
      <c r="P37" s="49" t="s">
        <v>112</v>
      </c>
      <c r="Q37" s="49" t="s">
        <v>112</v>
      </c>
      <c r="R37" s="49" t="s">
        <v>112</v>
      </c>
      <c r="S37" s="49" t="s">
        <v>112</v>
      </c>
      <c r="T37" s="49" t="s">
        <v>112</v>
      </c>
      <c r="U37" s="49" t="s">
        <v>112</v>
      </c>
      <c r="V37" s="49" t="s">
        <v>112</v>
      </c>
      <c r="W37" s="49" t="s">
        <v>112</v>
      </c>
      <c r="X37" s="49" t="s">
        <v>112</v>
      </c>
      <c r="Y37" s="49" t="s">
        <v>112</v>
      </c>
      <c r="Z37" s="49" t="s">
        <v>112</v>
      </c>
      <c r="AA37" s="49" t="s">
        <v>112</v>
      </c>
      <c r="AB37" s="49" t="s">
        <v>112</v>
      </c>
      <c r="AG37" s="4"/>
    </row>
    <row r="38" spans="1:33" s="7" customFormat="1" ht="10.5">
      <c r="A38" s="1" t="s">
        <v>8</v>
      </c>
      <c r="B38" s="1"/>
      <c r="C38" s="17"/>
      <c r="D38" s="1"/>
      <c r="G38" s="49" t="s">
        <v>112</v>
      </c>
      <c r="H38" s="49" t="s">
        <v>112</v>
      </c>
      <c r="I38" s="49" t="s">
        <v>112</v>
      </c>
      <c r="J38" s="49" t="s">
        <v>112</v>
      </c>
      <c r="K38" s="49" t="s">
        <v>112</v>
      </c>
      <c r="L38" s="49" t="s">
        <v>112</v>
      </c>
      <c r="M38" s="49" t="s">
        <v>112</v>
      </c>
      <c r="N38" s="49" t="s">
        <v>112</v>
      </c>
      <c r="O38" s="49" t="s">
        <v>112</v>
      </c>
      <c r="P38" s="49" t="s">
        <v>112</v>
      </c>
      <c r="Q38" s="49" t="s">
        <v>112</v>
      </c>
      <c r="R38" s="49" t="s">
        <v>112</v>
      </c>
      <c r="S38" s="49" t="s">
        <v>112</v>
      </c>
      <c r="T38" s="49" t="s">
        <v>112</v>
      </c>
      <c r="U38" s="49" t="s">
        <v>112</v>
      </c>
      <c r="V38" s="49" t="s">
        <v>112</v>
      </c>
      <c r="W38" s="49" t="s">
        <v>112</v>
      </c>
      <c r="X38" s="49" t="s">
        <v>112</v>
      </c>
      <c r="Y38" s="49" t="s">
        <v>112</v>
      </c>
      <c r="Z38" s="49" t="s">
        <v>112</v>
      </c>
      <c r="AA38" s="49" t="s">
        <v>112</v>
      </c>
      <c r="AB38" s="49" t="s">
        <v>112</v>
      </c>
      <c r="AG38" s="4"/>
    </row>
    <row r="39" spans="1:32" s="7" customFormat="1" ht="10.5">
      <c r="A39" s="1" t="s">
        <v>9</v>
      </c>
      <c r="B39" s="1"/>
      <c r="C39" s="6"/>
      <c r="D39" s="1"/>
      <c r="G39" s="81" t="s">
        <v>113</v>
      </c>
      <c r="H39" s="81" t="s">
        <v>113</v>
      </c>
      <c r="I39" s="81" t="s">
        <v>113</v>
      </c>
      <c r="J39" s="81" t="s">
        <v>113</v>
      </c>
      <c r="K39" s="81" t="s">
        <v>113</v>
      </c>
      <c r="L39" s="81" t="s">
        <v>113</v>
      </c>
      <c r="M39" s="81" t="s">
        <v>113</v>
      </c>
      <c r="N39" s="81" t="s">
        <v>113</v>
      </c>
      <c r="O39" s="81" t="s">
        <v>113</v>
      </c>
      <c r="P39" s="81" t="s">
        <v>113</v>
      </c>
      <c r="Q39" s="81" t="s">
        <v>113</v>
      </c>
      <c r="R39" s="81" t="s">
        <v>113</v>
      </c>
      <c r="S39" s="81" t="s">
        <v>113</v>
      </c>
      <c r="T39" s="81" t="s">
        <v>113</v>
      </c>
      <c r="U39" s="81" t="s">
        <v>113</v>
      </c>
      <c r="V39" s="81" t="s">
        <v>113</v>
      </c>
      <c r="W39" s="81" t="s">
        <v>113</v>
      </c>
      <c r="X39" s="81" t="s">
        <v>113</v>
      </c>
      <c r="Y39" s="81" t="s">
        <v>113</v>
      </c>
      <c r="Z39" s="81" t="s">
        <v>113</v>
      </c>
      <c r="AA39" s="81" t="s">
        <v>113</v>
      </c>
      <c r="AB39" s="81" t="s">
        <v>113</v>
      </c>
      <c r="AF39" s="4"/>
    </row>
    <row r="40" spans="1:32" s="7" customFormat="1" ht="10.5">
      <c r="A40" s="1" t="s">
        <v>10</v>
      </c>
      <c r="B40" s="1"/>
      <c r="C40" s="6"/>
      <c r="D40" s="1"/>
      <c r="E40" s="1"/>
      <c r="F40" s="1"/>
      <c r="G40" s="81" t="s">
        <v>113</v>
      </c>
      <c r="H40" s="81" t="s">
        <v>113</v>
      </c>
      <c r="I40" s="81" t="s">
        <v>113</v>
      </c>
      <c r="J40" s="81" t="s">
        <v>113</v>
      </c>
      <c r="K40" s="81" t="s">
        <v>113</v>
      </c>
      <c r="L40" s="81" t="s">
        <v>113</v>
      </c>
      <c r="M40" s="81" t="s">
        <v>113</v>
      </c>
      <c r="N40" s="81" t="s">
        <v>113</v>
      </c>
      <c r="O40" s="81" t="s">
        <v>113</v>
      </c>
      <c r="P40" s="81" t="s">
        <v>113</v>
      </c>
      <c r="Q40" s="81" t="s">
        <v>113</v>
      </c>
      <c r="R40" s="81" t="s">
        <v>113</v>
      </c>
      <c r="S40" s="81" t="s">
        <v>113</v>
      </c>
      <c r="T40" s="81" t="s">
        <v>113</v>
      </c>
      <c r="U40" s="81" t="s">
        <v>113</v>
      </c>
      <c r="V40" s="81" t="s">
        <v>113</v>
      </c>
      <c r="W40" s="81" t="s">
        <v>113</v>
      </c>
      <c r="X40" s="81" t="s">
        <v>113</v>
      </c>
      <c r="Y40" s="81" t="s">
        <v>113</v>
      </c>
      <c r="Z40" s="81" t="s">
        <v>113</v>
      </c>
      <c r="AA40" s="81" t="s">
        <v>113</v>
      </c>
      <c r="AB40" s="81" t="s">
        <v>113</v>
      </c>
      <c r="AF40" s="4"/>
    </row>
    <row r="41" spans="1:32" s="7" customFormat="1" ht="10.5">
      <c r="A41" s="1" t="s">
        <v>11</v>
      </c>
      <c r="B41" s="1"/>
      <c r="C41" s="6"/>
      <c r="D41" s="1"/>
      <c r="E41" s="1"/>
      <c r="F41" s="1"/>
      <c r="G41" s="1"/>
      <c r="H41" s="1"/>
      <c r="I41" s="1"/>
      <c r="J41" s="1"/>
      <c r="K41" s="38" t="s">
        <v>141</v>
      </c>
      <c r="L41" s="38" t="s">
        <v>141</v>
      </c>
      <c r="M41" s="38" t="s">
        <v>141</v>
      </c>
      <c r="N41" s="38" t="s">
        <v>141</v>
      </c>
      <c r="O41" s="38" t="s">
        <v>141</v>
      </c>
      <c r="P41" s="38" t="s">
        <v>141</v>
      </c>
      <c r="Q41" s="38" t="s">
        <v>141</v>
      </c>
      <c r="R41" s="38" t="s">
        <v>141</v>
      </c>
      <c r="S41" s="38" t="s">
        <v>141</v>
      </c>
      <c r="T41" s="38" t="s">
        <v>141</v>
      </c>
      <c r="U41" s="38" t="s">
        <v>141</v>
      </c>
      <c r="V41" s="38" t="s">
        <v>141</v>
      </c>
      <c r="W41" s="38" t="s">
        <v>150</v>
      </c>
      <c r="X41" s="38" t="s">
        <v>150</v>
      </c>
      <c r="Y41" s="38" t="s">
        <v>150</v>
      </c>
      <c r="Z41" s="38" t="s">
        <v>150</v>
      </c>
      <c r="AA41" s="38" t="s">
        <v>150</v>
      </c>
      <c r="AF41" s="4"/>
    </row>
    <row r="42" spans="1:32" s="7" customFormat="1" ht="10.5">
      <c r="A42" s="1" t="s">
        <v>12</v>
      </c>
      <c r="B42" s="1"/>
      <c r="C42" s="6"/>
      <c r="D42" s="1"/>
      <c r="E42" s="1"/>
      <c r="F42" s="1"/>
      <c r="G42" s="1"/>
      <c r="H42" s="1"/>
      <c r="I42" s="1"/>
      <c r="J42" s="1"/>
      <c r="K42" s="38" t="s">
        <v>152</v>
      </c>
      <c r="L42" s="38" t="s">
        <v>152</v>
      </c>
      <c r="M42" s="38" t="s">
        <v>152</v>
      </c>
      <c r="N42" s="38" t="s">
        <v>148</v>
      </c>
      <c r="O42" s="38" t="s">
        <v>148</v>
      </c>
      <c r="P42" s="38" t="s">
        <v>148</v>
      </c>
      <c r="Q42" s="38" t="s">
        <v>148</v>
      </c>
      <c r="R42" s="38" t="s">
        <v>148</v>
      </c>
      <c r="S42" s="38" t="s">
        <v>148</v>
      </c>
      <c r="T42" s="38" t="s">
        <v>148</v>
      </c>
      <c r="U42" s="38" t="s">
        <v>148</v>
      </c>
      <c r="V42" s="38" t="s">
        <v>148</v>
      </c>
      <c r="W42" s="38" t="s">
        <v>148</v>
      </c>
      <c r="X42" s="38" t="s">
        <v>148</v>
      </c>
      <c r="Y42" s="38" t="s">
        <v>148</v>
      </c>
      <c r="Z42" s="38" t="s">
        <v>152</v>
      </c>
      <c r="AA42" s="38" t="s">
        <v>152</v>
      </c>
      <c r="AF42" s="4"/>
    </row>
    <row r="43" spans="1:32" s="7" customFormat="1" ht="10.5">
      <c r="A43" s="1" t="s">
        <v>77</v>
      </c>
      <c r="B43" s="1"/>
      <c r="C43" s="6"/>
      <c r="D43" s="1"/>
      <c r="E43" s="1"/>
      <c r="F43" s="1"/>
      <c r="G43" s="1"/>
      <c r="H43" s="1"/>
      <c r="I43" s="1"/>
      <c r="J43" s="1"/>
      <c r="K43" s="38" t="s">
        <v>149</v>
      </c>
      <c r="L43" s="38" t="s">
        <v>149</v>
      </c>
      <c r="M43" s="38" t="s">
        <v>149</v>
      </c>
      <c r="N43" s="38" t="s">
        <v>151</v>
      </c>
      <c r="O43" s="38" t="s">
        <v>151</v>
      </c>
      <c r="P43" s="38" t="s">
        <v>151</v>
      </c>
      <c r="Q43" s="38" t="s">
        <v>151</v>
      </c>
      <c r="R43" s="38" t="s">
        <v>151</v>
      </c>
      <c r="S43" s="38" t="s">
        <v>151</v>
      </c>
      <c r="T43" s="38" t="s">
        <v>151</v>
      </c>
      <c r="U43" s="38" t="s">
        <v>151</v>
      </c>
      <c r="V43" s="38" t="s">
        <v>151</v>
      </c>
      <c r="W43" s="38" t="s">
        <v>151</v>
      </c>
      <c r="X43" s="38" t="s">
        <v>151</v>
      </c>
      <c r="Y43" s="38" t="s">
        <v>151</v>
      </c>
      <c r="Z43" s="38" t="s">
        <v>145</v>
      </c>
      <c r="AA43" s="38" t="s">
        <v>145</v>
      </c>
      <c r="AF43" s="4"/>
    </row>
    <row r="44" spans="1:32" s="7" customFormat="1" ht="10.5">
      <c r="A44" s="1"/>
      <c r="B44" s="1"/>
      <c r="C44" s="6"/>
      <c r="D44" s="1"/>
      <c r="E44" s="1"/>
      <c r="F44" s="1"/>
      <c r="G44" s="1"/>
      <c r="H44" s="1"/>
      <c r="I44" s="1"/>
      <c r="J44" s="1"/>
      <c r="K44" s="1"/>
      <c r="L44" s="1"/>
      <c r="M44" s="1"/>
      <c r="N44" s="1"/>
      <c r="O44" s="1"/>
      <c r="P44" s="1"/>
      <c r="Q44" s="1"/>
      <c r="R44" s="1"/>
      <c r="S44" s="1"/>
      <c r="T44" s="1"/>
      <c r="U44" s="1"/>
      <c r="V44" s="1"/>
      <c r="W44" s="1"/>
      <c r="X44" s="1"/>
      <c r="AF44" s="4"/>
    </row>
    <row r="45" spans="1:32" s="7" customFormat="1" ht="10.5">
      <c r="A45" s="1"/>
      <c r="B45" s="1"/>
      <c r="C45" s="6"/>
      <c r="D45" s="6"/>
      <c r="E45" s="6"/>
      <c r="F45" s="6"/>
      <c r="G45" s="6"/>
      <c r="H45" s="6"/>
      <c r="I45" s="6"/>
      <c r="J45" s="6"/>
      <c r="K45" s="75"/>
      <c r="L45" s="75"/>
      <c r="M45" s="75"/>
      <c r="N45" s="75"/>
      <c r="O45" s="75"/>
      <c r="P45" s="75"/>
      <c r="Q45" s="115"/>
      <c r="R45" s="115"/>
      <c r="S45" s="6"/>
      <c r="T45" s="6"/>
      <c r="U45" s="6"/>
      <c r="V45" s="6"/>
      <c r="W45" s="6"/>
      <c r="X45" s="6"/>
      <c r="Y45" s="6"/>
      <c r="Z45" s="6"/>
      <c r="AA45" s="1"/>
      <c r="AB45" s="1"/>
      <c r="AC45" s="1"/>
      <c r="AD45" s="4"/>
      <c r="AE45" s="4"/>
      <c r="AF45" s="4"/>
    </row>
    <row r="46" spans="1:32" s="7" customFormat="1" ht="10.5">
      <c r="A46" s="11" t="s">
        <v>59</v>
      </c>
      <c r="B46" s="12"/>
      <c r="C46" s="12"/>
      <c r="D46" s="12"/>
      <c r="E46" s="12"/>
      <c r="F46" s="12"/>
      <c r="G46" s="12"/>
      <c r="H46" s="12"/>
      <c r="I46" s="12"/>
      <c r="J46" s="12"/>
      <c r="K46" s="12"/>
      <c r="L46" s="12"/>
      <c r="M46" s="12"/>
      <c r="N46" s="12"/>
      <c r="O46" s="12"/>
      <c r="P46" s="13"/>
      <c r="Q46" s="14"/>
      <c r="R46" s="15"/>
      <c r="S46" s="15"/>
      <c r="T46" s="15"/>
      <c r="U46" s="15"/>
      <c r="V46" s="15"/>
      <c r="W46" s="15"/>
      <c r="X46" s="15"/>
      <c r="Y46" s="15"/>
      <c r="Z46" s="15"/>
      <c r="AA46" s="15"/>
      <c r="AB46" s="15"/>
      <c r="AC46" s="15"/>
      <c r="AD46" s="13"/>
      <c r="AE46" s="13"/>
      <c r="AF46" s="13">
        <f>COUNTIF(B47:AE48,"*")/2</f>
        <v>24</v>
      </c>
    </row>
    <row r="47" spans="1:32" s="7" customFormat="1" ht="10.5">
      <c r="A47" s="1" t="s">
        <v>81</v>
      </c>
      <c r="B47" s="1"/>
      <c r="C47" s="6"/>
      <c r="D47" s="146" t="s">
        <v>87</v>
      </c>
      <c r="E47" s="146" t="s">
        <v>87</v>
      </c>
      <c r="F47" s="146" t="s">
        <v>87</v>
      </c>
      <c r="G47" s="146" t="s">
        <v>87</v>
      </c>
      <c r="H47" s="146" t="s">
        <v>87</v>
      </c>
      <c r="I47" s="146" t="s">
        <v>87</v>
      </c>
      <c r="J47" s="146" t="s">
        <v>87</v>
      </c>
      <c r="K47" s="146" t="s">
        <v>87</v>
      </c>
      <c r="L47" s="146" t="s">
        <v>87</v>
      </c>
      <c r="M47" s="146" t="s">
        <v>87</v>
      </c>
      <c r="N47" s="146" t="s">
        <v>87</v>
      </c>
      <c r="O47" s="146" t="s">
        <v>87</v>
      </c>
      <c r="P47" s="146" t="s">
        <v>87</v>
      </c>
      <c r="Q47" s="146" t="s">
        <v>87</v>
      </c>
      <c r="R47" s="146" t="s">
        <v>87</v>
      </c>
      <c r="S47" s="146" t="s">
        <v>87</v>
      </c>
      <c r="T47" s="146" t="s">
        <v>87</v>
      </c>
      <c r="U47" s="146" t="s">
        <v>87</v>
      </c>
      <c r="V47" s="146" t="s">
        <v>87</v>
      </c>
      <c r="W47" s="146" t="s">
        <v>87</v>
      </c>
      <c r="X47" s="146" t="s">
        <v>87</v>
      </c>
      <c r="Y47" s="146" t="s">
        <v>87</v>
      </c>
      <c r="Z47" s="146" t="s">
        <v>87</v>
      </c>
      <c r="AA47" s="146" t="s">
        <v>87</v>
      </c>
      <c r="AB47" s="75"/>
      <c r="AC47" s="75"/>
      <c r="AD47" s="75"/>
      <c r="AE47" s="75"/>
      <c r="AF47" s="4"/>
    </row>
    <row r="48" spans="1:32" s="7" customFormat="1" ht="10.5">
      <c r="A48" s="1" t="s">
        <v>82</v>
      </c>
      <c r="B48" s="1"/>
      <c r="C48" s="6"/>
      <c r="D48" s="146" t="s">
        <v>87</v>
      </c>
      <c r="E48" s="146" t="s">
        <v>87</v>
      </c>
      <c r="F48" s="146" t="s">
        <v>87</v>
      </c>
      <c r="G48" s="146" t="s">
        <v>87</v>
      </c>
      <c r="H48" s="146" t="s">
        <v>87</v>
      </c>
      <c r="I48" s="146" t="s">
        <v>87</v>
      </c>
      <c r="J48" s="146" t="s">
        <v>87</v>
      </c>
      <c r="K48" s="146" t="s">
        <v>87</v>
      </c>
      <c r="L48" s="146" t="s">
        <v>87</v>
      </c>
      <c r="M48" s="146" t="s">
        <v>87</v>
      </c>
      <c r="N48" s="146" t="s">
        <v>87</v>
      </c>
      <c r="O48" s="146" t="s">
        <v>87</v>
      </c>
      <c r="P48" s="146" t="s">
        <v>87</v>
      </c>
      <c r="Q48" s="146" t="s">
        <v>87</v>
      </c>
      <c r="R48" s="146" t="s">
        <v>87</v>
      </c>
      <c r="S48" s="146" t="s">
        <v>87</v>
      </c>
      <c r="T48" s="146" t="s">
        <v>87</v>
      </c>
      <c r="U48" s="146" t="s">
        <v>87</v>
      </c>
      <c r="V48" s="146" t="s">
        <v>87</v>
      </c>
      <c r="W48" s="146" t="s">
        <v>87</v>
      </c>
      <c r="X48" s="146" t="s">
        <v>87</v>
      </c>
      <c r="Y48" s="146" t="s">
        <v>87</v>
      </c>
      <c r="Z48" s="146" t="s">
        <v>87</v>
      </c>
      <c r="AA48" s="146" t="s">
        <v>87</v>
      </c>
      <c r="AB48" s="75"/>
      <c r="AC48" s="75"/>
      <c r="AD48" s="75"/>
      <c r="AE48" s="75"/>
      <c r="AF48" s="4"/>
    </row>
    <row r="49" spans="1:32" s="7" customFormat="1" ht="10.5">
      <c r="A49" s="11" t="s">
        <v>136</v>
      </c>
      <c r="B49" s="12"/>
      <c r="C49" s="12"/>
      <c r="D49" s="12"/>
      <c r="E49" s="12"/>
      <c r="F49" s="12"/>
      <c r="G49" s="12"/>
      <c r="H49" s="12"/>
      <c r="I49" s="12"/>
      <c r="J49" s="12"/>
      <c r="K49" s="12"/>
      <c r="L49" s="12"/>
      <c r="M49" s="12"/>
      <c r="N49" s="12"/>
      <c r="O49" s="12"/>
      <c r="P49" s="13"/>
      <c r="Q49" s="14"/>
      <c r="R49" s="15"/>
      <c r="S49" s="15"/>
      <c r="T49" s="15"/>
      <c r="U49" s="15"/>
      <c r="V49" s="15"/>
      <c r="W49" s="15"/>
      <c r="X49" s="15"/>
      <c r="Y49" s="15"/>
      <c r="Z49" s="15"/>
      <c r="AA49" s="15"/>
      <c r="AB49" s="15"/>
      <c r="AC49" s="15"/>
      <c r="AD49" s="13"/>
      <c r="AE49" s="13"/>
      <c r="AF49" s="13">
        <f>COUNTIF(B50:AE53,"*")/2</f>
        <v>26.5</v>
      </c>
    </row>
    <row r="50" spans="1:32" s="7" customFormat="1" ht="10.5">
      <c r="A50" s="1" t="s">
        <v>84</v>
      </c>
      <c r="B50" s="1"/>
      <c r="C50" s="6"/>
      <c r="D50" s="75"/>
      <c r="E50" s="75"/>
      <c r="F50" s="75"/>
      <c r="G50" s="75"/>
      <c r="H50" s="37" t="s">
        <v>114</v>
      </c>
      <c r="I50" s="37" t="s">
        <v>114</v>
      </c>
      <c r="J50" s="37" t="s">
        <v>114</v>
      </c>
      <c r="K50" s="37" t="s">
        <v>114</v>
      </c>
      <c r="L50" s="37" t="s">
        <v>114</v>
      </c>
      <c r="M50" s="37" t="s">
        <v>114</v>
      </c>
      <c r="N50" s="37" t="s">
        <v>114</v>
      </c>
      <c r="O50" s="37" t="s">
        <v>114</v>
      </c>
      <c r="P50" s="37" t="s">
        <v>114</v>
      </c>
      <c r="Q50" s="37" t="s">
        <v>114</v>
      </c>
      <c r="R50" s="37" t="s">
        <v>114</v>
      </c>
      <c r="S50" s="37" t="s">
        <v>114</v>
      </c>
      <c r="T50" s="37" t="s">
        <v>114</v>
      </c>
      <c r="U50" s="37" t="s">
        <v>114</v>
      </c>
      <c r="V50" s="37" t="s">
        <v>114</v>
      </c>
      <c r="W50" s="37" t="s">
        <v>114</v>
      </c>
      <c r="X50" s="37" t="s">
        <v>114</v>
      </c>
      <c r="Y50" s="37" t="s">
        <v>114</v>
      </c>
      <c r="Z50" s="37" t="s">
        <v>114</v>
      </c>
      <c r="AA50" s="37" t="s">
        <v>114</v>
      </c>
      <c r="AB50" s="37" t="s">
        <v>114</v>
      </c>
      <c r="AC50" s="4"/>
      <c r="AD50" s="4"/>
      <c r="AE50" s="4"/>
      <c r="AF50" s="4"/>
    </row>
    <row r="51" spans="1:32" s="7" customFormat="1" ht="10.5">
      <c r="A51" s="1" t="s">
        <v>83</v>
      </c>
      <c r="B51" s="1"/>
      <c r="C51" s="1"/>
      <c r="D51" s="37" t="s">
        <v>114</v>
      </c>
      <c r="E51" s="37" t="s">
        <v>114</v>
      </c>
      <c r="F51" s="37" t="s">
        <v>114</v>
      </c>
      <c r="G51" s="37" t="s">
        <v>114</v>
      </c>
      <c r="H51" s="37" t="s">
        <v>114</v>
      </c>
      <c r="I51" s="37" t="s">
        <v>114</v>
      </c>
      <c r="J51" s="37" t="s">
        <v>114</v>
      </c>
      <c r="K51" s="37" t="s">
        <v>114</v>
      </c>
      <c r="L51" s="37" t="s">
        <v>114</v>
      </c>
      <c r="M51" s="37" t="s">
        <v>114</v>
      </c>
      <c r="N51" s="37" t="s">
        <v>114</v>
      </c>
      <c r="O51" s="37" t="s">
        <v>114</v>
      </c>
      <c r="P51" s="37" t="s">
        <v>114</v>
      </c>
      <c r="Q51" s="37" t="s">
        <v>114</v>
      </c>
      <c r="R51" s="37" t="s">
        <v>114</v>
      </c>
      <c r="S51" s="37" t="s">
        <v>114</v>
      </c>
      <c r="T51" s="37" t="s">
        <v>114</v>
      </c>
      <c r="U51" s="37" t="s">
        <v>114</v>
      </c>
      <c r="V51" s="37" t="s">
        <v>114</v>
      </c>
      <c r="W51" s="37" t="s">
        <v>114</v>
      </c>
      <c r="X51" s="37" t="s">
        <v>114</v>
      </c>
      <c r="Y51" s="37" t="s">
        <v>114</v>
      </c>
      <c r="Z51" s="37" t="s">
        <v>114</v>
      </c>
      <c r="AA51" s="37" t="s">
        <v>114</v>
      </c>
      <c r="AB51" s="37" t="s">
        <v>114</v>
      </c>
      <c r="AC51" s="4"/>
      <c r="AD51" s="4"/>
      <c r="AE51" s="4"/>
      <c r="AF51" s="4"/>
    </row>
    <row r="52" spans="1:32" s="7" customFormat="1" ht="10.5">
      <c r="A52" s="1" t="s">
        <v>85</v>
      </c>
      <c r="B52" s="1"/>
      <c r="C52" s="1"/>
      <c r="D52" s="37" t="s">
        <v>114</v>
      </c>
      <c r="E52" s="37" t="s">
        <v>114</v>
      </c>
      <c r="F52" s="37" t="s">
        <v>114</v>
      </c>
      <c r="G52" s="37" t="s">
        <v>114</v>
      </c>
      <c r="H52" s="1"/>
      <c r="I52" s="1"/>
      <c r="J52" s="1"/>
      <c r="K52" s="1"/>
      <c r="L52" s="1"/>
      <c r="M52" s="1"/>
      <c r="N52" s="1"/>
      <c r="O52" s="1"/>
      <c r="P52" s="1"/>
      <c r="Q52" s="1"/>
      <c r="R52" s="1"/>
      <c r="S52" s="1"/>
      <c r="T52" s="1"/>
      <c r="U52" s="1"/>
      <c r="V52" s="1"/>
      <c r="W52" s="1"/>
      <c r="X52" s="1"/>
      <c r="Y52" s="1"/>
      <c r="Z52" s="37" t="s">
        <v>114</v>
      </c>
      <c r="AA52" s="37" t="s">
        <v>114</v>
      </c>
      <c r="AB52" s="37" t="s">
        <v>114</v>
      </c>
      <c r="AC52" s="4"/>
      <c r="AD52" s="4"/>
      <c r="AE52" s="4"/>
      <c r="AF52" s="4"/>
    </row>
    <row r="53" spans="1:32" s="7" customFormat="1" ht="10.5">
      <c r="A53" s="1"/>
      <c r="B53" s="1"/>
      <c r="D53" s="1"/>
      <c r="E53" s="1"/>
      <c r="F53" s="1"/>
      <c r="G53" s="1"/>
      <c r="H53" s="1"/>
      <c r="I53" s="1"/>
      <c r="J53" s="1"/>
      <c r="P53" s="1"/>
      <c r="Q53" s="9"/>
      <c r="R53" s="1"/>
      <c r="S53" s="1"/>
      <c r="T53" s="1"/>
      <c r="U53" s="1"/>
      <c r="V53" s="1"/>
      <c r="W53" s="1"/>
      <c r="X53" s="1"/>
      <c r="Y53" s="1"/>
      <c r="Z53" s="1"/>
      <c r="AA53" s="1"/>
      <c r="AB53" s="1"/>
      <c r="AC53" s="1"/>
      <c r="AD53" s="4"/>
      <c r="AE53" s="4"/>
      <c r="AF53" s="4"/>
    </row>
    <row r="54" spans="1:32" s="7" customFormat="1" ht="10.5">
      <c r="A54" s="11" t="s">
        <v>43</v>
      </c>
      <c r="B54" s="12"/>
      <c r="C54" s="12"/>
      <c r="D54" s="12"/>
      <c r="E54" s="12"/>
      <c r="F54" s="12"/>
      <c r="G54" s="12"/>
      <c r="H54" s="12"/>
      <c r="I54" s="12"/>
      <c r="J54" s="12"/>
      <c r="K54" s="12"/>
      <c r="L54" s="12"/>
      <c r="M54" s="12"/>
      <c r="N54" s="12"/>
      <c r="O54" s="12"/>
      <c r="P54" s="13"/>
      <c r="Q54" s="14"/>
      <c r="R54" s="15"/>
      <c r="S54" s="15"/>
      <c r="T54" s="15"/>
      <c r="U54" s="15"/>
      <c r="V54" s="15"/>
      <c r="W54" s="15"/>
      <c r="X54" s="15"/>
      <c r="Y54" s="15"/>
      <c r="Z54" s="15"/>
      <c r="AA54" s="15"/>
      <c r="AB54" s="15"/>
      <c r="AC54" s="15"/>
      <c r="AD54" s="13"/>
      <c r="AE54" s="13"/>
      <c r="AF54" s="13">
        <f>COUNTIF(B55:AE56,"*")/2</f>
        <v>11.5</v>
      </c>
    </row>
    <row r="55" spans="1:30" ht="10.5">
      <c r="A55" s="1" t="s">
        <v>3</v>
      </c>
      <c r="C55" s="17"/>
      <c r="D55" s="75"/>
      <c r="E55" s="38" t="s">
        <v>142</v>
      </c>
      <c r="F55" s="38" t="s">
        <v>142</v>
      </c>
      <c r="G55" s="38" t="s">
        <v>142</v>
      </c>
      <c r="H55" s="38" t="s">
        <v>140</v>
      </c>
      <c r="I55" s="38" t="s">
        <v>140</v>
      </c>
      <c r="J55" s="38" t="s">
        <v>140</v>
      </c>
      <c r="K55" s="38" t="s">
        <v>140</v>
      </c>
      <c r="L55" s="38" t="s">
        <v>140</v>
      </c>
      <c r="M55" s="38" t="s">
        <v>140</v>
      </c>
      <c r="N55" s="38" t="s">
        <v>140</v>
      </c>
      <c r="O55" s="38" t="s">
        <v>140</v>
      </c>
      <c r="P55" s="38" t="s">
        <v>144</v>
      </c>
      <c r="Q55" s="38" t="s">
        <v>144</v>
      </c>
      <c r="R55" s="38" t="s">
        <v>144</v>
      </c>
      <c r="S55" s="38" t="s">
        <v>144</v>
      </c>
      <c r="T55" s="38" t="s">
        <v>144</v>
      </c>
      <c r="U55" s="38" t="s">
        <v>144</v>
      </c>
      <c r="V55" s="38" t="s">
        <v>144</v>
      </c>
      <c r="W55" s="38" t="s">
        <v>144</v>
      </c>
      <c r="X55" s="38" t="s">
        <v>144</v>
      </c>
      <c r="Y55" s="38" t="s">
        <v>144</v>
      </c>
      <c r="Z55" s="38" t="s">
        <v>144</v>
      </c>
      <c r="AA55" s="38" t="s">
        <v>144</v>
      </c>
      <c r="AD55" s="1"/>
    </row>
    <row r="57" spans="1:32" s="7" customFormat="1" ht="10.5">
      <c r="A57" s="11" t="s">
        <v>14</v>
      </c>
      <c r="B57" s="15"/>
      <c r="C57" s="15"/>
      <c r="D57" s="15"/>
      <c r="E57" s="15"/>
      <c r="F57" s="15"/>
      <c r="G57" s="15"/>
      <c r="H57" s="15"/>
      <c r="I57" s="15"/>
      <c r="J57" s="15"/>
      <c r="K57" s="16"/>
      <c r="L57" s="15"/>
      <c r="M57" s="15"/>
      <c r="N57" s="15"/>
      <c r="O57" s="15"/>
      <c r="P57" s="13"/>
      <c r="Q57" s="14"/>
      <c r="R57" s="15"/>
      <c r="S57" s="15"/>
      <c r="T57" s="15"/>
      <c r="U57" s="15"/>
      <c r="V57" s="15"/>
      <c r="W57" s="15"/>
      <c r="X57" s="15"/>
      <c r="Y57" s="15"/>
      <c r="Z57" s="15"/>
      <c r="AA57" s="15"/>
      <c r="AB57" s="15"/>
      <c r="AC57" s="15"/>
      <c r="AD57" s="13"/>
      <c r="AE57" s="13"/>
      <c r="AF57" s="13">
        <f>COUNTIF(B58:AE61,"*")/2</f>
        <v>10</v>
      </c>
    </row>
    <row r="58" spans="1:32" s="7" customFormat="1" ht="10.5">
      <c r="A58" s="1" t="s">
        <v>13</v>
      </c>
      <c r="B58" s="1"/>
      <c r="C58" s="17"/>
      <c r="D58" s="75"/>
      <c r="E58" s="68"/>
      <c r="F58" s="37" t="s">
        <v>114</v>
      </c>
      <c r="G58" s="37" t="s">
        <v>114</v>
      </c>
      <c r="H58" s="37" t="s">
        <v>114</v>
      </c>
      <c r="I58" s="37" t="s">
        <v>114</v>
      </c>
      <c r="J58" s="37" t="s">
        <v>114</v>
      </c>
      <c r="K58" s="37" t="s">
        <v>114</v>
      </c>
      <c r="L58" s="37" t="s">
        <v>114</v>
      </c>
      <c r="M58" s="37" t="s">
        <v>114</v>
      </c>
      <c r="N58" s="37" t="s">
        <v>114</v>
      </c>
      <c r="O58" s="37" t="s">
        <v>114</v>
      </c>
      <c r="P58" s="37" t="s">
        <v>114</v>
      </c>
      <c r="Q58" s="37" t="s">
        <v>114</v>
      </c>
      <c r="R58" s="37" t="s">
        <v>114</v>
      </c>
      <c r="S58" s="37" t="s">
        <v>114</v>
      </c>
      <c r="T58" s="37" t="s">
        <v>114</v>
      </c>
      <c r="U58" s="37" t="s">
        <v>114</v>
      </c>
      <c r="V58" s="37" t="s">
        <v>114</v>
      </c>
      <c r="W58" s="37" t="s">
        <v>114</v>
      </c>
      <c r="X58" s="37" t="s">
        <v>114</v>
      </c>
      <c r="Y58" s="37" t="s">
        <v>114</v>
      </c>
      <c r="Z58" s="68"/>
      <c r="AA58" s="68"/>
      <c r="AB58" s="68"/>
      <c r="AD58" s="10"/>
      <c r="AE58" s="10"/>
      <c r="AF58" s="73"/>
    </row>
    <row r="59" spans="1:32" s="7" customFormat="1" ht="10.5">
      <c r="A59" s="1"/>
      <c r="B59" s="1"/>
      <c r="C59" s="17"/>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D59" s="10"/>
      <c r="AE59" s="10"/>
      <c r="AF59" s="73"/>
    </row>
    <row r="60" spans="1:32" s="7" customFormat="1" ht="10.5">
      <c r="A60" s="1"/>
      <c r="B60" s="1"/>
      <c r="C60" s="17"/>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D60" s="10"/>
      <c r="AE60" s="10"/>
      <c r="AF60" s="73"/>
    </row>
    <row r="61" spans="1:32" s="7" customFormat="1" ht="10.5">
      <c r="A61" s="1"/>
      <c r="B61" s="1"/>
      <c r="D61" s="1"/>
      <c r="E61" s="1"/>
      <c r="F61" s="1"/>
      <c r="G61" s="1"/>
      <c r="H61" s="1"/>
      <c r="I61" s="1"/>
      <c r="J61" s="1"/>
      <c r="K61" s="1"/>
      <c r="L61" s="1"/>
      <c r="M61" s="1"/>
      <c r="N61" s="1"/>
      <c r="O61" s="1"/>
      <c r="P61" s="1"/>
      <c r="Q61" s="9"/>
      <c r="R61" s="1"/>
      <c r="S61" s="1"/>
      <c r="T61" s="1"/>
      <c r="U61" s="1"/>
      <c r="V61" s="1"/>
      <c r="W61" s="1"/>
      <c r="X61" s="1"/>
      <c r="Y61" s="1"/>
      <c r="Z61" s="1"/>
      <c r="AA61" s="1"/>
      <c r="AB61" s="1"/>
      <c r="AC61" s="1"/>
      <c r="AD61" s="4"/>
      <c r="AE61" s="4"/>
      <c r="AF61" s="4"/>
    </row>
    <row r="62" spans="1:32" s="7" customFormat="1" ht="10.5">
      <c r="A62" s="11" t="s">
        <v>45</v>
      </c>
      <c r="B62" s="12"/>
      <c r="C62" s="12"/>
      <c r="D62" s="12"/>
      <c r="E62" s="12"/>
      <c r="F62" s="12"/>
      <c r="G62" s="12"/>
      <c r="H62" s="12"/>
      <c r="I62" s="12"/>
      <c r="J62" s="12"/>
      <c r="K62" s="12"/>
      <c r="L62" s="12"/>
      <c r="M62" s="12"/>
      <c r="N62" s="12"/>
      <c r="O62" s="12"/>
      <c r="P62" s="13"/>
      <c r="Q62" s="14"/>
      <c r="R62" s="15"/>
      <c r="S62" s="15"/>
      <c r="T62" s="15"/>
      <c r="U62" s="15"/>
      <c r="V62" s="15"/>
      <c r="W62" s="15"/>
      <c r="X62" s="15"/>
      <c r="Y62" s="15"/>
      <c r="Z62" s="15"/>
      <c r="AA62" s="15"/>
      <c r="AB62" s="15"/>
      <c r="AC62" s="15"/>
      <c r="AD62" s="13"/>
      <c r="AE62" s="13"/>
      <c r="AF62" s="13">
        <f>COUNTIF(B63:AE66,"*")/2</f>
        <v>9</v>
      </c>
    </row>
    <row r="63" spans="1:33" s="7" customFormat="1" ht="10.5">
      <c r="A63" s="1" t="s">
        <v>3</v>
      </c>
      <c r="B63" s="1"/>
      <c r="C63" s="6"/>
      <c r="D63" s="6"/>
      <c r="E63" s="96"/>
      <c r="F63" s="96"/>
      <c r="G63" s="96"/>
      <c r="H63" s="96"/>
      <c r="I63" s="96"/>
      <c r="J63" s="96"/>
      <c r="K63" s="75"/>
      <c r="L63" s="96"/>
      <c r="M63" s="96"/>
      <c r="N63" s="38" t="s">
        <v>149</v>
      </c>
      <c r="O63" s="38" t="s">
        <v>149</v>
      </c>
      <c r="P63" s="38" t="s">
        <v>149</v>
      </c>
      <c r="Q63" s="38" t="s">
        <v>149</v>
      </c>
      <c r="R63" s="38" t="s">
        <v>149</v>
      </c>
      <c r="S63" s="75"/>
      <c r="T63" s="75"/>
      <c r="U63" s="75"/>
      <c r="V63" s="75"/>
      <c r="W63" s="75"/>
      <c r="X63" s="75"/>
      <c r="Y63" s="38" t="s">
        <v>149</v>
      </c>
      <c r="Z63" s="38" t="s">
        <v>149</v>
      </c>
      <c r="AA63" s="38" t="s">
        <v>149</v>
      </c>
      <c r="AB63" s="38" t="s">
        <v>149</v>
      </c>
      <c r="AC63" s="4"/>
      <c r="AD63" s="4"/>
      <c r="AE63" s="4"/>
      <c r="AF63" s="4"/>
      <c r="AG63" s="7" t="s">
        <v>66</v>
      </c>
    </row>
    <row r="64" spans="1:32" s="7" customFormat="1" ht="10.5">
      <c r="A64" s="1" t="s">
        <v>4</v>
      </c>
      <c r="B64" s="1"/>
      <c r="C64" s="6"/>
      <c r="D64" s="6"/>
      <c r="E64" s="96"/>
      <c r="F64" s="96"/>
      <c r="G64" s="96"/>
      <c r="H64" s="96"/>
      <c r="I64" s="96"/>
      <c r="J64" s="96"/>
      <c r="K64" s="75"/>
      <c r="L64" s="96"/>
      <c r="M64" s="96"/>
      <c r="N64" s="38" t="s">
        <v>152</v>
      </c>
      <c r="O64" s="38" t="s">
        <v>152</v>
      </c>
      <c r="P64" s="38" t="s">
        <v>152</v>
      </c>
      <c r="Q64" s="38" t="s">
        <v>152</v>
      </c>
      <c r="R64" s="38" t="s">
        <v>152</v>
      </c>
      <c r="S64" s="75"/>
      <c r="T64" s="75"/>
      <c r="U64" s="75"/>
      <c r="V64" s="75"/>
      <c r="W64" s="75"/>
      <c r="X64" s="75"/>
      <c r="Y64" s="38" t="s">
        <v>152</v>
      </c>
      <c r="Z64" s="38" t="s">
        <v>143</v>
      </c>
      <c r="AA64" s="38" t="s">
        <v>143</v>
      </c>
      <c r="AB64" s="38" t="s">
        <v>152</v>
      </c>
      <c r="AC64" s="4"/>
      <c r="AD64" s="4"/>
      <c r="AE64" s="4"/>
      <c r="AF64" s="4"/>
    </row>
    <row r="65" spans="1:32" s="7" customFormat="1" ht="10.5">
      <c r="A65" s="1"/>
      <c r="B65" s="1"/>
      <c r="C65" s="6"/>
      <c r="D65" s="6"/>
      <c r="E65" s="96"/>
      <c r="F65" s="96"/>
      <c r="G65" s="96"/>
      <c r="H65" s="96"/>
      <c r="I65" s="96"/>
      <c r="J65" s="96"/>
      <c r="K65" s="75"/>
      <c r="L65" s="75"/>
      <c r="M65" s="75"/>
      <c r="N65" s="75"/>
      <c r="O65" s="75"/>
      <c r="P65" s="75"/>
      <c r="Q65" s="75"/>
      <c r="R65" s="75"/>
      <c r="S65" s="75"/>
      <c r="T65" s="75"/>
      <c r="U65" s="75"/>
      <c r="V65" s="75"/>
      <c r="W65" s="75"/>
      <c r="X65" s="75"/>
      <c r="Y65" s="75"/>
      <c r="Z65" s="75"/>
      <c r="AA65" s="75"/>
      <c r="AB65" s="75"/>
      <c r="AC65" s="75"/>
      <c r="AD65" s="75"/>
      <c r="AE65" s="4"/>
      <c r="AF65" s="4"/>
    </row>
    <row r="66" spans="1:32" s="7" customFormat="1" ht="10.5">
      <c r="A66" s="1"/>
      <c r="B66" s="1"/>
      <c r="D66" s="1"/>
      <c r="E66" s="1"/>
      <c r="F66" s="1"/>
      <c r="G66" s="1"/>
      <c r="H66" s="1"/>
      <c r="I66" s="1"/>
      <c r="J66" s="1"/>
      <c r="K66" s="1"/>
      <c r="L66" s="1"/>
      <c r="Q66" s="8"/>
      <c r="R66" s="1"/>
      <c r="S66" s="1"/>
      <c r="T66" s="1"/>
      <c r="U66" s="1"/>
      <c r="V66" s="1"/>
      <c r="W66" s="1"/>
      <c r="X66" s="1"/>
      <c r="Y66" s="1"/>
      <c r="AA66" s="1"/>
      <c r="AB66" s="1"/>
      <c r="AC66" s="1"/>
      <c r="AD66" s="10"/>
      <c r="AE66" s="4"/>
      <c r="AF66" s="4"/>
    </row>
    <row r="67" spans="1:32" s="7" customFormat="1" ht="30" customHeight="1">
      <c r="A67" s="11" t="s">
        <v>40</v>
      </c>
      <c r="B67" s="22"/>
      <c r="C67" s="22"/>
      <c r="D67" s="56">
        <v>0.291666666666667</v>
      </c>
      <c r="E67" s="56">
        <v>0.3125</v>
      </c>
      <c r="F67" s="56">
        <v>0.333333333333333</v>
      </c>
      <c r="G67" s="56">
        <v>0.354166666666667</v>
      </c>
      <c r="H67" s="56">
        <v>0.375</v>
      </c>
      <c r="I67" s="56">
        <v>0.395833333333333</v>
      </c>
      <c r="J67" s="56">
        <v>0.416666666666667</v>
      </c>
      <c r="K67" s="56">
        <v>0.4375</v>
      </c>
      <c r="L67" s="56">
        <v>0.458333333333333</v>
      </c>
      <c r="M67" s="56">
        <v>0.479166666666666</v>
      </c>
      <c r="N67" s="56">
        <v>0.5</v>
      </c>
      <c r="O67" s="56">
        <v>0.520833333333333</v>
      </c>
      <c r="P67" s="56">
        <v>0.541666666666666</v>
      </c>
      <c r="Q67" s="56">
        <v>0.5625</v>
      </c>
      <c r="R67" s="56">
        <v>0.583333333333333</v>
      </c>
      <c r="S67" s="56">
        <v>0.604166666666666</v>
      </c>
      <c r="T67" s="56">
        <v>0.625</v>
      </c>
      <c r="U67" s="56">
        <v>0.645833333333333</v>
      </c>
      <c r="V67" s="56">
        <v>0.666666666666666</v>
      </c>
      <c r="W67" s="56">
        <v>0.6875</v>
      </c>
      <c r="X67" s="56">
        <v>0.708333333333333</v>
      </c>
      <c r="Y67" s="56">
        <v>0.729166666666666</v>
      </c>
      <c r="Z67" s="56">
        <v>0.75</v>
      </c>
      <c r="AA67" s="56">
        <v>0.770833333333334</v>
      </c>
      <c r="AB67" s="56">
        <v>0.791666666666668</v>
      </c>
      <c r="AC67" s="56">
        <v>0.812500000000002</v>
      </c>
      <c r="AD67" s="56">
        <v>0.8333333333333334</v>
      </c>
      <c r="AE67" s="56">
        <v>0.8541666666666666</v>
      </c>
      <c r="AF67" s="13">
        <f>AF57+AF54+AF49+AF46+AF32+AF24+AF3+AF62</f>
        <v>318</v>
      </c>
    </row>
    <row r="68" spans="1:31" ht="10.5">
      <c r="A68" s="37" t="str">
        <f>Fredag!B46</f>
        <v>P12</v>
      </c>
      <c r="B68" s="30"/>
      <c r="C68" s="30"/>
      <c r="D68" s="57">
        <f>COUNTIF(D$3:D$66,$B$76)</f>
        <v>2</v>
      </c>
      <c r="E68" s="57">
        <f>COUNTIF(E$3:E$66,$B$76)</f>
        <v>6</v>
      </c>
      <c r="F68" s="57">
        <f>COUNTIF(F$3:F$66,$B$76)</f>
        <v>7</v>
      </c>
      <c r="G68" s="57">
        <f>COUNTIF(G$3:G$66,$B$76)</f>
        <v>7</v>
      </c>
      <c r="H68" s="57">
        <f>COUNTIF(H$3:H$66,$B$76)</f>
        <v>7</v>
      </c>
      <c r="I68" s="57">
        <f>COUNTIF(I$3:I$66,$B$76)</f>
        <v>7</v>
      </c>
      <c r="J68" s="57">
        <f>COUNTIF(J$3:J$66,$B$76)</f>
        <v>7</v>
      </c>
      <c r="K68" s="57">
        <f>COUNTIF(K$3:K$66,$B$76)</f>
        <v>6</v>
      </c>
      <c r="L68" s="57">
        <f>COUNTIF(L$3:L$66,$B$76)</f>
        <v>7</v>
      </c>
      <c r="M68" s="57">
        <f>COUNTIF(M$3:M$66,$B$76)</f>
        <v>7</v>
      </c>
      <c r="N68" s="57">
        <f>COUNTIF(N$3:N$66,$B$76)</f>
        <v>7</v>
      </c>
      <c r="O68" s="57">
        <f>COUNTIF(O$3:O$66,$B$76)</f>
        <v>7</v>
      </c>
      <c r="P68" s="57">
        <f>COUNTIF(P$3:P$66,$B$76)</f>
        <v>3</v>
      </c>
      <c r="Q68" s="57">
        <f>COUNTIF(Q$3:Q$66,$B$76)</f>
        <v>7</v>
      </c>
      <c r="R68" s="57">
        <f>COUNTIF(R$3:R$66,$B$76)</f>
        <v>7</v>
      </c>
      <c r="S68" s="57">
        <f>COUNTIF(S$3:S$66,$B$76)</f>
        <v>7</v>
      </c>
      <c r="T68" s="57">
        <f>COUNTIF(T$3:T$66,$B$76)</f>
        <v>7</v>
      </c>
      <c r="U68" s="57">
        <f>COUNTIF(U$3:U$66,$B$76)</f>
        <v>6</v>
      </c>
      <c r="V68" s="57">
        <f>COUNTIF(V$3:V$66,$B$76)</f>
        <v>7</v>
      </c>
      <c r="W68" s="57">
        <f>COUNTIF(W$3:W$66,$B$76)</f>
        <v>7</v>
      </c>
      <c r="X68" s="57">
        <f>COUNTIF(X$3:X$66,$B$76)</f>
        <v>8</v>
      </c>
      <c r="Y68" s="57">
        <f>COUNTIF(Y$3:Y$66,$B$76)</f>
        <v>7</v>
      </c>
      <c r="Z68" s="57">
        <f>COUNTIF(Z$3:Z$66,$B$76)</f>
        <v>7</v>
      </c>
      <c r="AA68" s="57">
        <f>COUNTIF(AA$3:AA$66,$B$76)</f>
        <v>6</v>
      </c>
      <c r="AB68" s="57">
        <f>COUNTIF(AB$3:AB$66,$B$76)</f>
        <v>3</v>
      </c>
      <c r="AC68" s="57">
        <f>COUNTIF(AC$3:AC$66,$B$76)</f>
        <v>0</v>
      </c>
      <c r="AD68" s="57">
        <f>COUNTIF(AD$3:AD$66,$B$76)</f>
        <v>0</v>
      </c>
      <c r="AE68" s="57">
        <f>COUNTIF(AE$3:AE$66,$B$76)</f>
        <v>0</v>
      </c>
    </row>
    <row r="69" spans="1:31" ht="10.5">
      <c r="A69" s="49" t="str">
        <f>Fredag!C46</f>
        <v>P08</v>
      </c>
      <c r="B69" s="50"/>
      <c r="C69" s="50"/>
      <c r="D69" s="58">
        <f>COUNTIF(D$3:D$66,$C$76)</f>
        <v>4</v>
      </c>
      <c r="E69" s="58">
        <f>COUNTIF(E$3:E$66,$C$76)</f>
        <v>7</v>
      </c>
      <c r="F69" s="58">
        <f>COUNTIF(F$3:F$66,$C$76)</f>
        <v>7</v>
      </c>
      <c r="G69" s="58">
        <f>COUNTIF(G$3:G$66,$C$76)</f>
        <v>9</v>
      </c>
      <c r="H69" s="58">
        <f>COUNTIF(H$3:H$66,$C$76)</f>
        <v>9</v>
      </c>
      <c r="I69" s="58">
        <f>COUNTIF(I$3:I$66,$C$76)</f>
        <v>9</v>
      </c>
      <c r="J69" s="58">
        <f>COUNTIF(J$3:J$66,$C$76)</f>
        <v>9</v>
      </c>
      <c r="K69" s="58">
        <f>COUNTIF(K$3:K$66,$C$76)</f>
        <v>9</v>
      </c>
      <c r="L69" s="58">
        <f>COUNTIF(L$3:L$66,$C$76)</f>
        <v>7</v>
      </c>
      <c r="M69" s="58">
        <f>COUNTIF(M$3:M$66,$C$76)</f>
        <v>9</v>
      </c>
      <c r="N69" s="58">
        <f>COUNTIF(N$3:N$66,$C$76)</f>
        <v>9</v>
      </c>
      <c r="O69" s="58">
        <f>COUNTIF(O$3:O$66,$C$76)</f>
        <v>9</v>
      </c>
      <c r="P69" s="58">
        <f>COUNTIF(P$3:P$66,$C$76)</f>
        <v>9</v>
      </c>
      <c r="Q69" s="58">
        <f>COUNTIF(Q$3:Q$66,$C$76)</f>
        <v>7</v>
      </c>
      <c r="R69" s="58">
        <f>COUNTIF(R$3:R$66,$C$76)</f>
        <v>9</v>
      </c>
      <c r="S69" s="58">
        <f>COUNTIF(S$3:S$66,$C$76)</f>
        <v>9</v>
      </c>
      <c r="T69" s="58">
        <f>COUNTIF(T$3:T$66,$C$76)</f>
        <v>9</v>
      </c>
      <c r="U69" s="58">
        <f>COUNTIF(U$3:U$66,$C$76)</f>
        <v>9</v>
      </c>
      <c r="V69" s="58">
        <f>COUNTIF(V$3:V$66,$C$76)</f>
        <v>8</v>
      </c>
      <c r="W69" s="58">
        <f>COUNTIF(W$3:W$66,$C$76)</f>
        <v>8</v>
      </c>
      <c r="X69" s="58">
        <f>COUNTIF(X$3:X$66,$C$76)</f>
        <v>9</v>
      </c>
      <c r="Y69" s="58">
        <f>COUNTIF(Y$3:Y$66,$C$76)</f>
        <v>8</v>
      </c>
      <c r="Z69" s="58">
        <f>COUNTIF(Z$3:Z$66,$C$76)</f>
        <v>8</v>
      </c>
      <c r="AA69" s="58">
        <f>COUNTIF(AA$3:AA$66,$C$76)</f>
        <v>9</v>
      </c>
      <c r="AB69" s="58">
        <f>COUNTIF(AB$3:AB$66,$C$76)</f>
        <v>6</v>
      </c>
      <c r="AC69" s="58">
        <f>COUNTIF(AC$3:AC$66,$C$76)</f>
        <v>0</v>
      </c>
      <c r="AD69" s="58">
        <f>COUNTIF(AD$3:AD$66,$C$76)</f>
        <v>0</v>
      </c>
      <c r="AE69" s="58">
        <f>COUNTIF(AE$3:AE$66,$C$76)</f>
        <v>0</v>
      </c>
    </row>
    <row r="70" spans="1:31" ht="10.5">
      <c r="A70" s="38" t="str">
        <f>Fredag!D46</f>
        <v>F09</v>
      </c>
      <c r="B70" s="32"/>
      <c r="C70" s="32"/>
      <c r="D70" s="59">
        <f>COUNTIF(D$3:D$66,$D$76)</f>
        <v>0</v>
      </c>
      <c r="E70" s="59">
        <f>COUNTIF(E$3:E$66,$D$76)</f>
        <v>0</v>
      </c>
      <c r="F70" s="59">
        <f>COUNTIF(F$3:F$66,$D$76)</f>
        <v>0</v>
      </c>
      <c r="G70" s="59">
        <f>COUNTIF(G$3:G$66,$D$76)</f>
        <v>0</v>
      </c>
      <c r="H70" s="59">
        <f>COUNTIF(H$3:H$66,$D$76)</f>
        <v>0</v>
      </c>
      <c r="I70" s="59">
        <f>COUNTIF(I$3:I$66,$D$76)</f>
        <v>0</v>
      </c>
      <c r="J70" s="59">
        <f>COUNTIF(J$3:J$66,$D$76)</f>
        <v>0</v>
      </c>
      <c r="K70" s="59">
        <f>COUNTIF(K$3:K$66,$D$76)</f>
        <v>0</v>
      </c>
      <c r="L70" s="59">
        <f>COUNTIF(L$3:L$66,$D$76)</f>
        <v>0</v>
      </c>
      <c r="M70" s="59">
        <f>COUNTIF(M$3:M$66,$D$76)</f>
        <v>0</v>
      </c>
      <c r="N70" s="59">
        <f>COUNTIF(N$3:N$66,$D$76)</f>
        <v>0</v>
      </c>
      <c r="O70" s="59">
        <f>COUNTIF(O$3:O$66,$D$76)</f>
        <v>0</v>
      </c>
      <c r="P70" s="59">
        <f>COUNTIF(P$3:P$66,$D$76)</f>
        <v>0</v>
      </c>
      <c r="Q70" s="59">
        <f>COUNTIF(Q$3:Q$66,$D$76)</f>
        <v>0</v>
      </c>
      <c r="R70" s="59">
        <f>COUNTIF(R$3:R$66,$D$76)</f>
        <v>0</v>
      </c>
      <c r="S70" s="59">
        <f>COUNTIF(S$3:S$66,$D$76)</f>
        <v>0</v>
      </c>
      <c r="T70" s="59">
        <f>COUNTIF(T$3:T$66,$D$76)</f>
        <v>0</v>
      </c>
      <c r="U70" s="59">
        <f>COUNTIF(U$3:U$66,$D$76)</f>
        <v>0</v>
      </c>
      <c r="V70" s="59">
        <f>COUNTIF(V$3:V$66,$D$76)</f>
        <v>0</v>
      </c>
      <c r="W70" s="59">
        <f>COUNTIF(W$3:W$66,$D$76)</f>
        <v>0</v>
      </c>
      <c r="X70" s="59">
        <f>COUNTIF(X$3:X$66,$D$76)</f>
        <v>0</v>
      </c>
      <c r="Y70" s="59">
        <f>COUNTIF(Y$3:Y$66,$D$76)</f>
        <v>0</v>
      </c>
      <c r="Z70" s="59">
        <f>COUNTIF(Z$3:Z$66,$D$76)</f>
        <v>0</v>
      </c>
      <c r="AA70" s="59">
        <f>COUNTIF(AA$3:AA$66,$D$76)</f>
        <v>0</v>
      </c>
      <c r="AB70" s="59">
        <f>COUNTIF(AB$3:AB$66,$D$76)</f>
        <v>0</v>
      </c>
      <c r="AC70" s="59">
        <f>COUNTIF(AC$3:AC$66,$D$76)</f>
        <v>0</v>
      </c>
      <c r="AD70" s="59">
        <f>COUNTIF(AD$3:AD$66,$D$76)</f>
        <v>0</v>
      </c>
      <c r="AE70" s="59">
        <f>COUNTIF(AE$3:AE$66,$D$76)</f>
        <v>0</v>
      </c>
    </row>
    <row r="71" spans="1:31" ht="10.5">
      <c r="A71" s="146" t="str">
        <f>Fredag!E46</f>
        <v>F08</v>
      </c>
      <c r="B71" s="149"/>
      <c r="C71" s="149"/>
      <c r="D71" s="147">
        <f>COUNTIF(D$3:D$66,$E$76)</f>
        <v>2</v>
      </c>
      <c r="E71" s="147">
        <f>COUNTIF(E$3:E$66,$E$76)</f>
        <v>2</v>
      </c>
      <c r="F71" s="147">
        <f>COUNTIF(F$3:F$66,$E$76)</f>
        <v>2</v>
      </c>
      <c r="G71" s="147">
        <f>COUNTIF(G$3:G$66,$E$76)</f>
        <v>2</v>
      </c>
      <c r="H71" s="147">
        <f>COUNTIF(H$3:H$66,$E$76)</f>
        <v>2</v>
      </c>
      <c r="I71" s="147">
        <f>COUNTIF(I$3:I$66,$E$76)</f>
        <v>2</v>
      </c>
      <c r="J71" s="147">
        <f>COUNTIF(J$3:J$66,$E$76)</f>
        <v>2</v>
      </c>
      <c r="K71" s="147">
        <f>COUNTIF(K$3:K$66,$E$76)</f>
        <v>2</v>
      </c>
      <c r="L71" s="147">
        <f>COUNTIF(L$3:L$66,$E$76)</f>
        <v>2</v>
      </c>
      <c r="M71" s="147">
        <f>COUNTIF(M$3:M$66,$E$76)</f>
        <v>2</v>
      </c>
      <c r="N71" s="147">
        <f>COUNTIF(N$3:N$66,$E$76)</f>
        <v>2</v>
      </c>
      <c r="O71" s="147">
        <f>COUNTIF(O$3:O$66,$E$76)</f>
        <v>2</v>
      </c>
      <c r="P71" s="147">
        <f>COUNTIF(P$3:P$66,$E$76)</f>
        <v>2</v>
      </c>
      <c r="Q71" s="147">
        <f>COUNTIF(Q$3:Q$66,$E$76)</f>
        <v>2</v>
      </c>
      <c r="R71" s="147">
        <f>COUNTIF(R$3:R$66,$E$76)</f>
        <v>2</v>
      </c>
      <c r="S71" s="147">
        <f>COUNTIF(S$3:S$66,$E$76)</f>
        <v>2</v>
      </c>
      <c r="T71" s="147">
        <f>COUNTIF(T$3:T$66,$E$76)</f>
        <v>2</v>
      </c>
      <c r="U71" s="147">
        <f>COUNTIF(U$3:U$66,$E$76)</f>
        <v>2</v>
      </c>
      <c r="V71" s="147">
        <f>COUNTIF(V$3:V$66,$E$76)</f>
        <v>2</v>
      </c>
      <c r="W71" s="147">
        <f>COUNTIF(W$3:W$66,$E$76)</f>
        <v>2</v>
      </c>
      <c r="X71" s="147">
        <f>COUNTIF(X$3:X$66,$E$76)</f>
        <v>2</v>
      </c>
      <c r="Y71" s="147">
        <f>COUNTIF(Y$3:Y$66,$E$76)</f>
        <v>2</v>
      </c>
      <c r="Z71" s="147">
        <f>COUNTIF(Z$3:Z$66,$E$76)</f>
        <v>2</v>
      </c>
      <c r="AA71" s="147">
        <f>COUNTIF(AA$3:AA$66,$E$76)</f>
        <v>2</v>
      </c>
      <c r="AB71" s="147">
        <f>COUNTIF(AB$3:AB$66,$E$76)</f>
        <v>0</v>
      </c>
      <c r="AC71" s="147">
        <f>COUNTIF(AC$3:AC$66,$E$76)</f>
        <v>0</v>
      </c>
      <c r="AD71" s="147">
        <f>COUNTIF(AD$3:AD$66,$E$76)</f>
        <v>0</v>
      </c>
      <c r="AE71" s="147">
        <f>COUNTIF(AE$3:AE$66,$E$76)</f>
        <v>0</v>
      </c>
    </row>
    <row r="72" spans="1:31" ht="10.5">
      <c r="A72" s="39" t="str">
        <f>Fredag!F46</f>
        <v>P07</v>
      </c>
      <c r="B72" s="35"/>
      <c r="C72" s="35"/>
      <c r="D72" s="60">
        <f>COUNTIF(D$3:D$66,$F$76)</f>
        <v>7</v>
      </c>
      <c r="E72" s="60">
        <f>COUNTIF(E$3:E$66,$F$76)</f>
        <v>7</v>
      </c>
      <c r="F72" s="60">
        <f>COUNTIF(F$3:F$66,$F$76)</f>
        <v>7</v>
      </c>
      <c r="G72" s="60">
        <f>COUNTIF(G$3:G$66,$F$76)</f>
        <v>7</v>
      </c>
      <c r="H72" s="60">
        <f>COUNTIF(H$3:H$66,$F$76)</f>
        <v>3</v>
      </c>
      <c r="I72" s="60">
        <f>COUNTIF(I$3:I$66,$F$76)</f>
        <v>3</v>
      </c>
      <c r="J72" s="60">
        <f>COUNTIF(J$3:J$66,$F$76)</f>
        <v>3</v>
      </c>
      <c r="K72" s="60">
        <f>COUNTIF(K$3:K$66,$F$76)</f>
        <v>3</v>
      </c>
      <c r="L72" s="60">
        <f>COUNTIF(L$3:L$66,$F$76)</f>
        <v>3</v>
      </c>
      <c r="M72" s="60">
        <f>COUNTIF(M$3:M$66,$F$76)</f>
        <v>3</v>
      </c>
      <c r="N72" s="60">
        <f>COUNTIF(N$3:N$66,$F$76)</f>
        <v>3</v>
      </c>
      <c r="O72" s="60">
        <f>COUNTIF(O$3:O$66,$F$76)</f>
        <v>3</v>
      </c>
      <c r="P72" s="60">
        <f>COUNTIF(P$3:P$66,$F$76)</f>
        <v>7</v>
      </c>
      <c r="Q72" s="60">
        <f>COUNTIF(Q$3:Q$66,$F$76)</f>
        <v>7</v>
      </c>
      <c r="R72" s="60">
        <f>COUNTIF(R$3:R$66,$F$76)</f>
        <v>7</v>
      </c>
      <c r="S72" s="60">
        <f>COUNTIF(S$3:S$66,$F$76)</f>
        <v>7</v>
      </c>
      <c r="T72" s="60">
        <f>COUNTIF(T$3:T$66,$F$76)</f>
        <v>4</v>
      </c>
      <c r="U72" s="60">
        <f>COUNTIF(U$3:U$66,$F$76)</f>
        <v>4</v>
      </c>
      <c r="V72" s="60">
        <f>COUNTIF(V$3:V$66,$F$76)</f>
        <v>0</v>
      </c>
      <c r="W72" s="60">
        <f>COUNTIF(W$3:W$66,$F$76)</f>
        <v>0</v>
      </c>
      <c r="X72" s="60">
        <f>COUNTIF(X$3:X$66,$F$76)</f>
        <v>0</v>
      </c>
      <c r="Y72" s="60">
        <f>COUNTIF(Y$3:Y$66,$F$76)</f>
        <v>0</v>
      </c>
      <c r="Z72" s="60">
        <f>COUNTIF(Z$3:Z$66,$F$76)</f>
        <v>0</v>
      </c>
      <c r="AA72" s="60">
        <f>COUNTIF(AA$3:AA$66,$F$76)</f>
        <v>0</v>
      </c>
      <c r="AB72" s="60">
        <f>COUNTIF(AB$3:AB$66,$F$76)</f>
        <v>0</v>
      </c>
      <c r="AC72" s="60">
        <f>COUNTIF(AC$3:AC$66,$F$76)</f>
        <v>0</v>
      </c>
      <c r="AD72" s="60">
        <f>COUNTIF(AD$3:AD$66,$F$76)</f>
        <v>0</v>
      </c>
      <c r="AE72" s="60">
        <f>COUNTIF(AE$3:AE$66,$F$76)</f>
        <v>0</v>
      </c>
    </row>
    <row r="73" spans="1:31" ht="10.5">
      <c r="A73" s="81" t="str">
        <f>Fredag!G46</f>
        <v>F12</v>
      </c>
      <c r="B73" s="79"/>
      <c r="C73" s="79"/>
      <c r="D73" s="82">
        <f>COUNTIF(D$3:D$66,$G$76)</f>
        <v>0</v>
      </c>
      <c r="E73" s="82">
        <f>COUNTIF(E$3:E$66,$G$76)</f>
        <v>0</v>
      </c>
      <c r="F73" s="82">
        <f>COUNTIF(F$3:F$66,$G$76)</f>
        <v>0</v>
      </c>
      <c r="G73" s="82">
        <f>COUNTIF(G$3:G$66,$G$76)</f>
        <v>2</v>
      </c>
      <c r="H73" s="82">
        <f>COUNTIF(H$3:H$66,$G$76)</f>
        <v>2</v>
      </c>
      <c r="I73" s="82">
        <f>COUNTIF(I$3:I$66,$G$76)</f>
        <v>2</v>
      </c>
      <c r="J73" s="82">
        <f>COUNTIF(J$3:J$66,$G$76)</f>
        <v>2</v>
      </c>
      <c r="K73" s="82">
        <f>COUNTIF(K$3:K$66,$G$76)</f>
        <v>2</v>
      </c>
      <c r="L73" s="82">
        <f>COUNTIF(L$3:L$66,$G$76)</f>
        <v>2</v>
      </c>
      <c r="M73" s="82">
        <f>COUNTIF(M$3:M$66,$G$76)</f>
        <v>2</v>
      </c>
      <c r="N73" s="82">
        <f>COUNTIF(N$3:N$66,$G$76)</f>
        <v>2</v>
      </c>
      <c r="O73" s="82">
        <f>COUNTIF(O$3:O$66,$G$76)</f>
        <v>2</v>
      </c>
      <c r="P73" s="82">
        <f>COUNTIF(P$3:P$66,$G$76)</f>
        <v>2</v>
      </c>
      <c r="Q73" s="82">
        <f>COUNTIF(Q$3:Q$66,$G$76)</f>
        <v>2</v>
      </c>
      <c r="R73" s="82">
        <f>COUNTIF(R$3:R$66,$G$76)</f>
        <v>2</v>
      </c>
      <c r="S73" s="82">
        <f>COUNTIF(S$3:S$66,$G$76)</f>
        <v>2</v>
      </c>
      <c r="T73" s="82">
        <f>COUNTIF(T$3:T$66,$G$76)</f>
        <v>2</v>
      </c>
      <c r="U73" s="82">
        <f>COUNTIF(U$3:U$66,$G$76)</f>
        <v>2</v>
      </c>
      <c r="V73" s="82">
        <f>COUNTIF(V$3:V$66,$G$76)</f>
        <v>2</v>
      </c>
      <c r="W73" s="82">
        <f>COUNTIF(W$3:W$66,$G$76)</f>
        <v>2</v>
      </c>
      <c r="X73" s="82">
        <f>COUNTIF(X$3:X$66,$G$76)</f>
        <v>2</v>
      </c>
      <c r="Y73" s="82">
        <f>COUNTIF(Y$3:Y$66,$G$76)</f>
        <v>2</v>
      </c>
      <c r="Z73" s="82">
        <f>COUNTIF(Z$3:Z$66,$G$76)</f>
        <v>2</v>
      </c>
      <c r="AA73" s="82">
        <f>COUNTIF(AA$3:AA$66,$G$76)</f>
        <v>2</v>
      </c>
      <c r="AB73" s="82">
        <f>COUNTIF(AB$3:AB$66,$G$76)</f>
        <v>2</v>
      </c>
      <c r="AC73" s="82">
        <f>COUNTIF(AC$3:AC$66,$G$76)</f>
        <v>0</v>
      </c>
      <c r="AD73" s="82">
        <f>COUNTIF(AD$3:AD$66,$G$76)</f>
        <v>0</v>
      </c>
      <c r="AE73" s="82">
        <f>COUNTIF(AE$3:AE$66,$G$76)</f>
        <v>0</v>
      </c>
    </row>
    <row r="74" spans="1:32" ht="10.5">
      <c r="A74" s="1" t="s">
        <v>21</v>
      </c>
      <c r="B74" s="19"/>
      <c r="C74" s="19"/>
      <c r="D74" s="61">
        <f>SUM(D68:D73)</f>
        <v>15</v>
      </c>
      <c r="E74" s="61">
        <f aca="true" t="shared" si="0" ref="E74:AC74">SUM(E68:E73)</f>
        <v>22</v>
      </c>
      <c r="F74" s="61">
        <f t="shared" si="0"/>
        <v>23</v>
      </c>
      <c r="G74" s="61">
        <f t="shared" si="0"/>
        <v>27</v>
      </c>
      <c r="H74" s="61">
        <f t="shared" si="0"/>
        <v>23</v>
      </c>
      <c r="I74" s="61">
        <f t="shared" si="0"/>
        <v>23</v>
      </c>
      <c r="J74" s="61">
        <f t="shared" si="0"/>
        <v>23</v>
      </c>
      <c r="K74" s="61">
        <f t="shared" si="0"/>
        <v>22</v>
      </c>
      <c r="L74" s="61">
        <f t="shared" si="0"/>
        <v>21</v>
      </c>
      <c r="M74" s="61">
        <f t="shared" si="0"/>
        <v>23</v>
      </c>
      <c r="N74" s="61">
        <f t="shared" si="0"/>
        <v>23</v>
      </c>
      <c r="O74" s="61">
        <f t="shared" si="0"/>
        <v>23</v>
      </c>
      <c r="P74" s="61">
        <f t="shared" si="0"/>
        <v>23</v>
      </c>
      <c r="Q74" s="61">
        <f t="shared" si="0"/>
        <v>25</v>
      </c>
      <c r="R74" s="61">
        <f t="shared" si="0"/>
        <v>27</v>
      </c>
      <c r="S74" s="61">
        <f t="shared" si="0"/>
        <v>27</v>
      </c>
      <c r="T74" s="61">
        <f t="shared" si="0"/>
        <v>24</v>
      </c>
      <c r="U74" s="61">
        <f t="shared" si="0"/>
        <v>23</v>
      </c>
      <c r="V74" s="61">
        <f t="shared" si="0"/>
        <v>19</v>
      </c>
      <c r="W74" s="61">
        <f t="shared" si="0"/>
        <v>19</v>
      </c>
      <c r="X74" s="61">
        <f t="shared" si="0"/>
        <v>21</v>
      </c>
      <c r="Y74" s="61">
        <f t="shared" si="0"/>
        <v>19</v>
      </c>
      <c r="Z74" s="61">
        <f t="shared" si="0"/>
        <v>19</v>
      </c>
      <c r="AA74" s="61">
        <f t="shared" si="0"/>
        <v>19</v>
      </c>
      <c r="AB74" s="61">
        <f t="shared" si="0"/>
        <v>11</v>
      </c>
      <c r="AC74" s="61">
        <f t="shared" si="0"/>
        <v>0</v>
      </c>
      <c r="AD74" s="61">
        <f>SUM(AD68:AD73)</f>
        <v>0</v>
      </c>
      <c r="AE74" s="61">
        <f>SUM(AE68:AE73)</f>
        <v>0</v>
      </c>
      <c r="AF74" s="4">
        <f>SUM(B74:AE74)/2</f>
        <v>272</v>
      </c>
    </row>
    <row r="75" spans="2:28" ht="10.5">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row>
    <row r="76" spans="1:33" ht="10.5">
      <c r="A76" s="17" t="s">
        <v>25</v>
      </c>
      <c r="B76" s="87" t="str">
        <f>Fredag!B46</f>
        <v>P12</v>
      </c>
      <c r="C76" s="88" t="str">
        <f>Fredag!C46</f>
        <v>P08</v>
      </c>
      <c r="D76" s="89" t="str">
        <f>Fredag!D46</f>
        <v>F09</v>
      </c>
      <c r="E76" s="134" t="str">
        <f>Fredag!E46</f>
        <v>F08</v>
      </c>
      <c r="F76" s="90" t="str">
        <f>Fredag!F46</f>
        <v>P07</v>
      </c>
      <c r="G76" s="91" t="str">
        <f>Fredag!G46</f>
        <v>F12</v>
      </c>
      <c r="H76" s="159" t="s">
        <v>21</v>
      </c>
      <c r="I76" s="159"/>
      <c r="J76" s="7"/>
      <c r="K76" s="7"/>
      <c r="L76" s="7"/>
      <c r="M76" s="7"/>
      <c r="N76" s="7"/>
      <c r="O76" s="7"/>
      <c r="P76" s="7"/>
      <c r="Q76" s="7"/>
      <c r="R76" s="8"/>
      <c r="S76" s="7"/>
      <c r="T76" s="7"/>
      <c r="U76" s="7"/>
      <c r="V76" s="7"/>
      <c r="W76" s="7"/>
      <c r="X76" s="7"/>
      <c r="Y76" s="7"/>
      <c r="Z76" s="7"/>
      <c r="AA76" s="7"/>
      <c r="AD76" s="1"/>
      <c r="AE76" s="1"/>
      <c r="AG76" s="4"/>
    </row>
    <row r="77" spans="1:33" ht="10.5">
      <c r="A77" s="11" t="str">
        <f>A3</f>
        <v>Matchtider &amp; Värdskap</v>
      </c>
      <c r="B77" s="29">
        <f>COUNTIF($D$4:$AE$23,B$76)/2</f>
        <v>43</v>
      </c>
      <c r="C77" s="51">
        <f>COUNTIF($B$4:$AC$23,C$76)/2</f>
        <v>30.5</v>
      </c>
      <c r="D77" s="125">
        <f>COUNTIF($B$4:$AC$23,D$76)/2</f>
        <v>0</v>
      </c>
      <c r="E77" s="131">
        <f>COUNTIF($B$4:$AC$23,E$76)/2</f>
        <v>0</v>
      </c>
      <c r="F77" s="113">
        <f>COUNTIF($B$4:$AC$23,F$76)/2</f>
        <v>0</v>
      </c>
      <c r="G77" s="78">
        <f>COUNTIF($D$4:$AE$23,G$76)/2</f>
        <v>0</v>
      </c>
      <c r="H77" s="160">
        <f aca="true" t="shared" si="1" ref="H77:H84">SUM(B77:G77)</f>
        <v>73.5</v>
      </c>
      <c r="I77" s="160"/>
      <c r="J77" s="7"/>
      <c r="K77" s="7"/>
      <c r="L77" s="7"/>
      <c r="M77" s="7"/>
      <c r="N77" s="7"/>
      <c r="O77" s="7"/>
      <c r="P77" s="7"/>
      <c r="Q77" s="7"/>
      <c r="R77" s="8"/>
      <c r="S77" s="7"/>
      <c r="T77" s="7"/>
      <c r="U77" s="7"/>
      <c r="V77" s="7"/>
      <c r="W77" s="7"/>
      <c r="X77" s="7"/>
      <c r="Y77" s="7"/>
      <c r="Z77" s="7"/>
      <c r="AA77" s="7"/>
      <c r="AD77" s="1"/>
      <c r="AE77" s="1"/>
      <c r="AG77" s="4"/>
    </row>
    <row r="78" spans="1:33" ht="10.5">
      <c r="A78" s="11" t="str">
        <f>A24</f>
        <v>Parkering Lördag</v>
      </c>
      <c r="B78" s="29">
        <f>COUNTIF($D$25:$AE$31,B$76)/2</f>
        <v>0</v>
      </c>
      <c r="C78" s="51">
        <f>COUNTIF($B$25:$AC$31,C$76)/2</f>
        <v>0</v>
      </c>
      <c r="D78" s="31">
        <f>COUNTIF($B$25:$AC$31,D$76)/2</f>
        <v>0</v>
      </c>
      <c r="E78" s="148">
        <f>COUNTIF($B$25:$AC$31,E$76)/2</f>
        <v>0</v>
      </c>
      <c r="F78" s="126">
        <f>COUNTIF($B$25:$AC$31,F$76)/2</f>
        <v>44</v>
      </c>
      <c r="G78" s="78">
        <f>COUNTIF($B$25:$AC$31,G$76)/2</f>
        <v>0</v>
      </c>
      <c r="H78" s="160">
        <f t="shared" si="1"/>
        <v>44</v>
      </c>
      <c r="I78" s="160"/>
      <c r="J78" s="10"/>
      <c r="K78" s="10"/>
      <c r="L78" s="7"/>
      <c r="M78" s="7"/>
      <c r="N78" s="7"/>
      <c r="O78" s="7"/>
      <c r="P78" s="7"/>
      <c r="Q78" s="7"/>
      <c r="R78" s="8"/>
      <c r="S78" s="7"/>
      <c r="T78" s="7"/>
      <c r="U78" s="7"/>
      <c r="V78" s="7"/>
      <c r="W78" s="7"/>
      <c r="X78" s="7"/>
      <c r="Y78" s="7"/>
      <c r="Z78" s="7"/>
      <c r="AA78" s="7"/>
      <c r="AD78" s="1"/>
      <c r="AE78" s="1"/>
      <c r="AG78" s="4"/>
    </row>
    <row r="79" spans="1:33" ht="10.5">
      <c r="A79" s="11" t="str">
        <f>A32</f>
        <v>Servering Lördag</v>
      </c>
      <c r="B79" s="29">
        <f>COUNTIF($B$33:$AE$44,B$76)/2</f>
        <v>0</v>
      </c>
      <c r="C79" s="51">
        <f>COUNTIF($B$33:$AE$44,C$76)/2</f>
        <v>72</v>
      </c>
      <c r="D79" s="31">
        <f>COUNTIF($B$33:$AE$44,D$76)/2</f>
        <v>0</v>
      </c>
      <c r="E79" s="131">
        <f>COUNTIF($B$33:$AE$44,E$76)/2</f>
        <v>0</v>
      </c>
      <c r="F79" s="34">
        <f>COUNTIF($B$33:$AE$44,F$76)/2</f>
        <v>0</v>
      </c>
      <c r="G79" s="78">
        <f>COUNTIF($B$33:$AE$44,G$76)/2</f>
        <v>22</v>
      </c>
      <c r="H79" s="156">
        <f t="shared" si="1"/>
        <v>94</v>
      </c>
      <c r="I79" s="157"/>
      <c r="J79" s="7"/>
      <c r="K79" s="7"/>
      <c r="L79" s="7"/>
      <c r="M79" s="7"/>
      <c r="N79" s="7"/>
      <c r="O79" s="7"/>
      <c r="P79" s="7"/>
      <c r="Q79" s="7"/>
      <c r="R79" s="8"/>
      <c r="S79" s="10"/>
      <c r="T79" s="7"/>
      <c r="U79" s="7"/>
      <c r="V79" s="7"/>
      <c r="W79" s="7"/>
      <c r="X79" s="7"/>
      <c r="Y79" s="7"/>
      <c r="Z79" s="7"/>
      <c r="AA79" s="7"/>
      <c r="AD79" s="1"/>
      <c r="AE79" s="1"/>
      <c r="AG79" s="4"/>
    </row>
    <row r="80" spans="1:33" ht="10.5">
      <c r="A80" s="11" t="str">
        <f>A46</f>
        <v>Försäljning godis samt kiosk 2 Lördag</v>
      </c>
      <c r="B80" s="30">
        <f>COUNTIF($D$47:$AE$48,B$76)/2</f>
        <v>0</v>
      </c>
      <c r="C80" s="50">
        <f>COUNTIF($B$47:$AC$48,C$76)/2</f>
        <v>0</v>
      </c>
      <c r="D80" s="32">
        <f>COUNTIF($B$47:$AC$48,D$76)/2</f>
        <v>0</v>
      </c>
      <c r="E80" s="149">
        <f>COUNTIF($B$47:$AC$48,E$76)/2</f>
        <v>24</v>
      </c>
      <c r="F80" s="35">
        <f>COUNTIF($B$47:$AC$48,F$76)/2</f>
        <v>0</v>
      </c>
      <c r="G80" s="79">
        <f>COUNTIF($B$47:$AC$48,G$76)/2</f>
        <v>0</v>
      </c>
      <c r="H80" s="156">
        <f t="shared" si="1"/>
        <v>24</v>
      </c>
      <c r="I80" s="157"/>
      <c r="J80" s="7"/>
      <c r="K80" s="7"/>
      <c r="L80" s="7"/>
      <c r="M80" s="7"/>
      <c r="N80" s="7"/>
      <c r="O80" s="7"/>
      <c r="P80" s="7"/>
      <c r="Q80" s="7"/>
      <c r="R80" s="8"/>
      <c r="S80" s="10"/>
      <c r="T80" s="7"/>
      <c r="U80" s="7"/>
      <c r="V80" s="7"/>
      <c r="W80" s="7"/>
      <c r="X80" s="7"/>
      <c r="Y80" s="7"/>
      <c r="Z80" s="7"/>
      <c r="AA80" s="7"/>
      <c r="AD80" s="1"/>
      <c r="AE80" s="1"/>
      <c r="AG80" s="4"/>
    </row>
    <row r="81" spans="1:33" ht="10.5">
      <c r="A81" s="11" t="str">
        <f>A49</f>
        <v>Omklädningsrum, städning, vaktmästare</v>
      </c>
      <c r="B81" s="30">
        <f aca="true" t="shared" si="2" ref="B81:G81">COUNTIF($B$50:$AE$53,B$76)/2</f>
        <v>26.5</v>
      </c>
      <c r="C81" s="50">
        <f t="shared" si="2"/>
        <v>0</v>
      </c>
      <c r="D81" s="32">
        <f t="shared" si="2"/>
        <v>0</v>
      </c>
      <c r="E81" s="149">
        <f t="shared" si="2"/>
        <v>0</v>
      </c>
      <c r="F81" s="35">
        <f t="shared" si="2"/>
        <v>0</v>
      </c>
      <c r="G81" s="127">
        <f t="shared" si="2"/>
        <v>0</v>
      </c>
      <c r="H81" s="162">
        <f t="shared" si="1"/>
        <v>26.5</v>
      </c>
      <c r="I81" s="162"/>
      <c r="J81" s="7"/>
      <c r="K81" s="7"/>
      <c r="L81" s="7"/>
      <c r="M81" s="7"/>
      <c r="N81" s="7"/>
      <c r="O81" s="7"/>
      <c r="P81" s="7"/>
      <c r="Q81" s="7"/>
      <c r="R81" s="8"/>
      <c r="S81" s="10"/>
      <c r="T81" s="7"/>
      <c r="U81" s="7"/>
      <c r="V81" s="7"/>
      <c r="W81" s="7"/>
      <c r="X81" s="7"/>
      <c r="Y81" s="7"/>
      <c r="Z81" s="7"/>
      <c r="AA81" s="7"/>
      <c r="AD81" s="1"/>
      <c r="AE81" s="1"/>
      <c r="AG81" s="4"/>
    </row>
    <row r="82" spans="1:33" ht="10.5">
      <c r="A82" s="11" t="str">
        <f>A54</f>
        <v>Extern infodisk Lördag</v>
      </c>
      <c r="B82" s="30">
        <f aca="true" t="shared" si="3" ref="B82:G82">COUNTIF($B$55:$AC$56,B$76)/2</f>
        <v>0</v>
      </c>
      <c r="C82" s="50">
        <f t="shared" si="3"/>
        <v>0</v>
      </c>
      <c r="D82" s="32">
        <f t="shared" si="3"/>
        <v>0</v>
      </c>
      <c r="E82" s="149">
        <f t="shared" si="3"/>
        <v>0</v>
      </c>
      <c r="F82" s="35">
        <f t="shared" si="3"/>
        <v>0</v>
      </c>
      <c r="G82" s="79">
        <f t="shared" si="3"/>
        <v>0</v>
      </c>
      <c r="H82" s="156">
        <f t="shared" si="1"/>
        <v>0</v>
      </c>
      <c r="I82" s="157"/>
      <c r="J82" s="7"/>
      <c r="K82" s="7"/>
      <c r="L82" s="7"/>
      <c r="M82" s="7"/>
      <c r="N82" s="7"/>
      <c r="O82" s="7"/>
      <c r="P82" s="7"/>
      <c r="Q82" s="7"/>
      <c r="R82" s="8"/>
      <c r="S82" s="10"/>
      <c r="T82" s="7"/>
      <c r="U82" s="7"/>
      <c r="V82" s="7"/>
      <c r="W82" s="7"/>
      <c r="X82" s="7"/>
      <c r="Y82" s="7"/>
      <c r="Z82" s="7"/>
      <c r="AA82" s="7"/>
      <c r="AD82" s="1"/>
      <c r="AE82" s="1"/>
      <c r="AG82" s="4"/>
    </row>
    <row r="83" spans="1:33" ht="10.5">
      <c r="A83" s="11" t="str">
        <f>A57</f>
        <v>Speaker/sekret. Lördag</v>
      </c>
      <c r="B83" s="30">
        <f>COUNTIF($B$58:$AE$61,B$76)/2</f>
        <v>10</v>
      </c>
      <c r="C83" s="50">
        <f>COUNTIF($B$58:$AC$61,C$76)/2</f>
        <v>0</v>
      </c>
      <c r="D83" s="32">
        <f>COUNTIF($B$58:$AE$61,D$76)/2</f>
        <v>0</v>
      </c>
      <c r="E83" s="149">
        <f>COUNTIF($B$58:$AC$61,E$76)/2</f>
        <v>0</v>
      </c>
      <c r="F83" s="35">
        <f>COUNTIF($B$58:$AC$61,F$76)/2</f>
        <v>0</v>
      </c>
      <c r="G83" s="79">
        <f>COUNTIF($B$58:$AC$61,G$76)/2</f>
        <v>0</v>
      </c>
      <c r="H83" s="156">
        <f t="shared" si="1"/>
        <v>10</v>
      </c>
      <c r="I83" s="157"/>
      <c r="J83" s="7"/>
      <c r="K83" s="7"/>
      <c r="L83" s="7"/>
      <c r="M83" s="7"/>
      <c r="N83" s="7"/>
      <c r="O83" s="7"/>
      <c r="P83" s="7"/>
      <c r="Q83" s="7"/>
      <c r="R83" s="8"/>
      <c r="S83" s="7"/>
      <c r="T83" s="7"/>
      <c r="U83" s="7"/>
      <c r="V83" s="7"/>
      <c r="W83" s="7"/>
      <c r="X83" s="7"/>
      <c r="Y83" s="7"/>
      <c r="Z83" s="7"/>
      <c r="AA83" s="7"/>
      <c r="AD83" s="1"/>
      <c r="AE83" s="1"/>
      <c r="AG83" s="4"/>
    </row>
    <row r="84" spans="1:33" ht="10.5">
      <c r="A84" s="11" t="str">
        <f>A62</f>
        <v>Prisutdelning lördag</v>
      </c>
      <c r="B84" s="30">
        <f aca="true" t="shared" si="4" ref="B84:G84">COUNTIF($B$63:$AC$66,B$76)/2</f>
        <v>0</v>
      </c>
      <c r="C84" s="50">
        <f t="shared" si="4"/>
        <v>0</v>
      </c>
      <c r="D84" s="32">
        <f t="shared" si="4"/>
        <v>0</v>
      </c>
      <c r="E84" s="149">
        <f t="shared" si="4"/>
        <v>0</v>
      </c>
      <c r="F84" s="35">
        <f t="shared" si="4"/>
        <v>0</v>
      </c>
      <c r="G84" s="79">
        <f t="shared" si="4"/>
        <v>0</v>
      </c>
      <c r="H84" s="156">
        <f t="shared" si="1"/>
        <v>0</v>
      </c>
      <c r="I84" s="157"/>
      <c r="J84" s="7"/>
      <c r="K84" s="7"/>
      <c r="L84" s="7"/>
      <c r="M84" s="7"/>
      <c r="N84" s="7"/>
      <c r="O84" s="7"/>
      <c r="P84" s="7"/>
      <c r="Q84" s="7"/>
      <c r="R84" s="8"/>
      <c r="S84" s="7"/>
      <c r="T84" s="7"/>
      <c r="U84" s="7"/>
      <c r="V84" s="7"/>
      <c r="W84" s="7"/>
      <c r="X84" s="7"/>
      <c r="Y84" s="7"/>
      <c r="Z84" s="7"/>
      <c r="AA84" s="7"/>
      <c r="AD84" s="1"/>
      <c r="AE84" s="1"/>
      <c r="AG84" s="4"/>
    </row>
    <row r="85" spans="1:33" ht="10.5">
      <c r="A85" s="17" t="s">
        <v>19</v>
      </c>
      <c r="B85" s="40">
        <f aca="true" t="shared" si="5" ref="B85:G85">SUM(B77:B84)</f>
        <v>79.5</v>
      </c>
      <c r="C85" s="52">
        <f t="shared" si="5"/>
        <v>102.5</v>
      </c>
      <c r="D85" s="41">
        <f t="shared" si="5"/>
        <v>0</v>
      </c>
      <c r="E85" s="145">
        <f t="shared" si="5"/>
        <v>24</v>
      </c>
      <c r="F85" s="42">
        <f t="shared" si="5"/>
        <v>44</v>
      </c>
      <c r="G85" s="80">
        <f t="shared" si="5"/>
        <v>22</v>
      </c>
      <c r="H85" s="161">
        <f>SUM(H77:I84)</f>
        <v>272</v>
      </c>
      <c r="I85" s="161"/>
      <c r="J85" s="7"/>
      <c r="K85" s="7"/>
      <c r="L85" s="7"/>
      <c r="M85" s="7"/>
      <c r="N85" s="7"/>
      <c r="O85" s="7"/>
      <c r="P85" s="7"/>
      <c r="Q85" s="7"/>
      <c r="R85" s="8"/>
      <c r="S85" s="7"/>
      <c r="T85" s="7"/>
      <c r="U85" s="7"/>
      <c r="V85" s="7"/>
      <c r="W85" s="7"/>
      <c r="X85" s="7"/>
      <c r="Y85" s="7"/>
      <c r="Z85" s="7"/>
      <c r="AA85" s="7"/>
      <c r="AD85" s="1"/>
      <c r="AE85" s="1"/>
      <c r="AG85" s="4"/>
    </row>
    <row r="86" spans="1:26" ht="10.5">
      <c r="A86" s="17"/>
      <c r="B86" s="7"/>
      <c r="D86" s="7"/>
      <c r="E86" s="7"/>
      <c r="F86" s="7"/>
      <c r="G86" s="161">
        <f>SUM(B85:G85)</f>
        <v>272</v>
      </c>
      <c r="H86" s="161"/>
      <c r="I86" s="7"/>
      <c r="J86" s="7"/>
      <c r="K86" s="7"/>
      <c r="L86" s="7"/>
      <c r="M86" s="7"/>
      <c r="N86" s="7"/>
      <c r="O86" s="7"/>
      <c r="P86" s="7"/>
      <c r="Q86" s="8"/>
      <c r="R86" s="7"/>
      <c r="S86" s="7"/>
      <c r="T86" s="7"/>
      <c r="U86" s="7"/>
      <c r="V86" s="7"/>
      <c r="W86" s="7"/>
      <c r="X86" s="7"/>
      <c r="Y86" s="7"/>
      <c r="Z86" s="7"/>
    </row>
    <row r="87" spans="1:26" ht="10.5">
      <c r="A87" s="17"/>
      <c r="B87" s="7"/>
      <c r="D87" s="7"/>
      <c r="E87" s="7"/>
      <c r="F87" s="7"/>
      <c r="G87" s="7"/>
      <c r="H87" s="7"/>
      <c r="I87" s="7"/>
      <c r="J87" s="7"/>
      <c r="K87" s="7"/>
      <c r="L87" s="7"/>
      <c r="M87" s="7"/>
      <c r="N87" s="7"/>
      <c r="O87" s="7"/>
      <c r="P87" s="7"/>
      <c r="Q87" s="8"/>
      <c r="R87" s="7"/>
      <c r="S87" s="7"/>
      <c r="T87" s="7"/>
      <c r="U87" s="7"/>
      <c r="V87" s="7"/>
      <c r="W87" s="7"/>
      <c r="X87" s="7"/>
      <c r="Y87" s="7"/>
      <c r="Z87" s="7"/>
    </row>
    <row r="88" spans="1:26" ht="10.5">
      <c r="A88" s="17"/>
      <c r="B88" s="7"/>
      <c r="D88" s="7"/>
      <c r="E88" s="7"/>
      <c r="F88" s="7"/>
      <c r="G88" s="7"/>
      <c r="H88" s="7"/>
      <c r="I88" s="7"/>
      <c r="J88" s="7"/>
      <c r="K88" s="7"/>
      <c r="L88" s="7"/>
      <c r="M88" s="7"/>
      <c r="N88" s="7"/>
      <c r="O88" s="7"/>
      <c r="P88" s="7"/>
      <c r="Q88" s="8"/>
      <c r="R88" s="7"/>
      <c r="S88" s="7"/>
      <c r="T88" s="7"/>
      <c r="U88" s="7"/>
      <c r="V88" s="7"/>
      <c r="W88" s="7"/>
      <c r="X88" s="7"/>
      <c r="Y88" s="7"/>
      <c r="Z88" s="7"/>
    </row>
    <row r="89" spans="1:26" ht="10.5">
      <c r="A89" s="7"/>
      <c r="B89" s="7"/>
      <c r="D89" s="7"/>
      <c r="E89" s="7"/>
      <c r="F89" s="7"/>
      <c r="G89" s="7"/>
      <c r="H89" s="7"/>
      <c r="I89" s="7"/>
      <c r="J89" s="7"/>
      <c r="K89" s="7"/>
      <c r="L89" s="7"/>
      <c r="M89" s="7"/>
      <c r="N89" s="7"/>
      <c r="O89" s="7"/>
      <c r="P89" s="7"/>
      <c r="Q89" s="8"/>
      <c r="R89" s="7"/>
      <c r="S89" s="7"/>
      <c r="T89" s="7"/>
      <c r="U89" s="7"/>
      <c r="V89" s="7"/>
      <c r="W89" s="7"/>
      <c r="X89" s="7"/>
      <c r="Y89" s="7"/>
      <c r="Z89" s="7"/>
    </row>
    <row r="90" spans="1:26" ht="10.5">
      <c r="A90" s="7"/>
      <c r="B90" s="7"/>
      <c r="D90" s="7"/>
      <c r="E90" s="7"/>
      <c r="F90" s="7"/>
      <c r="G90" s="7"/>
      <c r="H90" s="7"/>
      <c r="I90" s="7"/>
      <c r="J90" s="7"/>
      <c r="K90" s="7"/>
      <c r="L90" s="7"/>
      <c r="M90" s="7"/>
      <c r="N90" s="7"/>
      <c r="O90" s="7"/>
      <c r="P90" s="7"/>
      <c r="Q90" s="8"/>
      <c r="R90" s="7"/>
      <c r="S90" s="7"/>
      <c r="T90" s="7"/>
      <c r="U90" s="7"/>
      <c r="V90" s="7"/>
      <c r="W90" s="7"/>
      <c r="X90" s="7"/>
      <c r="Y90" s="7"/>
      <c r="Z90" s="7"/>
    </row>
    <row r="91" spans="1:26" ht="10.5">
      <c r="A91" s="7"/>
      <c r="B91" s="10"/>
      <c r="C91" s="10"/>
      <c r="D91" s="7"/>
      <c r="E91" s="7"/>
      <c r="F91" s="7"/>
      <c r="G91" s="7"/>
      <c r="H91" s="7"/>
      <c r="I91" s="7"/>
      <c r="J91" s="7"/>
      <c r="K91" s="7"/>
      <c r="L91" s="7"/>
      <c r="M91" s="7"/>
      <c r="N91" s="7"/>
      <c r="O91" s="7"/>
      <c r="P91" s="7"/>
      <c r="Q91" s="8"/>
      <c r="R91" s="7"/>
      <c r="S91" s="7"/>
      <c r="T91" s="7"/>
      <c r="U91" s="7"/>
      <c r="V91" s="7"/>
      <c r="W91" s="7"/>
      <c r="X91" s="7"/>
      <c r="Y91" s="7"/>
      <c r="Z91" s="7"/>
    </row>
    <row r="92" spans="1:26" ht="10.5">
      <c r="A92" s="7"/>
      <c r="B92" s="10"/>
      <c r="C92" s="10"/>
      <c r="D92" s="7"/>
      <c r="E92" s="7"/>
      <c r="F92" s="7"/>
      <c r="G92" s="7"/>
      <c r="H92" s="7"/>
      <c r="I92" s="7"/>
      <c r="J92" s="7"/>
      <c r="K92" s="7"/>
      <c r="L92" s="7"/>
      <c r="M92" s="7"/>
      <c r="N92" s="7"/>
      <c r="O92" s="7"/>
      <c r="P92" s="7"/>
      <c r="Q92" s="8"/>
      <c r="R92" s="7"/>
      <c r="S92" s="7"/>
      <c r="T92" s="7"/>
      <c r="U92" s="7"/>
      <c r="V92" s="7"/>
      <c r="W92" s="7"/>
      <c r="X92" s="7"/>
      <c r="Y92" s="7"/>
      <c r="Z92" s="7"/>
    </row>
    <row r="93" spans="1:26" ht="10.5">
      <c r="A93" s="7"/>
      <c r="B93" s="10"/>
      <c r="C93" s="10"/>
      <c r="D93" s="7"/>
      <c r="E93" s="7"/>
      <c r="F93" s="7"/>
      <c r="G93" s="7"/>
      <c r="H93" s="7"/>
      <c r="I93" s="7"/>
      <c r="J93" s="7"/>
      <c r="K93" s="7"/>
      <c r="L93" s="7"/>
      <c r="M93" s="7"/>
      <c r="N93" s="7"/>
      <c r="O93" s="7"/>
      <c r="P93" s="7"/>
      <c r="Q93" s="8"/>
      <c r="R93" s="7"/>
      <c r="S93" s="7"/>
      <c r="T93" s="7"/>
      <c r="U93" s="7"/>
      <c r="V93" s="7"/>
      <c r="W93" s="7"/>
      <c r="X93" s="7"/>
      <c r="Y93" s="7"/>
      <c r="Z93" s="7"/>
    </row>
    <row r="94" spans="1:26" ht="10.5">
      <c r="A94" s="7"/>
      <c r="B94" s="10"/>
      <c r="C94" s="10"/>
      <c r="D94" s="7"/>
      <c r="E94" s="7"/>
      <c r="F94" s="7"/>
      <c r="G94" s="7"/>
      <c r="H94" s="7"/>
      <c r="I94" s="7"/>
      <c r="J94" s="7"/>
      <c r="K94" s="7"/>
      <c r="L94" s="7"/>
      <c r="M94" s="7"/>
      <c r="N94" s="7"/>
      <c r="O94" s="7"/>
      <c r="P94" s="7"/>
      <c r="Q94" s="8"/>
      <c r="R94" s="7"/>
      <c r="S94" s="7"/>
      <c r="T94" s="7"/>
      <c r="U94" s="7"/>
      <c r="V94" s="7"/>
      <c r="W94" s="7"/>
      <c r="X94" s="7"/>
      <c r="Y94" s="7"/>
      <c r="Z94" s="7"/>
    </row>
    <row r="95" spans="1:26" ht="10.5">
      <c r="A95" s="7"/>
      <c r="B95" s="10"/>
      <c r="C95" s="10"/>
      <c r="D95" s="10"/>
      <c r="E95" s="7"/>
      <c r="F95" s="7"/>
      <c r="G95" s="7"/>
      <c r="H95" s="7"/>
      <c r="I95" s="7"/>
      <c r="J95" s="7"/>
      <c r="K95" s="7"/>
      <c r="L95" s="7"/>
      <c r="M95" s="7"/>
      <c r="N95" s="7"/>
      <c r="O95" s="7"/>
      <c r="P95" s="7"/>
      <c r="Q95" s="8"/>
      <c r="R95" s="7"/>
      <c r="S95" s="7"/>
      <c r="T95" s="7"/>
      <c r="U95" s="7"/>
      <c r="V95" s="7"/>
      <c r="W95" s="7"/>
      <c r="X95" s="7"/>
      <c r="Y95" s="7"/>
      <c r="Z95" s="7"/>
    </row>
    <row r="96" spans="1:26" ht="10.5">
      <c r="A96" s="7"/>
      <c r="B96" s="7"/>
      <c r="D96" s="7"/>
      <c r="E96" s="7"/>
      <c r="F96" s="7"/>
      <c r="G96" s="7"/>
      <c r="H96" s="7"/>
      <c r="I96" s="7"/>
      <c r="J96" s="7"/>
      <c r="K96" s="7"/>
      <c r="L96" s="7"/>
      <c r="M96" s="7"/>
      <c r="N96" s="7"/>
      <c r="O96" s="7"/>
      <c r="P96" s="7"/>
      <c r="Q96" s="8"/>
      <c r="R96" s="7"/>
      <c r="S96" s="7"/>
      <c r="T96" s="7"/>
      <c r="U96" s="7"/>
      <c r="V96" s="7"/>
      <c r="W96" s="7"/>
      <c r="X96" s="7"/>
      <c r="Y96" s="7"/>
      <c r="Z96" s="7"/>
    </row>
    <row r="97" spans="1:26" ht="10.5">
      <c r="A97" s="7"/>
      <c r="B97" s="7"/>
      <c r="D97" s="7"/>
      <c r="E97" s="7"/>
      <c r="F97" s="7"/>
      <c r="G97" s="7"/>
      <c r="H97" s="7"/>
      <c r="I97" s="7"/>
      <c r="J97" s="7"/>
      <c r="K97" s="7"/>
      <c r="L97" s="7"/>
      <c r="M97" s="7"/>
      <c r="N97" s="7"/>
      <c r="O97" s="7"/>
      <c r="P97" s="7"/>
      <c r="Q97" s="8"/>
      <c r="R97" s="7"/>
      <c r="S97" s="7"/>
      <c r="T97" s="7"/>
      <c r="U97" s="7"/>
      <c r="V97" s="7"/>
      <c r="W97" s="7"/>
      <c r="X97" s="7"/>
      <c r="Y97" s="7"/>
      <c r="Z97" s="7"/>
    </row>
  </sheetData>
  <sheetProtection/>
  <mergeCells count="11">
    <mergeCell ref="H84:I84"/>
    <mergeCell ref="H76:I76"/>
    <mergeCell ref="H77:I77"/>
    <mergeCell ref="H78:I78"/>
    <mergeCell ref="H82:I82"/>
    <mergeCell ref="G86:H86"/>
    <mergeCell ref="H83:I83"/>
    <mergeCell ref="H85:I85"/>
    <mergeCell ref="H79:I79"/>
    <mergeCell ref="H80:I80"/>
    <mergeCell ref="H81:I81"/>
  </mergeCells>
  <printOptions gridLines="1"/>
  <pageMargins left="0.35433070866141736" right="0.2755905511811024" top="0.4330708661417323" bottom="0.35433070866141736" header="0.1968503937007874" footer="0.31496062992125984"/>
  <pageSetup fitToHeight="0" fitToWidth="1" horizontalDpi="300" verticalDpi="300" orientation="landscape" paperSize="9" scale="58" r:id="rId1"/>
  <headerFooter alignWithMargins="0">
    <oddHeader>&amp;C&amp;"Arial,Fet"&amp;12&amp;EARBETSSCHEMA ZENITHCUPEN LÖRDAG 31/8 2018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AI103"/>
  <sheetViews>
    <sheetView view="pageLayout" workbookViewId="0" topLeftCell="C37">
      <selection activeCell="X43" sqref="X43"/>
    </sheetView>
  </sheetViews>
  <sheetFormatPr defaultColWidth="9.140625" defaultRowHeight="12.75"/>
  <cols>
    <col min="1" max="1" width="25.421875" style="1" customWidth="1"/>
    <col min="2" max="3" width="3.28125" style="1" customWidth="1"/>
    <col min="4" max="10" width="5.8515625" style="1" bestFit="1" customWidth="1"/>
    <col min="11" max="11" width="6.421875" style="1" bestFit="1" customWidth="1"/>
    <col min="12" max="16" width="6.140625" style="1" customWidth="1"/>
    <col min="17" max="17" width="6.140625" style="9" customWidth="1"/>
    <col min="18" max="18" width="6.57421875" style="1" customWidth="1"/>
    <col min="19" max="20" width="6.28125" style="1" bestFit="1" customWidth="1"/>
    <col min="21" max="21" width="6.57421875" style="1" customWidth="1"/>
    <col min="22" max="22" width="6.28125" style="1" bestFit="1" customWidth="1"/>
    <col min="23" max="25" width="5.8515625" style="1" bestFit="1" customWidth="1"/>
    <col min="26" max="26" width="8.140625" style="1" customWidth="1"/>
    <col min="27" max="27" width="5.7109375" style="1" bestFit="1" customWidth="1"/>
    <col min="28" max="28" width="4.421875" style="1" customWidth="1"/>
    <col min="29" max="29" width="4.140625" style="1" customWidth="1"/>
    <col min="30" max="30" width="4.7109375" style="1" customWidth="1"/>
    <col min="31" max="31" width="3.28125" style="1" customWidth="1"/>
    <col min="32" max="32" width="9.140625" style="4" customWidth="1"/>
    <col min="33" max="16384" width="9.140625" style="1" customWidth="1"/>
  </cols>
  <sheetData>
    <row r="1" spans="1:32" s="7" customFormat="1" ht="36">
      <c r="A1" s="23" t="s">
        <v>111</v>
      </c>
      <c r="B1" s="22"/>
      <c r="C1" s="22"/>
      <c r="D1" s="56">
        <v>0.291666666666667</v>
      </c>
      <c r="E1" s="56">
        <v>0.3125</v>
      </c>
      <c r="F1" s="56">
        <v>0.333333333333333</v>
      </c>
      <c r="G1" s="56">
        <v>0.354166666666667</v>
      </c>
      <c r="H1" s="56">
        <v>0.375</v>
      </c>
      <c r="I1" s="56">
        <v>0.395833333333333</v>
      </c>
      <c r="J1" s="56">
        <v>0.416666666666667</v>
      </c>
      <c r="K1" s="56">
        <v>0.4375</v>
      </c>
      <c r="L1" s="56">
        <v>0.458333333333333</v>
      </c>
      <c r="M1" s="56">
        <v>0.479166666666666</v>
      </c>
      <c r="N1" s="56">
        <v>0.5</v>
      </c>
      <c r="O1" s="56">
        <v>0.520833333333333</v>
      </c>
      <c r="P1" s="56">
        <v>0.541666666666666</v>
      </c>
      <c r="Q1" s="56">
        <v>0.5625</v>
      </c>
      <c r="R1" s="56">
        <v>0.583333333333333</v>
      </c>
      <c r="S1" s="56">
        <v>0.604166666666666</v>
      </c>
      <c r="T1" s="56">
        <v>0.625</v>
      </c>
      <c r="U1" s="56">
        <v>0.645833333333333</v>
      </c>
      <c r="V1" s="56">
        <v>0.666666666666666</v>
      </c>
      <c r="W1" s="56">
        <v>0.6875</v>
      </c>
      <c r="X1" s="56">
        <v>0.708333333333333</v>
      </c>
      <c r="Y1" s="56">
        <v>0.7291666666666666</v>
      </c>
      <c r="Z1" s="56">
        <v>0.750000000000004</v>
      </c>
      <c r="AA1" s="56">
        <v>0.770833333333334</v>
      </c>
      <c r="AB1" s="56">
        <v>0.791666666666667</v>
      </c>
      <c r="AC1" s="56">
        <v>0.812500000000001</v>
      </c>
      <c r="AD1" s="56">
        <v>0.833333333333335</v>
      </c>
      <c r="AE1" s="56">
        <v>0.854166666666668</v>
      </c>
      <c r="AF1" s="20" t="s">
        <v>20</v>
      </c>
    </row>
    <row r="2" spans="1:32" s="7" customFormat="1" ht="10.5">
      <c r="A2" s="2"/>
      <c r="B2" s="3"/>
      <c r="C2" s="3"/>
      <c r="D2" s="6"/>
      <c r="E2" s="6"/>
      <c r="F2" s="6"/>
      <c r="G2" s="6"/>
      <c r="H2" s="6"/>
      <c r="I2" s="6"/>
      <c r="J2" s="6"/>
      <c r="K2" s="6"/>
      <c r="L2" s="6"/>
      <c r="M2" s="6"/>
      <c r="N2" s="6"/>
      <c r="O2" s="6"/>
      <c r="P2" s="18"/>
      <c r="Q2" s="6"/>
      <c r="S2" s="6"/>
      <c r="U2" s="6"/>
      <c r="W2" s="6"/>
      <c r="Y2" s="6"/>
      <c r="Z2" s="1"/>
      <c r="AA2" s="1"/>
      <c r="AB2" s="1"/>
      <c r="AC2" s="1"/>
      <c r="AD2" s="1"/>
      <c r="AE2" s="1"/>
      <c r="AF2" s="4"/>
    </row>
    <row r="3" spans="1:32" s="7" customFormat="1" ht="10.5">
      <c r="A3" s="11" t="s">
        <v>26</v>
      </c>
      <c r="B3" s="15"/>
      <c r="C3" s="15"/>
      <c r="D3" s="15"/>
      <c r="E3" s="15"/>
      <c r="F3" s="15"/>
      <c r="G3" s="15"/>
      <c r="H3" s="15"/>
      <c r="I3" s="15"/>
      <c r="J3" s="15"/>
      <c r="K3" s="15"/>
      <c r="L3" s="15"/>
      <c r="M3" s="15"/>
      <c r="N3" s="15"/>
      <c r="O3" s="15"/>
      <c r="P3" s="15"/>
      <c r="Q3" s="14"/>
      <c r="R3" s="15"/>
      <c r="S3" s="15"/>
      <c r="T3" s="15"/>
      <c r="U3" s="15"/>
      <c r="V3" s="15"/>
      <c r="W3" s="15"/>
      <c r="X3" s="15"/>
      <c r="Y3" s="15"/>
      <c r="Z3" s="15"/>
      <c r="AA3" s="15"/>
      <c r="AB3" s="15"/>
      <c r="AC3" s="15"/>
      <c r="AD3" s="15"/>
      <c r="AE3" s="15"/>
      <c r="AF3" s="13">
        <f>COUNTIF(B4:AE23,"*")/2</f>
        <v>102.5</v>
      </c>
    </row>
    <row r="4" spans="1:32" s="7" customFormat="1" ht="10.5">
      <c r="A4" s="1" t="s">
        <v>99</v>
      </c>
      <c r="B4" s="1"/>
      <c r="C4" s="1"/>
      <c r="E4" s="37" t="s">
        <v>114</v>
      </c>
      <c r="F4" s="37" t="s">
        <v>114</v>
      </c>
      <c r="G4" s="37" t="s">
        <v>114</v>
      </c>
      <c r="H4" s="37" t="s">
        <v>114</v>
      </c>
      <c r="I4" s="37" t="s">
        <v>114</v>
      </c>
      <c r="J4" s="37" t="s">
        <v>114</v>
      </c>
      <c r="K4" s="37" t="s">
        <v>114</v>
      </c>
      <c r="L4" s="37" t="s">
        <v>114</v>
      </c>
      <c r="M4" s="37" t="s">
        <v>114</v>
      </c>
      <c r="N4" s="37" t="s">
        <v>114</v>
      </c>
      <c r="O4" s="37" t="s">
        <v>114</v>
      </c>
      <c r="P4" s="37" t="s">
        <v>114</v>
      </c>
      <c r="Q4" s="37" t="s">
        <v>114</v>
      </c>
      <c r="R4" s="37" t="s">
        <v>114</v>
      </c>
      <c r="S4" s="37" t="s">
        <v>114</v>
      </c>
      <c r="T4" s="37" t="s">
        <v>114</v>
      </c>
      <c r="U4" s="37" t="s">
        <v>114</v>
      </c>
      <c r="V4" s="96"/>
      <c r="W4" s="1"/>
      <c r="X4" s="1"/>
      <c r="Y4" s="1"/>
      <c r="Z4" s="1"/>
      <c r="AA4" s="1"/>
      <c r="AB4" s="1"/>
      <c r="AC4" s="1"/>
      <c r="AD4" s="1"/>
      <c r="AE4" s="1"/>
      <c r="AF4" s="4"/>
    </row>
    <row r="5" spans="1:32" s="7" customFormat="1" ht="10.5">
      <c r="A5" s="1" t="s">
        <v>100</v>
      </c>
      <c r="B5" s="1"/>
      <c r="C5" s="1"/>
      <c r="E5" s="37" t="s">
        <v>114</v>
      </c>
      <c r="F5" s="37" t="s">
        <v>114</v>
      </c>
      <c r="G5" s="37" t="s">
        <v>114</v>
      </c>
      <c r="H5" s="37" t="s">
        <v>114</v>
      </c>
      <c r="I5" s="37" t="s">
        <v>114</v>
      </c>
      <c r="J5" s="37" t="s">
        <v>114</v>
      </c>
      <c r="K5" s="37" t="s">
        <v>114</v>
      </c>
      <c r="L5" s="37" t="s">
        <v>114</v>
      </c>
      <c r="M5" s="37" t="s">
        <v>114</v>
      </c>
      <c r="N5" s="37" t="s">
        <v>114</v>
      </c>
      <c r="O5" s="37" t="s">
        <v>114</v>
      </c>
      <c r="P5" s="37" t="s">
        <v>114</v>
      </c>
      <c r="Q5" s="6"/>
      <c r="R5" s="37" t="s">
        <v>114</v>
      </c>
      <c r="S5" s="37" t="s">
        <v>114</v>
      </c>
      <c r="T5" s="6"/>
      <c r="U5" s="6"/>
      <c r="V5" s="96"/>
      <c r="W5" s="6"/>
      <c r="X5" s="6"/>
      <c r="Y5" s="6"/>
      <c r="Z5" s="6"/>
      <c r="AA5" s="1"/>
      <c r="AB5" s="1"/>
      <c r="AC5" s="1"/>
      <c r="AD5" s="1"/>
      <c r="AE5" s="1"/>
      <c r="AF5" s="4"/>
    </row>
    <row r="6" spans="1:32" s="7" customFormat="1" ht="10.5">
      <c r="A6" s="1" t="s">
        <v>101</v>
      </c>
      <c r="B6" s="1"/>
      <c r="C6" s="1"/>
      <c r="E6" s="37" t="s">
        <v>114</v>
      </c>
      <c r="F6" s="37" t="s">
        <v>114</v>
      </c>
      <c r="G6" s="37" t="s">
        <v>114</v>
      </c>
      <c r="H6" s="37" t="s">
        <v>114</v>
      </c>
      <c r="I6" s="37" t="s">
        <v>114</v>
      </c>
      <c r="J6" s="37" t="s">
        <v>114</v>
      </c>
      <c r="K6" s="37" t="s">
        <v>114</v>
      </c>
      <c r="L6" s="37" t="s">
        <v>114</v>
      </c>
      <c r="M6" s="37" t="s">
        <v>114</v>
      </c>
      <c r="N6" s="37" t="s">
        <v>114</v>
      </c>
      <c r="O6" s="37" t="s">
        <v>114</v>
      </c>
      <c r="P6" s="37" t="s">
        <v>114</v>
      </c>
      <c r="Q6" s="37" t="s">
        <v>114</v>
      </c>
      <c r="R6" s="37" t="s">
        <v>114</v>
      </c>
      <c r="S6" s="37" t="s">
        <v>114</v>
      </c>
      <c r="T6" s="6"/>
      <c r="U6" s="37" t="s">
        <v>114</v>
      </c>
      <c r="V6" s="96"/>
      <c r="AA6" s="1"/>
      <c r="AB6" s="1"/>
      <c r="AC6" s="1"/>
      <c r="AD6" s="1"/>
      <c r="AE6" s="1"/>
      <c r="AF6" s="4"/>
    </row>
    <row r="7" spans="1:32" s="7" customFormat="1" ht="10.5">
      <c r="A7" s="1" t="s">
        <v>102</v>
      </c>
      <c r="B7" s="1"/>
      <c r="C7" s="1"/>
      <c r="E7" s="37" t="s">
        <v>114</v>
      </c>
      <c r="F7" s="37" t="s">
        <v>114</v>
      </c>
      <c r="G7" s="37" t="s">
        <v>114</v>
      </c>
      <c r="H7" s="37" t="s">
        <v>114</v>
      </c>
      <c r="I7" s="37" t="s">
        <v>114</v>
      </c>
      <c r="J7" s="37" t="s">
        <v>114</v>
      </c>
      <c r="K7" s="37" t="s">
        <v>114</v>
      </c>
      <c r="L7" s="37" t="s">
        <v>114</v>
      </c>
      <c r="M7" s="37" t="s">
        <v>114</v>
      </c>
      <c r="N7" s="37" t="s">
        <v>114</v>
      </c>
      <c r="O7" s="37" t="s">
        <v>114</v>
      </c>
      <c r="P7" s="37" t="s">
        <v>114</v>
      </c>
      <c r="Q7" s="6"/>
      <c r="R7" s="37" t="s">
        <v>114</v>
      </c>
      <c r="S7" s="37" t="s">
        <v>114</v>
      </c>
      <c r="T7" s="37" t="s">
        <v>114</v>
      </c>
      <c r="U7" s="37" t="s">
        <v>114</v>
      </c>
      <c r="V7" s="96"/>
      <c r="W7" s="6"/>
      <c r="X7" s="6"/>
      <c r="Y7" s="6"/>
      <c r="Z7" s="6"/>
      <c r="AA7" s="1"/>
      <c r="AB7" s="1"/>
      <c r="AC7" s="1"/>
      <c r="AD7" s="1"/>
      <c r="AE7" s="1"/>
      <c r="AF7" s="4"/>
    </row>
    <row r="8" spans="1:32" s="7" customFormat="1" ht="10.5">
      <c r="A8" s="1" t="s">
        <v>103</v>
      </c>
      <c r="B8" s="1"/>
      <c r="C8" s="1"/>
      <c r="E8" s="37" t="s">
        <v>114</v>
      </c>
      <c r="F8" s="37" t="s">
        <v>114</v>
      </c>
      <c r="G8" s="37" t="s">
        <v>114</v>
      </c>
      <c r="H8" s="37" t="s">
        <v>114</v>
      </c>
      <c r="I8" s="37" t="s">
        <v>114</v>
      </c>
      <c r="J8" s="37" t="s">
        <v>114</v>
      </c>
      <c r="K8" s="37" t="s">
        <v>114</v>
      </c>
      <c r="L8" s="37" t="s">
        <v>114</v>
      </c>
      <c r="M8" s="37" t="s">
        <v>114</v>
      </c>
      <c r="N8" s="37" t="s">
        <v>114</v>
      </c>
      <c r="O8" s="37" t="s">
        <v>114</v>
      </c>
      <c r="P8" s="37" t="s">
        <v>114</v>
      </c>
      <c r="Q8" s="37" t="s">
        <v>114</v>
      </c>
      <c r="R8" s="37" t="s">
        <v>114</v>
      </c>
      <c r="S8" s="37" t="s">
        <v>114</v>
      </c>
      <c r="T8" s="37" t="s">
        <v>114</v>
      </c>
      <c r="U8" s="37" t="s">
        <v>114</v>
      </c>
      <c r="V8" s="114"/>
      <c r="W8" s="6"/>
      <c r="X8" s="6"/>
      <c r="Y8" s="6"/>
      <c r="Z8" s="6"/>
      <c r="AE8" s="1"/>
      <c r="AF8" s="4"/>
    </row>
    <row r="9" spans="1:32" s="7" customFormat="1" ht="10.5">
      <c r="A9" s="1" t="s">
        <v>104</v>
      </c>
      <c r="B9" s="1"/>
      <c r="C9" s="1"/>
      <c r="E9" s="37" t="s">
        <v>114</v>
      </c>
      <c r="F9" s="37" t="s">
        <v>114</v>
      </c>
      <c r="G9" s="37" t="s">
        <v>114</v>
      </c>
      <c r="H9" s="37" t="s">
        <v>114</v>
      </c>
      <c r="I9" s="37" t="s">
        <v>114</v>
      </c>
      <c r="J9" s="37" t="s">
        <v>114</v>
      </c>
      <c r="K9" s="37" t="s">
        <v>114</v>
      </c>
      <c r="L9" s="37" t="s">
        <v>114</v>
      </c>
      <c r="M9" s="37" t="s">
        <v>114</v>
      </c>
      <c r="N9" s="37" t="s">
        <v>114</v>
      </c>
      <c r="O9" s="37" t="s">
        <v>114</v>
      </c>
      <c r="P9" s="37" t="s">
        <v>114</v>
      </c>
      <c r="Q9" s="37" t="s">
        <v>114</v>
      </c>
      <c r="R9" s="37" t="s">
        <v>114</v>
      </c>
      <c r="S9" s="37" t="s">
        <v>114</v>
      </c>
      <c r="T9" s="114"/>
      <c r="U9" s="37" t="s">
        <v>114</v>
      </c>
      <c r="V9" s="114"/>
      <c r="W9" s="114"/>
      <c r="X9" s="6"/>
      <c r="Y9" s="6"/>
      <c r="Z9" s="6"/>
      <c r="AE9" s="1"/>
      <c r="AF9" s="4"/>
    </row>
    <row r="10" spans="1:32" s="7" customFormat="1" ht="10.5">
      <c r="A10" s="1" t="s">
        <v>107</v>
      </c>
      <c r="B10" s="1"/>
      <c r="C10" s="1"/>
      <c r="E10" s="49" t="s">
        <v>112</v>
      </c>
      <c r="F10" s="49" t="s">
        <v>112</v>
      </c>
      <c r="G10" s="49" t="s">
        <v>112</v>
      </c>
      <c r="H10" s="49" t="s">
        <v>112</v>
      </c>
      <c r="I10" s="49" t="s">
        <v>112</v>
      </c>
      <c r="J10" s="49" t="s">
        <v>112</v>
      </c>
      <c r="K10" s="49" t="s">
        <v>112</v>
      </c>
      <c r="L10" s="49" t="s">
        <v>112</v>
      </c>
      <c r="M10" s="49" t="s">
        <v>112</v>
      </c>
      <c r="N10" s="49" t="s">
        <v>112</v>
      </c>
      <c r="O10" s="49" t="s">
        <v>112</v>
      </c>
      <c r="P10" s="49" t="s">
        <v>112</v>
      </c>
      <c r="Q10" s="49" t="s">
        <v>112</v>
      </c>
      <c r="R10" s="49" t="s">
        <v>112</v>
      </c>
      <c r="S10" s="114"/>
      <c r="T10" s="49" t="s">
        <v>112</v>
      </c>
      <c r="U10" s="114"/>
      <c r="V10" s="114"/>
      <c r="W10" s="114"/>
      <c r="X10" s="6"/>
      <c r="Y10" s="6"/>
      <c r="Z10" s="6"/>
      <c r="AE10" s="1"/>
      <c r="AF10" s="4"/>
    </row>
    <row r="11" spans="1:32" s="7" customFormat="1" ht="10.5">
      <c r="A11" s="1" t="s">
        <v>108</v>
      </c>
      <c r="B11" s="1"/>
      <c r="C11" s="1"/>
      <c r="E11" s="49" t="s">
        <v>112</v>
      </c>
      <c r="F11" s="49" t="s">
        <v>112</v>
      </c>
      <c r="G11" s="49" t="s">
        <v>112</v>
      </c>
      <c r="H11" s="49" t="s">
        <v>112</v>
      </c>
      <c r="I11" s="49" t="s">
        <v>112</v>
      </c>
      <c r="J11" s="49" t="s">
        <v>112</v>
      </c>
      <c r="K11" s="49" t="s">
        <v>112</v>
      </c>
      <c r="L11" s="49" t="s">
        <v>112</v>
      </c>
      <c r="M11" s="49" t="s">
        <v>112</v>
      </c>
      <c r="N11" s="49" t="s">
        <v>112</v>
      </c>
      <c r="O11" s="49" t="s">
        <v>112</v>
      </c>
      <c r="P11" s="49" t="s">
        <v>112</v>
      </c>
      <c r="Q11" s="6"/>
      <c r="R11" s="6"/>
      <c r="S11" s="49" t="s">
        <v>112</v>
      </c>
      <c r="T11" s="6"/>
      <c r="U11" s="6"/>
      <c r="V11" s="114"/>
      <c r="W11" s="114"/>
      <c r="X11" s="6"/>
      <c r="Y11" s="6"/>
      <c r="Z11" s="6"/>
      <c r="AE11" s="1"/>
      <c r="AF11" s="4"/>
    </row>
    <row r="12" spans="1:32" s="7" customFormat="1" ht="10.5">
      <c r="A12" s="1" t="s">
        <v>105</v>
      </c>
      <c r="B12" s="1"/>
      <c r="C12" s="1"/>
      <c r="E12" s="49" t="s">
        <v>112</v>
      </c>
      <c r="F12" s="49" t="s">
        <v>112</v>
      </c>
      <c r="G12" s="49" t="s">
        <v>112</v>
      </c>
      <c r="H12" s="49" t="s">
        <v>112</v>
      </c>
      <c r="I12" s="49" t="s">
        <v>112</v>
      </c>
      <c r="J12" s="49" t="s">
        <v>112</v>
      </c>
      <c r="K12" s="49" t="s">
        <v>112</v>
      </c>
      <c r="L12" s="49" t="s">
        <v>112</v>
      </c>
      <c r="M12" s="49" t="s">
        <v>112</v>
      </c>
      <c r="N12" s="49" t="s">
        <v>112</v>
      </c>
      <c r="O12" s="49" t="s">
        <v>112</v>
      </c>
      <c r="P12" s="49" t="s">
        <v>112</v>
      </c>
      <c r="Q12" s="49" t="s">
        <v>112</v>
      </c>
      <c r="R12" s="49" t="s">
        <v>112</v>
      </c>
      <c r="S12" s="49" t="s">
        <v>112</v>
      </c>
      <c r="T12" s="6"/>
      <c r="U12" s="6"/>
      <c r="V12" s="114"/>
      <c r="W12" s="114"/>
      <c r="X12" s="6"/>
      <c r="Y12" s="6"/>
      <c r="Z12" s="6"/>
      <c r="AE12" s="1"/>
      <c r="AF12" s="4"/>
    </row>
    <row r="13" spans="1:32" s="7" customFormat="1" ht="10.5">
      <c r="A13" s="1" t="s">
        <v>106</v>
      </c>
      <c r="B13" s="1"/>
      <c r="C13" s="1"/>
      <c r="E13" s="146" t="s">
        <v>87</v>
      </c>
      <c r="F13" s="146" t="s">
        <v>87</v>
      </c>
      <c r="G13" s="146" t="s">
        <v>87</v>
      </c>
      <c r="H13" s="146" t="s">
        <v>87</v>
      </c>
      <c r="I13" s="146" t="s">
        <v>87</v>
      </c>
      <c r="J13" s="146" t="s">
        <v>87</v>
      </c>
      <c r="K13" s="146" t="s">
        <v>87</v>
      </c>
      <c r="L13" s="146" t="s">
        <v>87</v>
      </c>
      <c r="M13" s="146" t="s">
        <v>87</v>
      </c>
      <c r="N13" s="146" t="s">
        <v>87</v>
      </c>
      <c r="O13" s="146" t="s">
        <v>87</v>
      </c>
      <c r="P13" s="114"/>
      <c r="Q13" s="6"/>
      <c r="R13" s="6"/>
      <c r="S13" s="114"/>
      <c r="T13" s="6"/>
      <c r="U13" s="6"/>
      <c r="V13" s="114"/>
      <c r="W13" s="114"/>
      <c r="X13" s="6"/>
      <c r="Y13" s="6"/>
      <c r="Z13" s="6"/>
      <c r="AE13" s="1"/>
      <c r="AF13" s="4"/>
    </row>
    <row r="14" spans="1:32" s="7" customFormat="1" ht="10.5">
      <c r="A14" s="1" t="s">
        <v>137</v>
      </c>
      <c r="B14" s="1"/>
      <c r="C14" s="1"/>
      <c r="E14" s="146" t="s">
        <v>87</v>
      </c>
      <c r="F14" s="146" t="s">
        <v>87</v>
      </c>
      <c r="G14" s="146" t="s">
        <v>87</v>
      </c>
      <c r="H14" s="146" t="s">
        <v>87</v>
      </c>
      <c r="I14" s="146" t="s">
        <v>87</v>
      </c>
      <c r="J14" s="146" t="s">
        <v>87</v>
      </c>
      <c r="K14" s="146" t="s">
        <v>87</v>
      </c>
      <c r="L14" s="146" t="s">
        <v>87</v>
      </c>
      <c r="M14" s="146" t="s">
        <v>87</v>
      </c>
      <c r="N14" s="146" t="s">
        <v>87</v>
      </c>
      <c r="O14" s="146" t="s">
        <v>87</v>
      </c>
      <c r="P14" s="114"/>
      <c r="Q14" s="6"/>
      <c r="R14" s="6"/>
      <c r="S14" s="114"/>
      <c r="T14" s="6"/>
      <c r="U14" s="6"/>
      <c r="V14" s="6"/>
      <c r="W14" s="6"/>
      <c r="Z14" s="6"/>
      <c r="AA14" s="6"/>
      <c r="AB14" s="6"/>
      <c r="AE14" s="1"/>
      <c r="AF14" s="4"/>
    </row>
    <row r="15" spans="1:32" s="7" customFormat="1" ht="10.5">
      <c r="A15" s="1" t="s">
        <v>138</v>
      </c>
      <c r="B15" s="1"/>
      <c r="C15" s="1"/>
      <c r="E15" s="146" t="s">
        <v>87</v>
      </c>
      <c r="F15" s="146" t="s">
        <v>87</v>
      </c>
      <c r="G15" s="146" t="s">
        <v>87</v>
      </c>
      <c r="H15" s="146" t="s">
        <v>87</v>
      </c>
      <c r="I15" s="146" t="s">
        <v>87</v>
      </c>
      <c r="J15" s="146" t="s">
        <v>87</v>
      </c>
      <c r="K15" s="146" t="s">
        <v>87</v>
      </c>
      <c r="L15" s="146" t="s">
        <v>87</v>
      </c>
      <c r="M15" s="146" t="s">
        <v>87</v>
      </c>
      <c r="N15" s="146" t="s">
        <v>87</v>
      </c>
      <c r="O15" s="146" t="s">
        <v>87</v>
      </c>
      <c r="P15" s="114"/>
      <c r="Q15" s="6"/>
      <c r="R15" s="6"/>
      <c r="S15" s="114"/>
      <c r="T15" s="6"/>
      <c r="U15" s="6"/>
      <c r="V15" s="6"/>
      <c r="W15" s="6"/>
      <c r="Z15" s="6"/>
      <c r="AA15" s="6"/>
      <c r="AE15" s="1"/>
      <c r="AF15" s="4"/>
    </row>
    <row r="16" spans="1:32" s="7" customFormat="1" ht="10.5">
      <c r="A16" s="1"/>
      <c r="E16" s="114"/>
      <c r="F16" s="114"/>
      <c r="G16" s="114"/>
      <c r="H16" s="114"/>
      <c r="I16" s="114"/>
      <c r="J16" s="114"/>
      <c r="K16" s="111"/>
      <c r="L16" s="114"/>
      <c r="M16" s="114"/>
      <c r="N16" s="114"/>
      <c r="O16" s="114"/>
      <c r="P16" s="75"/>
      <c r="Q16" s="114"/>
      <c r="R16" s="6"/>
      <c r="S16" s="114"/>
      <c r="T16" s="6"/>
      <c r="U16" s="6"/>
      <c r="V16" s="6"/>
      <c r="W16" s="6"/>
      <c r="Z16" s="6"/>
      <c r="AA16" s="6"/>
      <c r="AE16" s="1"/>
      <c r="AF16" s="4"/>
    </row>
    <row r="17" spans="1:32" s="7" customFormat="1" ht="10.5">
      <c r="A17" s="1" t="s">
        <v>54</v>
      </c>
      <c r="E17" s="114"/>
      <c r="F17" s="114"/>
      <c r="G17" s="114"/>
      <c r="H17" s="114"/>
      <c r="I17" s="114"/>
      <c r="J17" s="114"/>
      <c r="K17" s="114"/>
      <c r="L17" s="114"/>
      <c r="M17" s="114"/>
      <c r="N17" s="114"/>
      <c r="O17" s="114"/>
      <c r="P17" s="37" t="s">
        <v>114</v>
      </c>
      <c r="Q17" s="37" t="s">
        <v>114</v>
      </c>
      <c r="R17" s="37" t="s">
        <v>114</v>
      </c>
      <c r="S17" s="37" t="s">
        <v>114</v>
      </c>
      <c r="T17" s="37" t="s">
        <v>114</v>
      </c>
      <c r="U17" s="37" t="s">
        <v>114</v>
      </c>
      <c r="V17" s="37" t="s">
        <v>114</v>
      </c>
      <c r="W17" s="6"/>
      <c r="X17" s="37" t="s">
        <v>114</v>
      </c>
      <c r="Y17" s="37" t="s">
        <v>114</v>
      </c>
      <c r="Z17" s="37" t="s">
        <v>114</v>
      </c>
      <c r="AA17" s="37" t="s">
        <v>114</v>
      </c>
      <c r="AE17" s="1"/>
      <c r="AF17" s="4"/>
    </row>
    <row r="18" spans="1:32" s="7" customFormat="1" ht="10.5">
      <c r="A18" s="1" t="s">
        <v>57</v>
      </c>
      <c r="E18" s="114"/>
      <c r="F18" s="114"/>
      <c r="G18" s="114"/>
      <c r="H18" s="114"/>
      <c r="I18" s="114"/>
      <c r="J18" s="114"/>
      <c r="K18" s="114"/>
      <c r="L18" s="114"/>
      <c r="M18" s="114"/>
      <c r="N18" s="114"/>
      <c r="O18" s="114"/>
      <c r="P18" s="37" t="s">
        <v>114</v>
      </c>
      <c r="Q18" s="37" t="s">
        <v>114</v>
      </c>
      <c r="R18" s="37" t="s">
        <v>114</v>
      </c>
      <c r="S18" s="37" t="s">
        <v>114</v>
      </c>
      <c r="T18" s="37" t="s">
        <v>114</v>
      </c>
      <c r="U18" s="37" t="s">
        <v>114</v>
      </c>
      <c r="V18" s="37" t="s">
        <v>114</v>
      </c>
      <c r="W18" s="37" t="s">
        <v>114</v>
      </c>
      <c r="X18" s="37" t="s">
        <v>114</v>
      </c>
      <c r="Y18" s="37" t="s">
        <v>114</v>
      </c>
      <c r="Z18" s="37" t="s">
        <v>114</v>
      </c>
      <c r="AA18" s="37" t="s">
        <v>114</v>
      </c>
      <c r="AE18" s="1"/>
      <c r="AF18" s="4"/>
    </row>
    <row r="19" spans="1:32" s="7" customFormat="1" ht="10.5">
      <c r="A19" s="1" t="s">
        <v>64</v>
      </c>
      <c r="B19" s="1"/>
      <c r="C19" s="1"/>
      <c r="D19" s="1"/>
      <c r="E19" s="1"/>
      <c r="F19" s="1"/>
      <c r="G19" s="1"/>
      <c r="H19" s="1"/>
      <c r="I19" s="1"/>
      <c r="J19" s="1"/>
      <c r="K19" s="1"/>
      <c r="L19" s="114"/>
      <c r="M19" s="114"/>
      <c r="N19" s="114"/>
      <c r="O19" s="114"/>
      <c r="P19" s="37" t="s">
        <v>114</v>
      </c>
      <c r="Q19" s="37" t="s">
        <v>114</v>
      </c>
      <c r="R19" s="37" t="s">
        <v>114</v>
      </c>
      <c r="S19" s="37" t="s">
        <v>114</v>
      </c>
      <c r="T19" s="37" t="s">
        <v>114</v>
      </c>
      <c r="U19" s="37" t="s">
        <v>114</v>
      </c>
      <c r="V19" s="37" t="s">
        <v>114</v>
      </c>
      <c r="W19" s="37" t="s">
        <v>114</v>
      </c>
      <c r="X19" s="37" t="s">
        <v>114</v>
      </c>
      <c r="Y19" s="37" t="s">
        <v>114</v>
      </c>
      <c r="AE19" s="1"/>
      <c r="AF19" s="4"/>
    </row>
    <row r="20" spans="1:32" s="7" customFormat="1" ht="10.5">
      <c r="A20" s="1"/>
      <c r="B20" s="1"/>
      <c r="C20" s="1"/>
      <c r="D20" s="1"/>
      <c r="E20" s="1"/>
      <c r="AE20" s="1"/>
      <c r="AF20" s="4"/>
    </row>
    <row r="21" spans="1:32" s="7" customFormat="1" ht="10.5">
      <c r="A21" s="1"/>
      <c r="B21" s="1"/>
      <c r="C21" s="1"/>
      <c r="D21" s="1"/>
      <c r="E21" s="1"/>
      <c r="AE21" s="1"/>
      <c r="AF21" s="4"/>
    </row>
    <row r="22" spans="1:33" s="7" customFormat="1" ht="10.5">
      <c r="A22" s="1"/>
      <c r="B22" s="1"/>
      <c r="C22" s="1"/>
      <c r="D22" s="1"/>
      <c r="E22" s="1"/>
      <c r="AE22" s="1"/>
      <c r="AF22" s="4"/>
      <c r="AG22" s="7" t="s">
        <v>86</v>
      </c>
    </row>
    <row r="23" spans="2:32" s="7" customFormat="1" ht="10.5">
      <c r="B23" s="1"/>
      <c r="C23" s="1"/>
      <c r="D23" s="1"/>
      <c r="E23" s="1"/>
      <c r="AC23" s="75"/>
      <c r="AE23" s="1"/>
      <c r="AF23" s="4"/>
    </row>
    <row r="24" spans="1:32" s="7" customFormat="1" ht="10.5">
      <c r="A24" s="11" t="s">
        <v>15</v>
      </c>
      <c r="B24" s="12"/>
      <c r="C24" s="12"/>
      <c r="D24" s="12"/>
      <c r="E24" s="12"/>
      <c r="F24" s="12"/>
      <c r="G24" s="12"/>
      <c r="H24" s="12"/>
      <c r="I24" s="12"/>
      <c r="J24" s="12"/>
      <c r="K24" s="12"/>
      <c r="L24" s="12"/>
      <c r="M24" s="12"/>
      <c r="N24" s="12"/>
      <c r="O24" s="12"/>
      <c r="P24" s="13"/>
      <c r="Q24" s="14"/>
      <c r="R24" s="15"/>
      <c r="S24" s="15"/>
      <c r="T24" s="15"/>
      <c r="U24" s="15"/>
      <c r="V24" s="15"/>
      <c r="W24" s="15"/>
      <c r="X24" s="15"/>
      <c r="Y24" s="15"/>
      <c r="Z24" s="15"/>
      <c r="AA24" s="15"/>
      <c r="AB24" s="15"/>
      <c r="AC24" s="15"/>
      <c r="AD24" s="15"/>
      <c r="AE24" s="15"/>
      <c r="AF24" s="13">
        <f>COUNTIF(B25:AE32,"*")/2</f>
        <v>42</v>
      </c>
    </row>
    <row r="25" spans="1:32" s="7" customFormat="1" ht="10.5">
      <c r="A25" s="1" t="s">
        <v>3</v>
      </c>
      <c r="C25" s="17"/>
      <c r="D25" s="34" t="s">
        <v>88</v>
      </c>
      <c r="E25" s="34" t="s">
        <v>88</v>
      </c>
      <c r="F25" s="34" t="s">
        <v>88</v>
      </c>
      <c r="G25" s="34" t="s">
        <v>88</v>
      </c>
      <c r="H25" s="34" t="s">
        <v>88</v>
      </c>
      <c r="I25" s="34" t="s">
        <v>88</v>
      </c>
      <c r="J25" s="34" t="s">
        <v>88</v>
      </c>
      <c r="K25" s="34" t="s">
        <v>88</v>
      </c>
      <c r="L25" s="34" t="s">
        <v>88</v>
      </c>
      <c r="M25" s="34" t="s">
        <v>88</v>
      </c>
      <c r="N25" s="34" t="s">
        <v>88</v>
      </c>
      <c r="O25" s="34" t="s">
        <v>88</v>
      </c>
      <c r="P25" s="34" t="s">
        <v>88</v>
      </c>
      <c r="Q25" s="34" t="s">
        <v>88</v>
      </c>
      <c r="R25" s="34" t="s">
        <v>88</v>
      </c>
      <c r="S25" s="34" t="s">
        <v>88</v>
      </c>
      <c r="T25" s="34" t="s">
        <v>88</v>
      </c>
      <c r="W25" s="115"/>
      <c r="X25" s="115"/>
      <c r="Y25" s="115"/>
      <c r="Z25" s="115"/>
      <c r="AA25" s="115"/>
      <c r="AB25" s="115"/>
      <c r="AC25" s="6"/>
      <c r="AD25" s="6"/>
      <c r="AE25" s="6"/>
      <c r="AF25" s="4"/>
    </row>
    <row r="26" spans="1:32" s="7" customFormat="1" ht="10.5">
      <c r="A26" s="1" t="s">
        <v>4</v>
      </c>
      <c r="C26" s="6"/>
      <c r="D26" s="34" t="s">
        <v>88</v>
      </c>
      <c r="E26" s="34" t="s">
        <v>88</v>
      </c>
      <c r="F26" s="34" t="s">
        <v>88</v>
      </c>
      <c r="G26" s="34" t="s">
        <v>88</v>
      </c>
      <c r="H26" s="34" t="s">
        <v>88</v>
      </c>
      <c r="I26" s="34" t="s">
        <v>88</v>
      </c>
      <c r="J26" s="34" t="s">
        <v>88</v>
      </c>
      <c r="K26" s="34" t="s">
        <v>88</v>
      </c>
      <c r="L26" s="34" t="s">
        <v>88</v>
      </c>
      <c r="M26" s="34" t="s">
        <v>88</v>
      </c>
      <c r="N26" s="34" t="s">
        <v>88</v>
      </c>
      <c r="O26" s="34" t="s">
        <v>88</v>
      </c>
      <c r="P26" s="34" t="s">
        <v>88</v>
      </c>
      <c r="Q26" s="34" t="s">
        <v>88</v>
      </c>
      <c r="R26" s="34" t="s">
        <v>88</v>
      </c>
      <c r="S26" s="34" t="s">
        <v>88</v>
      </c>
      <c r="T26" s="34" t="s">
        <v>88</v>
      </c>
      <c r="W26" s="115"/>
      <c r="X26" s="115"/>
      <c r="Y26" s="115"/>
      <c r="Z26" s="115"/>
      <c r="AA26" s="115"/>
      <c r="AB26" s="115"/>
      <c r="AC26" s="6"/>
      <c r="AD26" s="6"/>
      <c r="AE26" s="6"/>
      <c r="AF26" s="4"/>
    </row>
    <row r="27" spans="1:32" s="7" customFormat="1" ht="10.5">
      <c r="A27" s="1" t="s">
        <v>5</v>
      </c>
      <c r="C27" s="6"/>
      <c r="D27" s="34" t="s">
        <v>88</v>
      </c>
      <c r="E27" s="34" t="s">
        <v>88</v>
      </c>
      <c r="F27" s="34" t="s">
        <v>88</v>
      </c>
      <c r="G27" s="34" t="s">
        <v>88</v>
      </c>
      <c r="H27" s="34" t="s">
        <v>88</v>
      </c>
      <c r="I27" s="34" t="s">
        <v>88</v>
      </c>
      <c r="J27" s="34" t="s">
        <v>88</v>
      </c>
      <c r="K27" s="34" t="s">
        <v>88</v>
      </c>
      <c r="L27" s="34" t="s">
        <v>88</v>
      </c>
      <c r="M27" s="34" t="s">
        <v>88</v>
      </c>
      <c r="N27" s="34" t="s">
        <v>88</v>
      </c>
      <c r="O27" s="34" t="s">
        <v>88</v>
      </c>
      <c r="P27" s="34" t="s">
        <v>88</v>
      </c>
      <c r="Q27" s="34" t="s">
        <v>88</v>
      </c>
      <c r="R27" s="34" t="s">
        <v>88</v>
      </c>
      <c r="S27" s="34" t="s">
        <v>88</v>
      </c>
      <c r="T27" s="34" t="s">
        <v>88</v>
      </c>
      <c r="AF27" s="4"/>
    </row>
    <row r="28" spans="1:32" s="7" customFormat="1" ht="10.5">
      <c r="A28" s="1" t="s">
        <v>6</v>
      </c>
      <c r="C28" s="6"/>
      <c r="D28" s="34" t="s">
        <v>88</v>
      </c>
      <c r="E28" s="34" t="s">
        <v>88</v>
      </c>
      <c r="F28" s="34" t="s">
        <v>88</v>
      </c>
      <c r="G28" s="34" t="s">
        <v>88</v>
      </c>
      <c r="H28" s="75"/>
      <c r="I28" s="75"/>
      <c r="J28" s="75"/>
      <c r="K28" s="75"/>
      <c r="L28" s="75"/>
      <c r="M28" s="75"/>
      <c r="N28" s="75"/>
      <c r="O28" s="75"/>
      <c r="P28" s="34" t="s">
        <v>88</v>
      </c>
      <c r="Q28" s="34" t="s">
        <v>88</v>
      </c>
      <c r="R28" s="34" t="s">
        <v>88</v>
      </c>
      <c r="S28" s="34" t="s">
        <v>88</v>
      </c>
      <c r="T28" s="34" t="s">
        <v>88</v>
      </c>
      <c r="U28" s="1"/>
      <c r="V28" s="1"/>
      <c r="W28" s="1"/>
      <c r="X28" s="1"/>
      <c r="Y28" s="1"/>
      <c r="Z28" s="1"/>
      <c r="AA28" s="1"/>
      <c r="AF28" s="4"/>
    </row>
    <row r="29" spans="1:32" s="7" customFormat="1" ht="10.5">
      <c r="A29" s="1" t="s">
        <v>7</v>
      </c>
      <c r="C29" s="6"/>
      <c r="D29" s="34" t="s">
        <v>88</v>
      </c>
      <c r="E29" s="34" t="s">
        <v>88</v>
      </c>
      <c r="F29" s="34" t="s">
        <v>88</v>
      </c>
      <c r="G29" s="34" t="s">
        <v>88</v>
      </c>
      <c r="H29" s="75"/>
      <c r="I29" s="75"/>
      <c r="J29" s="75"/>
      <c r="K29" s="75"/>
      <c r="L29" s="75"/>
      <c r="M29" s="75"/>
      <c r="N29" s="75"/>
      <c r="O29" s="75"/>
      <c r="P29" s="34" t="s">
        <v>88</v>
      </c>
      <c r="Q29" s="34" t="s">
        <v>88</v>
      </c>
      <c r="R29" s="34" t="s">
        <v>88</v>
      </c>
      <c r="S29" s="34" t="s">
        <v>88</v>
      </c>
      <c r="U29" s="1"/>
      <c r="V29" s="1"/>
      <c r="W29" s="1"/>
      <c r="X29" s="1"/>
      <c r="Y29" s="1"/>
      <c r="Z29" s="1"/>
      <c r="AA29" s="1"/>
      <c r="AF29" s="4"/>
    </row>
    <row r="30" spans="1:32" s="7" customFormat="1" ht="10.5">
      <c r="A30" s="1" t="s">
        <v>8</v>
      </c>
      <c r="C30" s="6"/>
      <c r="D30" s="34" t="s">
        <v>88</v>
      </c>
      <c r="E30" s="34" t="s">
        <v>88</v>
      </c>
      <c r="F30" s="34" t="s">
        <v>88</v>
      </c>
      <c r="G30" s="34" t="s">
        <v>88</v>
      </c>
      <c r="H30" s="75"/>
      <c r="I30" s="75"/>
      <c r="J30" s="75"/>
      <c r="K30" s="75"/>
      <c r="L30" s="75"/>
      <c r="M30" s="75"/>
      <c r="N30" s="75"/>
      <c r="O30" s="75"/>
      <c r="P30" s="34" t="s">
        <v>88</v>
      </c>
      <c r="Q30" s="34" t="s">
        <v>88</v>
      </c>
      <c r="R30" s="34" t="s">
        <v>88</v>
      </c>
      <c r="S30" s="34" t="s">
        <v>88</v>
      </c>
      <c r="U30" s="1"/>
      <c r="V30" s="1"/>
      <c r="W30" s="1"/>
      <c r="X30" s="1"/>
      <c r="Y30" s="1"/>
      <c r="Z30" s="1"/>
      <c r="AA30" s="1"/>
      <c r="AF30" s="4"/>
    </row>
    <row r="31" spans="1:32" s="7" customFormat="1" ht="10.5">
      <c r="A31" s="1" t="s">
        <v>9</v>
      </c>
      <c r="C31" s="6"/>
      <c r="D31" s="34" t="s">
        <v>88</v>
      </c>
      <c r="E31" s="34" t="s">
        <v>88</v>
      </c>
      <c r="F31" s="34" t="s">
        <v>88</v>
      </c>
      <c r="G31" s="34" t="s">
        <v>88</v>
      </c>
      <c r="H31" s="75"/>
      <c r="I31" s="75"/>
      <c r="J31" s="75"/>
      <c r="K31" s="75"/>
      <c r="L31" s="75"/>
      <c r="M31" s="75"/>
      <c r="N31" s="75"/>
      <c r="O31" s="75"/>
      <c r="P31" s="34" t="s">
        <v>88</v>
      </c>
      <c r="Q31" s="34" t="s">
        <v>88</v>
      </c>
      <c r="R31" s="34" t="s">
        <v>88</v>
      </c>
      <c r="S31" s="34" t="s">
        <v>88</v>
      </c>
      <c r="U31" s="1"/>
      <c r="V31" s="1"/>
      <c r="W31" s="1"/>
      <c r="X31" s="1"/>
      <c r="Y31" s="1"/>
      <c r="Z31" s="1"/>
      <c r="AA31" s="1"/>
      <c r="AB31" s="1"/>
      <c r="AC31" s="1"/>
      <c r="AD31" s="1"/>
      <c r="AE31" s="1"/>
      <c r="AF31" s="4"/>
    </row>
    <row r="32" spans="1:32" s="7" customFormat="1" ht="12.75" customHeight="1">
      <c r="A32" s="1"/>
      <c r="C32" s="6"/>
      <c r="U32" s="1"/>
      <c r="V32" s="1"/>
      <c r="W32" s="1"/>
      <c r="X32" s="1"/>
      <c r="Y32" s="1"/>
      <c r="Z32" s="1"/>
      <c r="AA32" s="1"/>
      <c r="AB32" s="1"/>
      <c r="AC32" s="1"/>
      <c r="AD32" s="1"/>
      <c r="AE32" s="1"/>
      <c r="AF32" s="4"/>
    </row>
    <row r="33" spans="1:32" s="7" customFormat="1" ht="10.5">
      <c r="A33" s="11" t="s">
        <v>16</v>
      </c>
      <c r="B33" s="12"/>
      <c r="C33" s="12"/>
      <c r="D33" s="12"/>
      <c r="E33" s="12"/>
      <c r="F33" s="12"/>
      <c r="G33" s="12"/>
      <c r="H33" s="12"/>
      <c r="I33" s="12"/>
      <c r="J33" s="12"/>
      <c r="K33" s="12"/>
      <c r="L33" s="12"/>
      <c r="M33" s="12"/>
      <c r="N33" s="12"/>
      <c r="O33" s="12"/>
      <c r="P33" s="14"/>
      <c r="Q33" s="14"/>
      <c r="R33" s="15"/>
      <c r="S33" s="15"/>
      <c r="T33" s="15"/>
      <c r="U33" s="15"/>
      <c r="V33" s="15"/>
      <c r="W33" s="15"/>
      <c r="X33" s="15"/>
      <c r="Y33" s="15"/>
      <c r="Z33" s="15"/>
      <c r="AA33" s="15"/>
      <c r="AB33" s="15"/>
      <c r="AC33" s="15"/>
      <c r="AD33" s="15"/>
      <c r="AE33" s="15"/>
      <c r="AF33" s="13">
        <f>COUNTIF(B34:AE45,"*")/2</f>
        <v>110</v>
      </c>
    </row>
    <row r="34" spans="1:32" s="7" customFormat="1" ht="10.5">
      <c r="A34" s="1" t="s">
        <v>3</v>
      </c>
      <c r="B34" s="1"/>
      <c r="C34" s="17"/>
      <c r="D34" s="49" t="s">
        <v>112</v>
      </c>
      <c r="E34" s="49" t="s">
        <v>112</v>
      </c>
      <c r="F34" s="49" t="s">
        <v>112</v>
      </c>
      <c r="G34" s="49" t="s">
        <v>112</v>
      </c>
      <c r="H34" s="49" t="s">
        <v>112</v>
      </c>
      <c r="I34" s="49" t="s">
        <v>112</v>
      </c>
      <c r="J34" s="49" t="s">
        <v>112</v>
      </c>
      <c r="K34" s="49" t="s">
        <v>112</v>
      </c>
      <c r="L34" s="49" t="s">
        <v>112</v>
      </c>
      <c r="M34" s="49" t="s">
        <v>112</v>
      </c>
      <c r="N34" s="49" t="s">
        <v>112</v>
      </c>
      <c r="O34" s="49" t="s">
        <v>112</v>
      </c>
      <c r="P34" s="49" t="s">
        <v>112</v>
      </c>
      <c r="Q34" s="49" t="s">
        <v>112</v>
      </c>
      <c r="R34" s="49" t="s">
        <v>112</v>
      </c>
      <c r="S34" s="49" t="s">
        <v>112</v>
      </c>
      <c r="T34" s="49" t="s">
        <v>112</v>
      </c>
      <c r="U34" s="49" t="s">
        <v>112</v>
      </c>
      <c r="V34" s="49" t="s">
        <v>112</v>
      </c>
      <c r="W34" s="49" t="s">
        <v>112</v>
      </c>
      <c r="X34" s="49" t="s">
        <v>112</v>
      </c>
      <c r="Y34" s="49" t="s">
        <v>112</v>
      </c>
      <c r="Z34" s="49" t="s">
        <v>112</v>
      </c>
      <c r="AA34" s="49" t="s">
        <v>112</v>
      </c>
      <c r="AB34" s="49" t="s">
        <v>112</v>
      </c>
      <c r="AC34" s="49" t="s">
        <v>112</v>
      </c>
      <c r="AD34" s="49" t="s">
        <v>112</v>
      </c>
      <c r="AE34" s="4"/>
      <c r="AF34" s="4"/>
    </row>
    <row r="35" spans="1:32" s="7" customFormat="1" ht="10.5">
      <c r="A35" s="1" t="s">
        <v>4</v>
      </c>
      <c r="B35" s="1"/>
      <c r="C35" s="17"/>
      <c r="D35" s="49" t="s">
        <v>112</v>
      </c>
      <c r="E35" s="49" t="s">
        <v>112</v>
      </c>
      <c r="F35" s="49" t="s">
        <v>112</v>
      </c>
      <c r="G35" s="49" t="s">
        <v>112</v>
      </c>
      <c r="H35" s="49" t="s">
        <v>112</v>
      </c>
      <c r="I35" s="49" t="s">
        <v>112</v>
      </c>
      <c r="J35" s="49" t="s">
        <v>112</v>
      </c>
      <c r="K35" s="49" t="s">
        <v>112</v>
      </c>
      <c r="L35" s="49" t="s">
        <v>112</v>
      </c>
      <c r="M35" s="49" t="s">
        <v>112</v>
      </c>
      <c r="N35" s="49" t="s">
        <v>112</v>
      </c>
      <c r="O35" s="49" t="s">
        <v>112</v>
      </c>
      <c r="P35" s="49" t="s">
        <v>112</v>
      </c>
      <c r="Q35" s="49" t="s">
        <v>112</v>
      </c>
      <c r="R35" s="49" t="s">
        <v>112</v>
      </c>
      <c r="S35" s="49" t="s">
        <v>112</v>
      </c>
      <c r="T35" s="49" t="s">
        <v>112</v>
      </c>
      <c r="U35" s="49" t="s">
        <v>112</v>
      </c>
      <c r="V35" s="49" t="s">
        <v>112</v>
      </c>
      <c r="W35" s="49" t="s">
        <v>112</v>
      </c>
      <c r="X35" s="49" t="s">
        <v>112</v>
      </c>
      <c r="Y35" s="49" t="s">
        <v>112</v>
      </c>
      <c r="Z35" s="49" t="s">
        <v>112</v>
      </c>
      <c r="AA35" s="49" t="s">
        <v>112</v>
      </c>
      <c r="AB35" s="49" t="s">
        <v>112</v>
      </c>
      <c r="AC35" s="49" t="s">
        <v>112</v>
      </c>
      <c r="AD35" s="49" t="s">
        <v>112</v>
      </c>
      <c r="AE35" s="4"/>
      <c r="AF35" s="4"/>
    </row>
    <row r="36" spans="1:32" s="7" customFormat="1" ht="10.5">
      <c r="A36" s="1" t="s">
        <v>5</v>
      </c>
      <c r="B36" s="1"/>
      <c r="C36" s="6"/>
      <c r="D36" s="49" t="s">
        <v>112</v>
      </c>
      <c r="E36" s="49" t="s">
        <v>112</v>
      </c>
      <c r="F36" s="49" t="s">
        <v>112</v>
      </c>
      <c r="G36" s="49" t="s">
        <v>112</v>
      </c>
      <c r="H36" s="49" t="s">
        <v>112</v>
      </c>
      <c r="I36" s="49" t="s">
        <v>112</v>
      </c>
      <c r="J36" s="49" t="s">
        <v>112</v>
      </c>
      <c r="K36" s="49" t="s">
        <v>112</v>
      </c>
      <c r="L36" s="49" t="s">
        <v>112</v>
      </c>
      <c r="M36" s="49" t="s">
        <v>112</v>
      </c>
      <c r="N36" s="49" t="s">
        <v>112</v>
      </c>
      <c r="O36" s="49" t="s">
        <v>112</v>
      </c>
      <c r="P36" s="49" t="s">
        <v>112</v>
      </c>
      <c r="Q36" s="49" t="s">
        <v>112</v>
      </c>
      <c r="R36" s="49" t="s">
        <v>112</v>
      </c>
      <c r="S36" s="49" t="s">
        <v>112</v>
      </c>
      <c r="T36" s="49" t="s">
        <v>112</v>
      </c>
      <c r="U36" s="49" t="s">
        <v>112</v>
      </c>
      <c r="V36" s="49" t="s">
        <v>112</v>
      </c>
      <c r="W36" s="49" t="s">
        <v>112</v>
      </c>
      <c r="X36" s="49" t="s">
        <v>112</v>
      </c>
      <c r="Y36" s="49" t="s">
        <v>112</v>
      </c>
      <c r="Z36" s="49" t="s">
        <v>112</v>
      </c>
      <c r="AA36" s="49" t="s">
        <v>112</v>
      </c>
      <c r="AB36" s="49" t="s">
        <v>112</v>
      </c>
      <c r="AC36" s="49" t="s">
        <v>112</v>
      </c>
      <c r="AD36" s="49" t="s">
        <v>112</v>
      </c>
      <c r="AE36" s="4"/>
      <c r="AF36" s="4"/>
    </row>
    <row r="37" spans="1:32" s="7" customFormat="1" ht="10.5">
      <c r="A37" s="1" t="s">
        <v>6</v>
      </c>
      <c r="B37" s="1"/>
      <c r="C37" s="6"/>
      <c r="D37" s="49" t="s">
        <v>112</v>
      </c>
      <c r="E37" s="49" t="s">
        <v>112</v>
      </c>
      <c r="F37" s="49" t="s">
        <v>112</v>
      </c>
      <c r="G37" s="49" t="s">
        <v>112</v>
      </c>
      <c r="H37" s="49" t="s">
        <v>112</v>
      </c>
      <c r="I37" s="49" t="s">
        <v>112</v>
      </c>
      <c r="J37" s="49" t="s">
        <v>112</v>
      </c>
      <c r="K37" s="49" t="s">
        <v>112</v>
      </c>
      <c r="L37" s="49" t="s">
        <v>112</v>
      </c>
      <c r="M37" s="49" t="s">
        <v>112</v>
      </c>
      <c r="N37" s="49" t="s">
        <v>112</v>
      </c>
      <c r="O37" s="49" t="s">
        <v>112</v>
      </c>
      <c r="P37" s="49" t="s">
        <v>112</v>
      </c>
      <c r="Q37" s="49" t="s">
        <v>112</v>
      </c>
      <c r="R37" s="49" t="s">
        <v>112</v>
      </c>
      <c r="S37" s="49" t="s">
        <v>112</v>
      </c>
      <c r="T37" s="49" t="s">
        <v>112</v>
      </c>
      <c r="U37" s="49" t="s">
        <v>112</v>
      </c>
      <c r="V37" s="49" t="s">
        <v>112</v>
      </c>
      <c r="W37" s="49" t="s">
        <v>112</v>
      </c>
      <c r="X37" s="49" t="s">
        <v>112</v>
      </c>
      <c r="Y37" s="49" t="s">
        <v>112</v>
      </c>
      <c r="Z37" s="49" t="s">
        <v>112</v>
      </c>
      <c r="AA37" s="49" t="s">
        <v>112</v>
      </c>
      <c r="AB37" s="49" t="s">
        <v>112</v>
      </c>
      <c r="AC37" s="49" t="s">
        <v>112</v>
      </c>
      <c r="AD37" s="49" t="s">
        <v>112</v>
      </c>
      <c r="AE37" s="4"/>
      <c r="AF37" s="4"/>
    </row>
    <row r="38" spans="1:32" s="7" customFormat="1" ht="10.5">
      <c r="A38" s="1" t="s">
        <v>7</v>
      </c>
      <c r="B38" s="1"/>
      <c r="C38" s="6"/>
      <c r="G38" s="49" t="s">
        <v>112</v>
      </c>
      <c r="H38" s="49" t="s">
        <v>112</v>
      </c>
      <c r="I38" s="49" t="s">
        <v>112</v>
      </c>
      <c r="J38" s="49" t="s">
        <v>112</v>
      </c>
      <c r="K38" s="49" t="s">
        <v>112</v>
      </c>
      <c r="L38" s="49" t="s">
        <v>112</v>
      </c>
      <c r="M38" s="49" t="s">
        <v>112</v>
      </c>
      <c r="N38" s="49" t="s">
        <v>112</v>
      </c>
      <c r="O38" s="49" t="s">
        <v>112</v>
      </c>
      <c r="P38" s="49" t="s">
        <v>112</v>
      </c>
      <c r="Q38" s="49" t="s">
        <v>112</v>
      </c>
      <c r="R38" s="49" t="s">
        <v>112</v>
      </c>
      <c r="S38" s="49" t="s">
        <v>112</v>
      </c>
      <c r="T38" s="49" t="s">
        <v>112</v>
      </c>
      <c r="U38" s="49" t="s">
        <v>112</v>
      </c>
      <c r="V38" s="49" t="s">
        <v>112</v>
      </c>
      <c r="W38" s="49" t="s">
        <v>112</v>
      </c>
      <c r="X38" s="49" t="s">
        <v>112</v>
      </c>
      <c r="Y38" s="49" t="s">
        <v>112</v>
      </c>
      <c r="Z38" s="49" t="s">
        <v>112</v>
      </c>
      <c r="AA38" s="49" t="s">
        <v>112</v>
      </c>
      <c r="AB38" s="49" t="s">
        <v>112</v>
      </c>
      <c r="AC38" s="49" t="s">
        <v>112</v>
      </c>
      <c r="AD38" s="49" t="s">
        <v>112</v>
      </c>
      <c r="AE38" s="4"/>
      <c r="AF38" s="4"/>
    </row>
    <row r="39" spans="1:32" s="7" customFormat="1" ht="10.5">
      <c r="A39" s="1" t="s">
        <v>8</v>
      </c>
      <c r="B39" s="1"/>
      <c r="C39" s="115"/>
      <c r="D39" s="75"/>
      <c r="G39" s="81" t="s">
        <v>113</v>
      </c>
      <c r="H39" s="81" t="s">
        <v>113</v>
      </c>
      <c r="I39" s="81" t="s">
        <v>113</v>
      </c>
      <c r="J39" s="81" t="s">
        <v>113</v>
      </c>
      <c r="K39" s="81" t="s">
        <v>113</v>
      </c>
      <c r="L39" s="81" t="s">
        <v>113</v>
      </c>
      <c r="M39" s="81" t="s">
        <v>113</v>
      </c>
      <c r="N39" s="81" t="s">
        <v>113</v>
      </c>
      <c r="O39" s="81" t="s">
        <v>113</v>
      </c>
      <c r="P39" s="81" t="s">
        <v>113</v>
      </c>
      <c r="Q39" s="81" t="s">
        <v>113</v>
      </c>
      <c r="R39" s="81" t="s">
        <v>113</v>
      </c>
      <c r="S39" s="81" t="s">
        <v>113</v>
      </c>
      <c r="T39" s="81" t="s">
        <v>113</v>
      </c>
      <c r="U39" s="81" t="s">
        <v>113</v>
      </c>
      <c r="V39" s="81" t="s">
        <v>113</v>
      </c>
      <c r="W39" s="81" t="s">
        <v>113</v>
      </c>
      <c r="X39" s="81" t="s">
        <v>113</v>
      </c>
      <c r="Y39" s="81" t="s">
        <v>113</v>
      </c>
      <c r="Z39" s="81" t="s">
        <v>113</v>
      </c>
      <c r="AA39" s="81" t="s">
        <v>113</v>
      </c>
      <c r="AB39" s="81" t="s">
        <v>113</v>
      </c>
      <c r="AC39" s="81" t="s">
        <v>113</v>
      </c>
      <c r="AD39" s="81" t="s">
        <v>113</v>
      </c>
      <c r="AE39" s="4"/>
      <c r="AF39" s="4"/>
    </row>
    <row r="40" spans="1:32" s="7" customFormat="1" ht="10.5">
      <c r="A40" s="1" t="s">
        <v>9</v>
      </c>
      <c r="B40" s="1"/>
      <c r="D40" s="75"/>
      <c r="K40" s="81" t="s">
        <v>113</v>
      </c>
      <c r="L40" s="81" t="s">
        <v>113</v>
      </c>
      <c r="M40" s="81" t="s">
        <v>113</v>
      </c>
      <c r="N40" s="81" t="s">
        <v>113</v>
      </c>
      <c r="O40" s="81" t="s">
        <v>113</v>
      </c>
      <c r="P40" s="81" t="s">
        <v>113</v>
      </c>
      <c r="Q40" s="81" t="s">
        <v>113</v>
      </c>
      <c r="R40" s="81" t="s">
        <v>113</v>
      </c>
      <c r="S40" s="81" t="s">
        <v>113</v>
      </c>
      <c r="T40" s="81" t="s">
        <v>113</v>
      </c>
      <c r="U40" s="81" t="s">
        <v>113</v>
      </c>
      <c r="V40" s="81" t="s">
        <v>113</v>
      </c>
      <c r="W40" s="81" t="s">
        <v>113</v>
      </c>
      <c r="X40" s="81" t="s">
        <v>113</v>
      </c>
      <c r="Y40" s="81" t="s">
        <v>113</v>
      </c>
      <c r="Z40" s="81" t="s">
        <v>113</v>
      </c>
      <c r="AD40" s="4"/>
      <c r="AE40" s="4"/>
      <c r="AF40" s="4"/>
    </row>
    <row r="41" spans="1:32" s="7" customFormat="1" ht="10.5">
      <c r="A41" s="1" t="s">
        <v>10</v>
      </c>
      <c r="B41" s="1"/>
      <c r="K41" s="81" t="s">
        <v>113</v>
      </c>
      <c r="L41" s="81" t="s">
        <v>113</v>
      </c>
      <c r="M41" s="81" t="s">
        <v>113</v>
      </c>
      <c r="N41" s="81" t="s">
        <v>113</v>
      </c>
      <c r="O41" s="81" t="s">
        <v>113</v>
      </c>
      <c r="P41" s="81" t="s">
        <v>113</v>
      </c>
      <c r="Q41" s="81" t="s">
        <v>113</v>
      </c>
      <c r="R41" s="81" t="s">
        <v>113</v>
      </c>
      <c r="S41" s="81" t="s">
        <v>113</v>
      </c>
      <c r="T41" s="81" t="s">
        <v>113</v>
      </c>
      <c r="U41" s="81" t="s">
        <v>113</v>
      </c>
      <c r="V41" s="81" t="s">
        <v>113</v>
      </c>
      <c r="W41" s="81" t="s">
        <v>113</v>
      </c>
      <c r="X41" s="81" t="s">
        <v>113</v>
      </c>
      <c r="Y41" s="81" t="s">
        <v>113</v>
      </c>
      <c r="Z41" s="81" t="s">
        <v>113</v>
      </c>
      <c r="AD41" s="1"/>
      <c r="AE41" s="1"/>
      <c r="AF41" s="4"/>
    </row>
    <row r="42" spans="1:32" s="7" customFormat="1" ht="10.5">
      <c r="A42" s="1" t="s">
        <v>11</v>
      </c>
      <c r="B42" s="1"/>
      <c r="K42" s="38" t="s">
        <v>147</v>
      </c>
      <c r="L42" s="38" t="s">
        <v>147</v>
      </c>
      <c r="M42" s="38" t="s">
        <v>147</v>
      </c>
      <c r="N42" s="38" t="s">
        <v>147</v>
      </c>
      <c r="O42" s="38" t="s">
        <v>147</v>
      </c>
      <c r="P42" s="38" t="s">
        <v>147</v>
      </c>
      <c r="Q42" s="38" t="s">
        <v>147</v>
      </c>
      <c r="R42" s="38" t="s">
        <v>147</v>
      </c>
      <c r="S42" s="38" t="s">
        <v>147</v>
      </c>
      <c r="T42" s="38" t="s">
        <v>147</v>
      </c>
      <c r="U42" s="38" t="s">
        <v>147</v>
      </c>
      <c r="V42" s="38" t="s">
        <v>147</v>
      </c>
      <c r="W42" s="38" t="s">
        <v>142</v>
      </c>
      <c r="X42" s="38" t="s">
        <v>142</v>
      </c>
      <c r="Y42" s="38" t="s">
        <v>142</v>
      </c>
      <c r="Z42" s="38" t="s">
        <v>142</v>
      </c>
      <c r="AD42" s="1"/>
      <c r="AE42" s="1"/>
      <c r="AF42" s="4"/>
    </row>
    <row r="43" spans="1:32" s="7" customFormat="1" ht="10.5">
      <c r="A43" s="1" t="s">
        <v>12</v>
      </c>
      <c r="B43" s="1"/>
      <c r="K43" s="38" t="s">
        <v>150</v>
      </c>
      <c r="L43" s="38" t="s">
        <v>150</v>
      </c>
      <c r="M43" s="38" t="s">
        <v>150</v>
      </c>
      <c r="N43" s="38" t="s">
        <v>150</v>
      </c>
      <c r="O43" s="38" t="s">
        <v>150</v>
      </c>
      <c r="P43" s="38" t="s">
        <v>150</v>
      </c>
      <c r="Q43" s="38" t="s">
        <v>150</v>
      </c>
      <c r="R43" s="38" t="s">
        <v>145</v>
      </c>
      <c r="S43" s="38" t="s">
        <v>145</v>
      </c>
      <c r="T43" s="38" t="s">
        <v>145</v>
      </c>
      <c r="U43" s="38" t="s">
        <v>145</v>
      </c>
      <c r="V43" s="38" t="s">
        <v>145</v>
      </c>
      <c r="W43" s="38" t="s">
        <v>145</v>
      </c>
      <c r="X43" s="38" t="s">
        <v>145</v>
      </c>
      <c r="Y43" s="38" t="s">
        <v>145</v>
      </c>
      <c r="Z43" s="38" t="s">
        <v>145</v>
      </c>
      <c r="AD43" s="1"/>
      <c r="AE43" s="1"/>
      <c r="AF43" s="4"/>
    </row>
    <row r="44" spans="1:32" s="7" customFormat="1" ht="10.5">
      <c r="A44" s="1"/>
      <c r="B44" s="1"/>
      <c r="J44" s="75"/>
      <c r="Y44" s="115"/>
      <c r="Z44" s="115"/>
      <c r="AD44" s="1"/>
      <c r="AE44" s="1"/>
      <c r="AF44" s="4"/>
    </row>
    <row r="45" spans="1:32" s="7" customFormat="1" ht="10.5">
      <c r="A45" s="1"/>
      <c r="B45" s="1"/>
      <c r="J45" s="75"/>
      <c r="Y45" s="115"/>
      <c r="Z45" s="115"/>
      <c r="AD45" s="1"/>
      <c r="AE45" s="1"/>
      <c r="AF45" s="4"/>
    </row>
    <row r="46" spans="1:32" s="7" customFormat="1" ht="10.5">
      <c r="A46" s="11" t="s">
        <v>65</v>
      </c>
      <c r="B46" s="12"/>
      <c r="C46" s="12"/>
      <c r="D46" s="12"/>
      <c r="E46" s="12"/>
      <c r="F46" s="12"/>
      <c r="G46" s="12"/>
      <c r="H46" s="12"/>
      <c r="I46" s="12"/>
      <c r="J46" s="12"/>
      <c r="K46" s="12"/>
      <c r="L46" s="12"/>
      <c r="M46" s="12"/>
      <c r="N46" s="12"/>
      <c r="O46" s="12"/>
      <c r="P46" s="13"/>
      <c r="Q46" s="14"/>
      <c r="R46" s="15"/>
      <c r="S46" s="15"/>
      <c r="T46" s="15"/>
      <c r="U46" s="15"/>
      <c r="V46" s="15"/>
      <c r="W46" s="15"/>
      <c r="X46" s="15"/>
      <c r="Y46" s="15"/>
      <c r="Z46" s="15"/>
      <c r="AA46" s="15"/>
      <c r="AB46" s="15"/>
      <c r="AC46" s="15"/>
      <c r="AD46" s="15"/>
      <c r="AE46" s="15"/>
      <c r="AF46" s="13">
        <f>COUNTIF(B47:AE50,"*")/2</f>
        <v>25</v>
      </c>
    </row>
    <row r="47" spans="1:32" s="7" customFormat="1" ht="10.5">
      <c r="A47" s="1" t="s">
        <v>3</v>
      </c>
      <c r="B47" s="1"/>
      <c r="C47" s="6"/>
      <c r="D47" s="75"/>
      <c r="E47" s="146" t="s">
        <v>87</v>
      </c>
      <c r="F47" s="146" t="s">
        <v>87</v>
      </c>
      <c r="G47" s="146" t="s">
        <v>87</v>
      </c>
      <c r="H47" s="146" t="s">
        <v>87</v>
      </c>
      <c r="I47" s="146" t="s">
        <v>87</v>
      </c>
      <c r="J47" s="146" t="s">
        <v>87</v>
      </c>
      <c r="K47" s="146" t="s">
        <v>87</v>
      </c>
      <c r="L47" s="146" t="s">
        <v>87</v>
      </c>
      <c r="M47" s="146" t="s">
        <v>87</v>
      </c>
      <c r="N47" s="146" t="s">
        <v>87</v>
      </c>
      <c r="O47" s="146" t="s">
        <v>87</v>
      </c>
      <c r="P47" s="146" t="s">
        <v>87</v>
      </c>
      <c r="Q47" s="146" t="s">
        <v>87</v>
      </c>
      <c r="R47" s="146" t="s">
        <v>87</v>
      </c>
      <c r="S47" s="146" t="s">
        <v>87</v>
      </c>
      <c r="T47" s="146" t="s">
        <v>87</v>
      </c>
      <c r="U47" s="146" t="s">
        <v>87</v>
      </c>
      <c r="V47" s="146" t="s">
        <v>87</v>
      </c>
      <c r="W47" s="146" t="s">
        <v>87</v>
      </c>
      <c r="X47" s="146" t="s">
        <v>87</v>
      </c>
      <c r="Y47" s="146" t="s">
        <v>87</v>
      </c>
      <c r="Z47" s="146" t="s">
        <v>87</v>
      </c>
      <c r="AA47" s="146" t="s">
        <v>87</v>
      </c>
      <c r="AB47" s="146" t="s">
        <v>87</v>
      </c>
      <c r="AC47" s="146" t="s">
        <v>87</v>
      </c>
      <c r="AD47" s="1"/>
      <c r="AE47" s="1"/>
      <c r="AF47" s="4"/>
    </row>
    <row r="48" spans="1:32" s="7" customFormat="1" ht="10.5">
      <c r="A48" s="1" t="s">
        <v>4</v>
      </c>
      <c r="B48" s="1"/>
      <c r="C48" s="6"/>
      <c r="D48" s="75"/>
      <c r="E48" s="146" t="s">
        <v>87</v>
      </c>
      <c r="F48" s="146" t="s">
        <v>87</v>
      </c>
      <c r="G48" s="146" t="s">
        <v>87</v>
      </c>
      <c r="H48" s="146" t="s">
        <v>87</v>
      </c>
      <c r="I48" s="146" t="s">
        <v>87</v>
      </c>
      <c r="J48" s="146" t="s">
        <v>87</v>
      </c>
      <c r="K48" s="146" t="s">
        <v>87</v>
      </c>
      <c r="L48" s="146" t="s">
        <v>87</v>
      </c>
      <c r="M48" s="146" t="s">
        <v>87</v>
      </c>
      <c r="N48" s="146" t="s">
        <v>87</v>
      </c>
      <c r="O48" s="146" t="s">
        <v>87</v>
      </c>
      <c r="P48" s="146" t="s">
        <v>87</v>
      </c>
      <c r="Q48" s="146" t="s">
        <v>87</v>
      </c>
      <c r="R48" s="146" t="s">
        <v>87</v>
      </c>
      <c r="S48" s="146" t="s">
        <v>87</v>
      </c>
      <c r="T48" s="146" t="s">
        <v>87</v>
      </c>
      <c r="U48" s="146" t="s">
        <v>87</v>
      </c>
      <c r="V48" s="146" t="s">
        <v>87</v>
      </c>
      <c r="W48" s="146" t="s">
        <v>87</v>
      </c>
      <c r="X48" s="146" t="s">
        <v>87</v>
      </c>
      <c r="Y48" s="146" t="s">
        <v>87</v>
      </c>
      <c r="Z48" s="146" t="s">
        <v>87</v>
      </c>
      <c r="AA48" s="146" t="s">
        <v>87</v>
      </c>
      <c r="AB48" s="146" t="s">
        <v>87</v>
      </c>
      <c r="AC48" s="146" t="s">
        <v>87</v>
      </c>
      <c r="AD48" s="1"/>
      <c r="AE48" s="1"/>
      <c r="AF48" s="4"/>
    </row>
    <row r="49" spans="1:32" s="7" customFormat="1" ht="10.5">
      <c r="A49" s="1"/>
      <c r="B49" s="1"/>
      <c r="C49" s="6"/>
      <c r="D49" s="75"/>
      <c r="E49" s="75"/>
      <c r="F49" s="75"/>
      <c r="G49" s="75"/>
      <c r="H49" s="75"/>
      <c r="I49" s="75"/>
      <c r="J49" s="75"/>
      <c r="K49" s="75"/>
      <c r="L49" s="75"/>
      <c r="M49" s="75"/>
      <c r="N49" s="75"/>
      <c r="O49" s="75"/>
      <c r="P49" s="75"/>
      <c r="Q49" s="75"/>
      <c r="R49" s="75"/>
      <c r="S49" s="75"/>
      <c r="T49" s="75"/>
      <c r="U49" s="75"/>
      <c r="V49" s="75"/>
      <c r="W49" s="75"/>
      <c r="X49" s="75"/>
      <c r="Y49" s="75"/>
      <c r="Z49" s="115"/>
      <c r="AE49" s="1"/>
      <c r="AF49" s="4"/>
    </row>
    <row r="50" spans="1:32" s="7" customFormat="1" ht="10.5">
      <c r="A50" s="1"/>
      <c r="B50" s="1"/>
      <c r="C50" s="1"/>
      <c r="D50" s="1"/>
      <c r="E50" s="1"/>
      <c r="F50" s="1"/>
      <c r="G50" s="1"/>
      <c r="H50" s="1"/>
      <c r="I50" s="1"/>
      <c r="J50" s="1"/>
      <c r="K50" s="6"/>
      <c r="L50" s="6"/>
      <c r="M50" s="6"/>
      <c r="N50" s="6"/>
      <c r="P50" s="1"/>
      <c r="Q50" s="9"/>
      <c r="R50" s="1"/>
      <c r="S50" s="1"/>
      <c r="T50" s="1"/>
      <c r="U50" s="1"/>
      <c r="V50" s="1"/>
      <c r="W50" s="1"/>
      <c r="X50" s="1"/>
      <c r="Y50" s="1"/>
      <c r="Z50" s="1"/>
      <c r="AA50" s="1"/>
      <c r="AB50" s="1"/>
      <c r="AC50" s="1"/>
      <c r="AD50" s="1"/>
      <c r="AE50" s="1"/>
      <c r="AF50" s="4"/>
    </row>
    <row r="51" spans="1:32" s="7" customFormat="1" ht="10.5">
      <c r="A51" s="11" t="s">
        <v>136</v>
      </c>
      <c r="B51" s="12"/>
      <c r="C51" s="12"/>
      <c r="D51" s="12"/>
      <c r="E51" s="12"/>
      <c r="F51" s="12"/>
      <c r="G51" s="12"/>
      <c r="H51" s="12"/>
      <c r="I51" s="12"/>
      <c r="J51" s="12"/>
      <c r="K51" s="12"/>
      <c r="L51" s="12"/>
      <c r="M51" s="12"/>
      <c r="N51" s="12"/>
      <c r="O51" s="12"/>
      <c r="P51" s="13"/>
      <c r="Q51" s="14"/>
      <c r="R51" s="15"/>
      <c r="S51" s="15"/>
      <c r="T51" s="15"/>
      <c r="U51" s="15"/>
      <c r="V51" s="15"/>
      <c r="W51" s="15"/>
      <c r="X51" s="15"/>
      <c r="Y51" s="15"/>
      <c r="Z51" s="15"/>
      <c r="AA51" s="15"/>
      <c r="AB51" s="15"/>
      <c r="AC51" s="15"/>
      <c r="AD51" s="15"/>
      <c r="AE51" s="15"/>
      <c r="AF51" s="13">
        <f>COUNTIF(B52:AE56,"*")/2</f>
        <v>33</v>
      </c>
    </row>
    <row r="52" spans="1:32" s="7" customFormat="1" ht="10.5">
      <c r="A52" s="1" t="s">
        <v>3</v>
      </c>
      <c r="B52" s="1"/>
      <c r="C52" s="6"/>
      <c r="D52" s="75"/>
      <c r="E52" s="75"/>
      <c r="F52" s="1"/>
      <c r="G52" s="1"/>
      <c r="H52" s="37" t="s">
        <v>114</v>
      </c>
      <c r="I52" s="37" t="s">
        <v>114</v>
      </c>
      <c r="J52" s="37" t="s">
        <v>114</v>
      </c>
      <c r="K52" s="37" t="s">
        <v>114</v>
      </c>
      <c r="L52" s="37" t="s">
        <v>114</v>
      </c>
      <c r="M52" s="37" t="s">
        <v>114</v>
      </c>
      <c r="N52" s="37" t="s">
        <v>114</v>
      </c>
      <c r="O52" s="37" t="s">
        <v>114</v>
      </c>
      <c r="P52" s="37" t="s">
        <v>114</v>
      </c>
      <c r="Q52" s="37" t="s">
        <v>114</v>
      </c>
      <c r="R52" s="37" t="s">
        <v>114</v>
      </c>
      <c r="S52" s="37" t="s">
        <v>114</v>
      </c>
      <c r="T52" s="37" t="s">
        <v>114</v>
      </c>
      <c r="U52" s="37" t="s">
        <v>114</v>
      </c>
      <c r="V52" s="37" t="s">
        <v>114</v>
      </c>
      <c r="W52" s="37" t="s">
        <v>114</v>
      </c>
      <c r="X52" s="37" t="s">
        <v>114</v>
      </c>
      <c r="Y52" s="37" t="s">
        <v>114</v>
      </c>
      <c r="Z52" s="37" t="s">
        <v>114</v>
      </c>
      <c r="AA52" s="37" t="s">
        <v>114</v>
      </c>
      <c r="AB52" s="37" t="s">
        <v>114</v>
      </c>
      <c r="AC52" s="37" t="s">
        <v>114</v>
      </c>
      <c r="AD52" s="37" t="s">
        <v>114</v>
      </c>
      <c r="AE52" s="1"/>
      <c r="AF52" s="4"/>
    </row>
    <row r="53" spans="1:32" s="7" customFormat="1" ht="10.5">
      <c r="A53" s="1" t="s">
        <v>83</v>
      </c>
      <c r="B53" s="1"/>
      <c r="C53" s="6"/>
      <c r="D53" s="75"/>
      <c r="E53" s="75"/>
      <c r="F53" s="1"/>
      <c r="G53" s="1"/>
      <c r="H53" s="37" t="s">
        <v>114</v>
      </c>
      <c r="I53" s="37" t="s">
        <v>114</v>
      </c>
      <c r="J53" s="37" t="s">
        <v>114</v>
      </c>
      <c r="K53" s="37" t="s">
        <v>114</v>
      </c>
      <c r="L53" s="37" t="s">
        <v>114</v>
      </c>
      <c r="M53" s="37" t="s">
        <v>114</v>
      </c>
      <c r="N53" s="37" t="s">
        <v>114</v>
      </c>
      <c r="O53" s="37" t="s">
        <v>114</v>
      </c>
      <c r="P53" s="37" t="s">
        <v>114</v>
      </c>
      <c r="Q53" s="37" t="s">
        <v>114</v>
      </c>
      <c r="R53" s="37" t="s">
        <v>114</v>
      </c>
      <c r="S53" s="37" t="s">
        <v>114</v>
      </c>
      <c r="T53" s="37" t="s">
        <v>114</v>
      </c>
      <c r="U53" s="37" t="s">
        <v>114</v>
      </c>
      <c r="V53" s="37" t="s">
        <v>114</v>
      </c>
      <c r="W53" s="37" t="s">
        <v>114</v>
      </c>
      <c r="X53" s="37" t="s">
        <v>114</v>
      </c>
      <c r="Y53" s="37" t="s">
        <v>114</v>
      </c>
      <c r="Z53" s="37" t="s">
        <v>114</v>
      </c>
      <c r="AA53" s="37" t="s">
        <v>114</v>
      </c>
      <c r="AB53" s="37" t="s">
        <v>114</v>
      </c>
      <c r="AC53" s="37" t="s">
        <v>114</v>
      </c>
      <c r="AD53" s="37" t="s">
        <v>114</v>
      </c>
      <c r="AE53" s="1"/>
      <c r="AF53" s="4"/>
    </row>
    <row r="54" spans="1:32" s="7" customFormat="1" ht="10.5">
      <c r="A54" s="1" t="s">
        <v>78</v>
      </c>
      <c r="B54" s="1"/>
      <c r="C54" s="37" t="s">
        <v>114</v>
      </c>
      <c r="D54" s="37" t="s">
        <v>114</v>
      </c>
      <c r="E54" s="37" t="s">
        <v>114</v>
      </c>
      <c r="F54" s="37" t="s">
        <v>114</v>
      </c>
      <c r="G54" s="37" t="s">
        <v>114</v>
      </c>
      <c r="H54" s="75"/>
      <c r="I54" s="75"/>
      <c r="J54" s="75"/>
      <c r="K54" s="75"/>
      <c r="L54" s="75"/>
      <c r="M54" s="75"/>
      <c r="N54" s="75"/>
      <c r="O54" s="75"/>
      <c r="P54" s="75"/>
      <c r="Q54" s="75"/>
      <c r="R54" s="75"/>
      <c r="S54" s="75"/>
      <c r="T54" s="75"/>
      <c r="U54" s="75"/>
      <c r="V54" s="75"/>
      <c r="W54" s="75"/>
      <c r="X54" s="75"/>
      <c r="Y54" s="75"/>
      <c r="Z54" s="37" t="s">
        <v>114</v>
      </c>
      <c r="AA54" s="37" t="s">
        <v>114</v>
      </c>
      <c r="AB54" s="37" t="s">
        <v>114</v>
      </c>
      <c r="AC54" s="37" t="s">
        <v>114</v>
      </c>
      <c r="AD54" s="37" t="s">
        <v>114</v>
      </c>
      <c r="AE54" s="1"/>
      <c r="AF54" s="4"/>
    </row>
    <row r="55" spans="1:32" s="7" customFormat="1" ht="10.5">
      <c r="A55" s="1" t="s">
        <v>79</v>
      </c>
      <c r="B55" s="1"/>
      <c r="C55" s="37" t="s">
        <v>114</v>
      </c>
      <c r="D55" s="37" t="s">
        <v>114</v>
      </c>
      <c r="E55" s="37" t="s">
        <v>114</v>
      </c>
      <c r="F55" s="37" t="s">
        <v>114</v>
      </c>
      <c r="G55" s="37" t="s">
        <v>114</v>
      </c>
      <c r="Z55" s="37" t="s">
        <v>114</v>
      </c>
      <c r="AA55" s="37" t="s">
        <v>114</v>
      </c>
      <c r="AB55" s="37" t="s">
        <v>114</v>
      </c>
      <c r="AC55" s="37" t="s">
        <v>114</v>
      </c>
      <c r="AD55" s="37" t="s">
        <v>114</v>
      </c>
      <c r="AE55" s="1"/>
      <c r="AF55" s="4"/>
    </row>
    <row r="56" spans="1:32" s="7" customFormat="1" ht="10.5">
      <c r="A56" s="1"/>
      <c r="B56" s="1"/>
      <c r="C56" s="6"/>
      <c r="D56" s="75"/>
      <c r="E56" s="75"/>
      <c r="F56" s="1"/>
      <c r="G56" s="1"/>
      <c r="AE56" s="1"/>
      <c r="AF56" s="4"/>
    </row>
    <row r="57" spans="1:32" s="7" customFormat="1" ht="10.5">
      <c r="A57" s="11" t="s">
        <v>44</v>
      </c>
      <c r="B57" s="12"/>
      <c r="C57" s="12"/>
      <c r="D57" s="12"/>
      <c r="E57" s="12"/>
      <c r="F57" s="12"/>
      <c r="G57" s="12"/>
      <c r="H57" s="12"/>
      <c r="I57" s="12"/>
      <c r="J57" s="12"/>
      <c r="K57" s="12"/>
      <c r="L57" s="12"/>
      <c r="M57" s="12"/>
      <c r="N57" s="12"/>
      <c r="O57" s="12"/>
      <c r="P57" s="13"/>
      <c r="Q57" s="14"/>
      <c r="R57" s="15"/>
      <c r="S57" s="15"/>
      <c r="T57" s="15"/>
      <c r="U57" s="15"/>
      <c r="V57" s="15"/>
      <c r="W57" s="15"/>
      <c r="X57" s="15"/>
      <c r="Y57" s="15"/>
      <c r="Z57" s="15"/>
      <c r="AA57" s="15"/>
      <c r="AB57" s="15"/>
      <c r="AC57" s="15"/>
      <c r="AD57" s="15"/>
      <c r="AE57" s="15"/>
      <c r="AF57" s="13">
        <f>COUNTIF(B58:AE59,"*")/2</f>
        <v>12</v>
      </c>
    </row>
    <row r="58" spans="1:35" s="7" customFormat="1" ht="10.5">
      <c r="A58" s="1" t="s">
        <v>3</v>
      </c>
      <c r="B58" s="1"/>
      <c r="C58" s="6"/>
      <c r="D58" s="38" t="s">
        <v>153</v>
      </c>
      <c r="E58" s="38" t="s">
        <v>153</v>
      </c>
      <c r="F58" s="38" t="s">
        <v>153</v>
      </c>
      <c r="G58" s="38" t="s">
        <v>153</v>
      </c>
      <c r="H58" s="38" t="s">
        <v>153</v>
      </c>
      <c r="I58" s="38" t="s">
        <v>153</v>
      </c>
      <c r="J58" s="38" t="s">
        <v>153</v>
      </c>
      <c r="K58" s="38" t="s">
        <v>153</v>
      </c>
      <c r="L58" s="38" t="s">
        <v>153</v>
      </c>
      <c r="M58" s="38" t="s">
        <v>153</v>
      </c>
      <c r="N58" s="38" t="s">
        <v>153</v>
      </c>
      <c r="O58" s="38" t="s">
        <v>153</v>
      </c>
      <c r="P58" s="38" t="s">
        <v>154</v>
      </c>
      <c r="Q58" s="38" t="s">
        <v>154</v>
      </c>
      <c r="R58" s="38" t="s">
        <v>154</v>
      </c>
      <c r="S58" s="38" t="s">
        <v>154</v>
      </c>
      <c r="T58" s="38" t="s">
        <v>154</v>
      </c>
      <c r="U58" s="38" t="s">
        <v>154</v>
      </c>
      <c r="V58" s="38" t="s">
        <v>154</v>
      </c>
      <c r="W58" s="38" t="s">
        <v>154</v>
      </c>
      <c r="X58" s="38" t="s">
        <v>154</v>
      </c>
      <c r="Y58" s="38" t="s">
        <v>154</v>
      </c>
      <c r="Z58" s="38" t="s">
        <v>154</v>
      </c>
      <c r="AA58" s="38" t="s">
        <v>154</v>
      </c>
      <c r="AB58" s="1"/>
      <c r="AC58" s="1"/>
      <c r="AD58" s="1"/>
      <c r="AE58" s="1"/>
      <c r="AG58" s="1"/>
      <c r="AH58" s="4"/>
      <c r="AI58" s="4"/>
    </row>
    <row r="59" spans="1:32" s="7" customFormat="1" ht="10.5">
      <c r="A59" s="1"/>
      <c r="B59" s="1"/>
      <c r="C59" s="1"/>
      <c r="D59" s="1"/>
      <c r="E59" s="1"/>
      <c r="F59" s="1"/>
      <c r="G59" s="1"/>
      <c r="H59" s="1"/>
      <c r="I59" s="1"/>
      <c r="J59" s="1"/>
      <c r="K59" s="1"/>
      <c r="L59" s="1"/>
      <c r="M59" s="1"/>
      <c r="N59" s="1"/>
      <c r="O59" s="1"/>
      <c r="P59" s="1"/>
      <c r="Q59" s="9"/>
      <c r="R59" s="1"/>
      <c r="S59" s="1"/>
      <c r="T59" s="1"/>
      <c r="U59" s="1"/>
      <c r="V59" s="1"/>
      <c r="W59" s="1"/>
      <c r="X59" s="1"/>
      <c r="Y59" s="1"/>
      <c r="Z59" s="1"/>
      <c r="AA59" s="1"/>
      <c r="AB59" s="1"/>
      <c r="AC59" s="1"/>
      <c r="AD59" s="1"/>
      <c r="AE59" s="1"/>
      <c r="AF59" s="4"/>
    </row>
    <row r="60" spans="1:32" s="7" customFormat="1" ht="10.5">
      <c r="A60" s="11" t="s">
        <v>17</v>
      </c>
      <c r="B60" s="15"/>
      <c r="C60" s="15"/>
      <c r="D60" s="15"/>
      <c r="E60" s="15"/>
      <c r="F60" s="15"/>
      <c r="G60" s="15"/>
      <c r="H60" s="15"/>
      <c r="I60" s="15"/>
      <c r="J60" s="15"/>
      <c r="K60" s="16"/>
      <c r="L60" s="15"/>
      <c r="M60" s="15"/>
      <c r="N60" s="15"/>
      <c r="O60" s="15"/>
      <c r="P60" s="13"/>
      <c r="Q60" s="14"/>
      <c r="R60" s="15"/>
      <c r="S60" s="15"/>
      <c r="T60" s="15"/>
      <c r="U60" s="15"/>
      <c r="V60" s="15"/>
      <c r="W60" s="15"/>
      <c r="X60" s="15"/>
      <c r="Y60" s="15"/>
      <c r="Z60" s="15"/>
      <c r="AA60" s="15"/>
      <c r="AB60" s="15"/>
      <c r="AC60" s="15"/>
      <c r="AD60" s="15"/>
      <c r="AE60" s="15"/>
      <c r="AF60" s="13">
        <f>COUNTIF(B61:AE64,"*")/2</f>
        <v>10</v>
      </c>
    </row>
    <row r="61" spans="1:32" s="7" customFormat="1" ht="10.5">
      <c r="A61" s="1" t="s">
        <v>13</v>
      </c>
      <c r="B61" s="1"/>
      <c r="C61" s="6"/>
      <c r="D61" s="6"/>
      <c r="E61" s="75"/>
      <c r="F61" s="75"/>
      <c r="G61" s="37" t="s">
        <v>114</v>
      </c>
      <c r="H61" s="37" t="s">
        <v>114</v>
      </c>
      <c r="I61" s="37" t="s">
        <v>114</v>
      </c>
      <c r="J61" s="37" t="s">
        <v>114</v>
      </c>
      <c r="K61" s="37" t="s">
        <v>114</v>
      </c>
      <c r="L61" s="37" t="s">
        <v>114</v>
      </c>
      <c r="M61" s="37" t="s">
        <v>114</v>
      </c>
      <c r="N61" s="37" t="s">
        <v>114</v>
      </c>
      <c r="O61" s="37" t="s">
        <v>114</v>
      </c>
      <c r="P61" s="37" t="s">
        <v>114</v>
      </c>
      <c r="Q61" s="37" t="s">
        <v>114</v>
      </c>
      <c r="R61" s="37" t="s">
        <v>114</v>
      </c>
      <c r="S61" s="37" t="s">
        <v>114</v>
      </c>
      <c r="T61" s="37" t="s">
        <v>114</v>
      </c>
      <c r="U61" s="37" t="s">
        <v>114</v>
      </c>
      <c r="V61" s="37" t="s">
        <v>114</v>
      </c>
      <c r="W61" s="37" t="s">
        <v>114</v>
      </c>
      <c r="X61" s="37" t="s">
        <v>114</v>
      </c>
      <c r="Y61" s="37" t="s">
        <v>114</v>
      </c>
      <c r="Z61" s="37" t="s">
        <v>114</v>
      </c>
      <c r="AE61" s="1"/>
      <c r="AF61" s="4"/>
    </row>
    <row r="62" spans="1:32" s="7" customFormat="1" ht="10.5">
      <c r="A62" s="1"/>
      <c r="B62" s="1"/>
      <c r="C62" s="6"/>
      <c r="D62" s="6"/>
      <c r="E62" s="75"/>
      <c r="F62" s="75"/>
      <c r="G62" s="75"/>
      <c r="H62" s="75"/>
      <c r="I62" s="75"/>
      <c r="J62" s="75"/>
      <c r="K62" s="75"/>
      <c r="L62" s="75"/>
      <c r="M62" s="75"/>
      <c r="N62" s="75"/>
      <c r="O62" s="75"/>
      <c r="P62" s="75"/>
      <c r="Q62" s="75"/>
      <c r="R62" s="75"/>
      <c r="S62" s="75"/>
      <c r="T62" s="75"/>
      <c r="U62" s="75"/>
      <c r="V62" s="75"/>
      <c r="W62" s="75"/>
      <c r="X62" s="75"/>
      <c r="AE62" s="1"/>
      <c r="AF62" s="4"/>
    </row>
    <row r="63" spans="1:32" s="7" customFormat="1" ht="10.5">
      <c r="A63" s="1"/>
      <c r="B63" s="1"/>
      <c r="C63" s="6"/>
      <c r="D63" s="6"/>
      <c r="E63" s="75"/>
      <c r="F63" s="75"/>
      <c r="G63" s="75"/>
      <c r="H63" s="75"/>
      <c r="I63" s="75"/>
      <c r="J63" s="75"/>
      <c r="K63" s="75"/>
      <c r="L63" s="75"/>
      <c r="M63" s="75"/>
      <c r="N63" s="75"/>
      <c r="O63" s="75"/>
      <c r="P63" s="75"/>
      <c r="Q63" s="75"/>
      <c r="R63" s="75"/>
      <c r="S63" s="75"/>
      <c r="T63" s="75"/>
      <c r="U63" s="75"/>
      <c r="V63" s="75"/>
      <c r="W63" s="75"/>
      <c r="X63" s="75"/>
      <c r="AE63" s="1"/>
      <c r="AF63" s="4"/>
    </row>
    <row r="64" spans="1:32" s="7" customFormat="1" ht="10.5">
      <c r="A64" s="1"/>
      <c r="B64" s="1"/>
      <c r="C64" s="1"/>
      <c r="D64" s="1"/>
      <c r="E64" s="1"/>
      <c r="F64" s="1"/>
      <c r="G64" s="1"/>
      <c r="H64" s="1"/>
      <c r="I64" s="1"/>
      <c r="J64" s="1"/>
      <c r="K64" s="1"/>
      <c r="L64" s="1"/>
      <c r="M64" s="1"/>
      <c r="N64" s="1"/>
      <c r="O64" s="1"/>
      <c r="P64" s="1"/>
      <c r="Q64" s="9"/>
      <c r="R64" s="1"/>
      <c r="S64" s="1"/>
      <c r="T64" s="1"/>
      <c r="U64" s="1"/>
      <c r="V64" s="1"/>
      <c r="W64" s="1"/>
      <c r="X64" s="1"/>
      <c r="Y64" s="1"/>
      <c r="Z64" s="1"/>
      <c r="AA64" s="1"/>
      <c r="AB64" s="1"/>
      <c r="AC64" s="1"/>
      <c r="AD64" s="1"/>
      <c r="AE64" s="1"/>
      <c r="AF64" s="4"/>
    </row>
    <row r="65" spans="1:32" s="7" customFormat="1" ht="10.5">
      <c r="A65" s="11" t="s">
        <v>46</v>
      </c>
      <c r="B65" s="12"/>
      <c r="C65" s="12"/>
      <c r="D65" s="12"/>
      <c r="E65" s="12"/>
      <c r="F65" s="12"/>
      <c r="G65" s="12"/>
      <c r="H65" s="12"/>
      <c r="I65" s="12"/>
      <c r="J65" s="12"/>
      <c r="K65" s="12"/>
      <c r="L65" s="12"/>
      <c r="M65" s="12"/>
      <c r="N65" s="12"/>
      <c r="O65" s="12"/>
      <c r="P65" s="13"/>
      <c r="Q65" s="14"/>
      <c r="R65" s="15"/>
      <c r="S65" s="15"/>
      <c r="T65" s="15"/>
      <c r="U65" s="15"/>
      <c r="V65" s="15"/>
      <c r="W65" s="15"/>
      <c r="X65" s="15"/>
      <c r="Y65" s="15"/>
      <c r="Z65" s="15"/>
      <c r="AA65" s="15"/>
      <c r="AB65" s="15"/>
      <c r="AC65" s="15"/>
      <c r="AD65" s="15"/>
      <c r="AE65" s="15"/>
      <c r="AF65" s="13">
        <f>COUNTIF(B66:AE68,"*")/2</f>
        <v>12</v>
      </c>
    </row>
    <row r="66" spans="1:33" s="7" customFormat="1" ht="10.5">
      <c r="A66" s="1" t="s">
        <v>3</v>
      </c>
      <c r="B66" s="1"/>
      <c r="C66" s="6"/>
      <c r="D66" s="6"/>
      <c r="E66" s="96"/>
      <c r="F66" s="96"/>
      <c r="G66" s="96"/>
      <c r="H66" s="96"/>
      <c r="I66" s="96"/>
      <c r="J66" s="96"/>
      <c r="K66" s="75"/>
      <c r="L66" s="96"/>
      <c r="M66" s="96"/>
      <c r="O66" s="38" t="s">
        <v>139</v>
      </c>
      <c r="P66" s="38" t="s">
        <v>139</v>
      </c>
      <c r="Q66" s="38" t="s">
        <v>139</v>
      </c>
      <c r="R66" s="38" t="s">
        <v>139</v>
      </c>
      <c r="S66" s="38" t="s">
        <v>139</v>
      </c>
      <c r="T66" s="38" t="s">
        <v>139</v>
      </c>
      <c r="U66" s="38" t="s">
        <v>139</v>
      </c>
      <c r="V66" s="38" t="s">
        <v>139</v>
      </c>
      <c r="W66" s="75"/>
      <c r="Y66" s="38" t="s">
        <v>139</v>
      </c>
      <c r="Z66" s="38" t="s">
        <v>139</v>
      </c>
      <c r="AA66" s="38" t="s">
        <v>139</v>
      </c>
      <c r="AB66" s="38" t="s">
        <v>139</v>
      </c>
      <c r="AC66" s="115"/>
      <c r="AD66" s="115"/>
      <c r="AE66" s="6"/>
      <c r="AF66" s="4"/>
      <c r="AG66" s="7" t="s">
        <v>66</v>
      </c>
    </row>
    <row r="67" spans="1:32" s="7" customFormat="1" ht="10.5">
      <c r="A67" s="1" t="s">
        <v>4</v>
      </c>
      <c r="B67" s="1"/>
      <c r="C67" s="6"/>
      <c r="D67" s="6"/>
      <c r="E67" s="96"/>
      <c r="F67" s="96"/>
      <c r="G67" s="96"/>
      <c r="H67" s="96"/>
      <c r="I67" s="96"/>
      <c r="J67" s="96"/>
      <c r="K67" s="75"/>
      <c r="L67" s="96"/>
      <c r="M67" s="96"/>
      <c r="O67" s="38" t="s">
        <v>146</v>
      </c>
      <c r="P67" s="38" t="s">
        <v>146</v>
      </c>
      <c r="Q67" s="38" t="s">
        <v>146</v>
      </c>
      <c r="R67" s="38" t="s">
        <v>146</v>
      </c>
      <c r="S67" s="38" t="s">
        <v>146</v>
      </c>
      <c r="T67" s="38" t="s">
        <v>146</v>
      </c>
      <c r="U67" s="38" t="s">
        <v>146</v>
      </c>
      <c r="V67" s="38" t="s">
        <v>146</v>
      </c>
      <c r="W67" s="75"/>
      <c r="Y67" s="38" t="s">
        <v>146</v>
      </c>
      <c r="Z67" s="38" t="s">
        <v>146</v>
      </c>
      <c r="AA67" s="38" t="s">
        <v>146</v>
      </c>
      <c r="AB67" s="38" t="s">
        <v>146</v>
      </c>
      <c r="AC67" s="115"/>
      <c r="AD67" s="115"/>
      <c r="AE67" s="6"/>
      <c r="AF67" s="4"/>
    </row>
    <row r="68" spans="1:33" s="7" customFormat="1" ht="10.5">
      <c r="A68" s="1"/>
      <c r="B68" s="1"/>
      <c r="C68" s="6"/>
      <c r="D68" s="6"/>
      <c r="E68" s="96"/>
      <c r="F68" s="96"/>
      <c r="G68" s="96"/>
      <c r="H68" s="96"/>
      <c r="I68" s="96"/>
      <c r="J68" s="96"/>
      <c r="K68" s="68"/>
      <c r="L68" s="68"/>
      <c r="M68" s="68"/>
      <c r="N68" s="68"/>
      <c r="O68" s="115"/>
      <c r="P68" s="115"/>
      <c r="Q68" s="115"/>
      <c r="R68" s="115"/>
      <c r="S68" s="115"/>
      <c r="T68" s="115"/>
      <c r="U68" s="115"/>
      <c r="V68" s="115"/>
      <c r="W68" s="115"/>
      <c r="X68" s="115"/>
      <c r="Y68" s="115"/>
      <c r="Z68" s="115"/>
      <c r="AA68" s="115"/>
      <c r="AB68" s="115"/>
      <c r="AC68" s="115"/>
      <c r="AD68" s="115"/>
      <c r="AE68" s="6"/>
      <c r="AF68" s="4"/>
      <c r="AG68" s="7" t="s">
        <v>67</v>
      </c>
    </row>
    <row r="69" spans="1:32" s="7" customFormat="1" ht="29.25" customHeight="1">
      <c r="A69" s="11" t="s">
        <v>40</v>
      </c>
      <c r="B69" s="22"/>
      <c r="C69" s="22"/>
      <c r="D69" s="56">
        <v>0.291666666666667</v>
      </c>
      <c r="E69" s="56">
        <v>0.3125</v>
      </c>
      <c r="F69" s="56">
        <v>0.333333333333333</v>
      </c>
      <c r="G69" s="56">
        <v>0.354166666666667</v>
      </c>
      <c r="H69" s="56">
        <v>0.375</v>
      </c>
      <c r="I69" s="56">
        <v>0.395833333333333</v>
      </c>
      <c r="J69" s="56">
        <v>0.416666666666667</v>
      </c>
      <c r="K69" s="56">
        <v>0.4375</v>
      </c>
      <c r="L69" s="56">
        <v>0.458333333333333</v>
      </c>
      <c r="M69" s="56">
        <v>0.479166666666666</v>
      </c>
      <c r="N69" s="56">
        <v>0.5</v>
      </c>
      <c r="O69" s="56">
        <v>0.520833333333333</v>
      </c>
      <c r="P69" s="56">
        <v>0.541666666666666</v>
      </c>
      <c r="Q69" s="56">
        <v>0.5625</v>
      </c>
      <c r="R69" s="56">
        <v>0.583333333333333</v>
      </c>
      <c r="S69" s="56">
        <v>0.604166666666666</v>
      </c>
      <c r="T69" s="56">
        <v>0.625</v>
      </c>
      <c r="U69" s="56">
        <v>0.645833333333333</v>
      </c>
      <c r="V69" s="56">
        <v>0.666666666666666</v>
      </c>
      <c r="W69" s="56">
        <v>0.6875</v>
      </c>
      <c r="X69" s="56">
        <v>0.708333333333333</v>
      </c>
      <c r="Y69" s="56">
        <v>0.7291666666666666</v>
      </c>
      <c r="Z69" s="56">
        <v>0.75</v>
      </c>
      <c r="AA69" s="56">
        <v>0.7708333333333334</v>
      </c>
      <c r="AB69" s="56">
        <v>0.7916666666666666</v>
      </c>
      <c r="AC69" s="56">
        <v>0.8125</v>
      </c>
      <c r="AD69" s="56">
        <v>0.8333333333333334</v>
      </c>
      <c r="AE69" s="56">
        <v>0.8541666666666666</v>
      </c>
      <c r="AF69" s="13">
        <f>AF60+AF57+AF51+AF33+AF24+AF3+AF46+AF65</f>
        <v>346.5</v>
      </c>
    </row>
    <row r="70" spans="1:31" ht="10.5">
      <c r="A70" s="37" t="str">
        <f>Fredag!B46</f>
        <v>P12</v>
      </c>
      <c r="B70" s="57"/>
      <c r="C70" s="57"/>
      <c r="D70" s="57">
        <f>COUNTIF(C3:D68,$B$78)</f>
        <v>4</v>
      </c>
      <c r="E70" s="57">
        <f aca="true" t="shared" si="0" ref="E70:AE70">COUNTIF(E3:E68,$B$78)</f>
        <v>8</v>
      </c>
      <c r="F70" s="57">
        <f t="shared" si="0"/>
        <v>8</v>
      </c>
      <c r="G70" s="57">
        <f t="shared" si="0"/>
        <v>9</v>
      </c>
      <c r="H70" s="57">
        <f t="shared" si="0"/>
        <v>9</v>
      </c>
      <c r="I70" s="57">
        <f t="shared" si="0"/>
        <v>9</v>
      </c>
      <c r="J70" s="57">
        <f t="shared" si="0"/>
        <v>9</v>
      </c>
      <c r="K70" s="57">
        <f t="shared" si="0"/>
        <v>9</v>
      </c>
      <c r="L70" s="57">
        <f t="shared" si="0"/>
        <v>9</v>
      </c>
      <c r="M70" s="57">
        <f t="shared" si="0"/>
        <v>9</v>
      </c>
      <c r="N70" s="57">
        <f t="shared" si="0"/>
        <v>9</v>
      </c>
      <c r="O70" s="57">
        <f t="shared" si="0"/>
        <v>9</v>
      </c>
      <c r="P70" s="57">
        <f t="shared" si="0"/>
        <v>12</v>
      </c>
      <c r="Q70" s="57">
        <f t="shared" si="0"/>
        <v>10</v>
      </c>
      <c r="R70" s="57">
        <f t="shared" si="0"/>
        <v>12</v>
      </c>
      <c r="S70" s="57">
        <f t="shared" si="0"/>
        <v>12</v>
      </c>
      <c r="T70" s="57">
        <f t="shared" si="0"/>
        <v>9</v>
      </c>
      <c r="U70" s="57">
        <f t="shared" si="0"/>
        <v>11</v>
      </c>
      <c r="V70" s="57">
        <f t="shared" si="0"/>
        <v>6</v>
      </c>
      <c r="W70" s="57">
        <f t="shared" si="0"/>
        <v>5</v>
      </c>
      <c r="X70" s="57">
        <f t="shared" si="0"/>
        <v>6</v>
      </c>
      <c r="Y70" s="57">
        <f t="shared" si="0"/>
        <v>6</v>
      </c>
      <c r="Z70" s="57">
        <f t="shared" si="0"/>
        <v>7</v>
      </c>
      <c r="AA70" s="57">
        <f t="shared" si="0"/>
        <v>6</v>
      </c>
      <c r="AB70" s="57">
        <f t="shared" si="0"/>
        <v>4</v>
      </c>
      <c r="AC70" s="57">
        <f t="shared" si="0"/>
        <v>4</v>
      </c>
      <c r="AD70" s="57">
        <f t="shared" si="0"/>
        <v>4</v>
      </c>
      <c r="AE70" s="57">
        <f t="shared" si="0"/>
        <v>0</v>
      </c>
    </row>
    <row r="71" spans="1:31" ht="10.5">
      <c r="A71" s="49" t="str">
        <f>Fredag!C46</f>
        <v>P08</v>
      </c>
      <c r="B71" s="58"/>
      <c r="C71" s="58"/>
      <c r="D71" s="58">
        <f aca="true" t="shared" si="1" ref="D71:AE71">COUNTIF(D3:D68,$C$78)</f>
        <v>4</v>
      </c>
      <c r="E71" s="58">
        <f t="shared" si="1"/>
        <v>7</v>
      </c>
      <c r="F71" s="58">
        <f t="shared" si="1"/>
        <v>7</v>
      </c>
      <c r="G71" s="58">
        <f t="shared" si="1"/>
        <v>8</v>
      </c>
      <c r="H71" s="58">
        <f t="shared" si="1"/>
        <v>8</v>
      </c>
      <c r="I71" s="58">
        <f t="shared" si="1"/>
        <v>8</v>
      </c>
      <c r="J71" s="58">
        <f t="shared" si="1"/>
        <v>8</v>
      </c>
      <c r="K71" s="58">
        <f t="shared" si="1"/>
        <v>8</v>
      </c>
      <c r="L71" s="58">
        <f t="shared" si="1"/>
        <v>8</v>
      </c>
      <c r="M71" s="58">
        <f t="shared" si="1"/>
        <v>8</v>
      </c>
      <c r="N71" s="58">
        <f t="shared" si="1"/>
        <v>8</v>
      </c>
      <c r="O71" s="58">
        <f t="shared" si="1"/>
        <v>8</v>
      </c>
      <c r="P71" s="58">
        <f t="shared" si="1"/>
        <v>8</v>
      </c>
      <c r="Q71" s="58">
        <f t="shared" si="1"/>
        <v>7</v>
      </c>
      <c r="R71" s="58">
        <f t="shared" si="1"/>
        <v>7</v>
      </c>
      <c r="S71" s="58">
        <f t="shared" si="1"/>
        <v>7</v>
      </c>
      <c r="T71" s="58">
        <f t="shared" si="1"/>
        <v>6</v>
      </c>
      <c r="U71" s="58">
        <f t="shared" si="1"/>
        <v>5</v>
      </c>
      <c r="V71" s="58">
        <f t="shared" si="1"/>
        <v>5</v>
      </c>
      <c r="W71" s="58">
        <f t="shared" si="1"/>
        <v>5</v>
      </c>
      <c r="X71" s="58">
        <f t="shared" si="1"/>
        <v>5</v>
      </c>
      <c r="Y71" s="58">
        <f t="shared" si="1"/>
        <v>5</v>
      </c>
      <c r="Z71" s="58">
        <f t="shared" si="1"/>
        <v>5</v>
      </c>
      <c r="AA71" s="58">
        <f t="shared" si="1"/>
        <v>5</v>
      </c>
      <c r="AB71" s="58">
        <f t="shared" si="1"/>
        <v>5</v>
      </c>
      <c r="AC71" s="58">
        <f t="shared" si="1"/>
        <v>5</v>
      </c>
      <c r="AD71" s="58">
        <f t="shared" si="1"/>
        <v>5</v>
      </c>
      <c r="AE71" s="58">
        <f t="shared" si="1"/>
        <v>0</v>
      </c>
    </row>
    <row r="72" spans="1:31" ht="10.5">
      <c r="A72" s="38" t="str">
        <f>Fredag!D46</f>
        <v>F09</v>
      </c>
      <c r="B72" s="59"/>
      <c r="C72" s="59"/>
      <c r="D72" s="59">
        <f aca="true" t="shared" si="2" ref="D72:AE72">COUNTIF(D3:D68,$D$78)</f>
        <v>0</v>
      </c>
      <c r="E72" s="59">
        <f t="shared" si="2"/>
        <v>0</v>
      </c>
      <c r="F72" s="59">
        <f t="shared" si="2"/>
        <v>0</v>
      </c>
      <c r="G72" s="59">
        <f t="shared" si="2"/>
        <v>0</v>
      </c>
      <c r="H72" s="59">
        <f t="shared" si="2"/>
        <v>0</v>
      </c>
      <c r="I72" s="59">
        <f t="shared" si="2"/>
        <v>0</v>
      </c>
      <c r="J72" s="59">
        <f t="shared" si="2"/>
        <v>0</v>
      </c>
      <c r="K72" s="59">
        <f t="shared" si="2"/>
        <v>0</v>
      </c>
      <c r="L72" s="59">
        <f t="shared" si="2"/>
        <v>0</v>
      </c>
      <c r="M72" s="59">
        <f t="shared" si="2"/>
        <v>0</v>
      </c>
      <c r="N72" s="59">
        <f t="shared" si="2"/>
        <v>0</v>
      </c>
      <c r="O72" s="59">
        <f t="shared" si="2"/>
        <v>0</v>
      </c>
      <c r="P72" s="59">
        <f t="shared" si="2"/>
        <v>0</v>
      </c>
      <c r="Q72" s="59">
        <f t="shared" si="2"/>
        <v>0</v>
      </c>
      <c r="R72" s="59">
        <f t="shared" si="2"/>
        <v>0</v>
      </c>
      <c r="S72" s="59">
        <f t="shared" si="2"/>
        <v>0</v>
      </c>
      <c r="T72" s="59">
        <f t="shared" si="2"/>
        <v>0</v>
      </c>
      <c r="U72" s="59">
        <f t="shared" si="2"/>
        <v>0</v>
      </c>
      <c r="V72" s="59">
        <f t="shared" si="2"/>
        <v>0</v>
      </c>
      <c r="W72" s="59">
        <f t="shared" si="2"/>
        <v>0</v>
      </c>
      <c r="X72" s="59">
        <f t="shared" si="2"/>
        <v>0</v>
      </c>
      <c r="Y72" s="59">
        <f t="shared" si="2"/>
        <v>0</v>
      </c>
      <c r="Z72" s="59">
        <f t="shared" si="2"/>
        <v>0</v>
      </c>
      <c r="AA72" s="59">
        <f t="shared" si="2"/>
        <v>0</v>
      </c>
      <c r="AB72" s="59">
        <f t="shared" si="2"/>
        <v>0</v>
      </c>
      <c r="AC72" s="59">
        <f t="shared" si="2"/>
        <v>0</v>
      </c>
      <c r="AD72" s="59">
        <f t="shared" si="2"/>
        <v>0</v>
      </c>
      <c r="AE72" s="59">
        <f t="shared" si="2"/>
        <v>0</v>
      </c>
    </row>
    <row r="73" spans="1:31" ht="10.5">
      <c r="A73" s="146" t="str">
        <f>Fredag!E46</f>
        <v>F08</v>
      </c>
      <c r="B73" s="147"/>
      <c r="C73" s="147"/>
      <c r="D73" s="147">
        <f aca="true" t="shared" si="3" ref="D73:AE73">COUNTIF(D4:D69,$E$78)</f>
        <v>0</v>
      </c>
      <c r="E73" s="147">
        <f t="shared" si="3"/>
        <v>5</v>
      </c>
      <c r="F73" s="147">
        <f t="shared" si="3"/>
        <v>5</v>
      </c>
      <c r="G73" s="147">
        <f t="shared" si="3"/>
        <v>5</v>
      </c>
      <c r="H73" s="147">
        <f t="shared" si="3"/>
        <v>5</v>
      </c>
      <c r="I73" s="147">
        <f t="shared" si="3"/>
        <v>5</v>
      </c>
      <c r="J73" s="147">
        <f t="shared" si="3"/>
        <v>5</v>
      </c>
      <c r="K73" s="147">
        <f t="shared" si="3"/>
        <v>5</v>
      </c>
      <c r="L73" s="147">
        <f t="shared" si="3"/>
        <v>5</v>
      </c>
      <c r="M73" s="147">
        <f t="shared" si="3"/>
        <v>5</v>
      </c>
      <c r="N73" s="147">
        <f t="shared" si="3"/>
        <v>5</v>
      </c>
      <c r="O73" s="147">
        <f t="shared" si="3"/>
        <v>5</v>
      </c>
      <c r="P73" s="147">
        <f t="shared" si="3"/>
        <v>2</v>
      </c>
      <c r="Q73" s="147">
        <f t="shared" si="3"/>
        <v>2</v>
      </c>
      <c r="R73" s="147">
        <f t="shared" si="3"/>
        <v>2</v>
      </c>
      <c r="S73" s="147">
        <f t="shared" si="3"/>
        <v>2</v>
      </c>
      <c r="T73" s="147">
        <f t="shared" si="3"/>
        <v>2</v>
      </c>
      <c r="U73" s="147">
        <f t="shared" si="3"/>
        <v>2</v>
      </c>
      <c r="V73" s="147">
        <f t="shared" si="3"/>
        <v>2</v>
      </c>
      <c r="W73" s="147">
        <f t="shared" si="3"/>
        <v>2</v>
      </c>
      <c r="X73" s="147">
        <f t="shared" si="3"/>
        <v>2</v>
      </c>
      <c r="Y73" s="147">
        <f t="shared" si="3"/>
        <v>2</v>
      </c>
      <c r="Z73" s="147">
        <f t="shared" si="3"/>
        <v>2</v>
      </c>
      <c r="AA73" s="147">
        <f t="shared" si="3"/>
        <v>2</v>
      </c>
      <c r="AB73" s="147">
        <f t="shared" si="3"/>
        <v>2</v>
      </c>
      <c r="AC73" s="147">
        <f t="shared" si="3"/>
        <v>2</v>
      </c>
      <c r="AD73" s="147">
        <f t="shared" si="3"/>
        <v>0</v>
      </c>
      <c r="AE73" s="147">
        <f t="shared" si="3"/>
        <v>0</v>
      </c>
    </row>
    <row r="74" spans="1:31" ht="10.5">
      <c r="A74" s="39" t="str">
        <f>Fredag!F46</f>
        <v>P07</v>
      </c>
      <c r="B74" s="60"/>
      <c r="C74" s="60"/>
      <c r="D74" s="60">
        <f aca="true" t="shared" si="4" ref="D74:AE74">COUNTIF(D3:D68,$F$78)</f>
        <v>7</v>
      </c>
      <c r="E74" s="60">
        <f t="shared" si="4"/>
        <v>7</v>
      </c>
      <c r="F74" s="60">
        <f t="shared" si="4"/>
        <v>7</v>
      </c>
      <c r="G74" s="60">
        <f t="shared" si="4"/>
        <v>7</v>
      </c>
      <c r="H74" s="60">
        <f t="shared" si="4"/>
        <v>3</v>
      </c>
      <c r="I74" s="60">
        <f t="shared" si="4"/>
        <v>3</v>
      </c>
      <c r="J74" s="60">
        <f t="shared" si="4"/>
        <v>3</v>
      </c>
      <c r="K74" s="60">
        <f t="shared" si="4"/>
        <v>3</v>
      </c>
      <c r="L74" s="60">
        <f t="shared" si="4"/>
        <v>3</v>
      </c>
      <c r="M74" s="60">
        <f t="shared" si="4"/>
        <v>3</v>
      </c>
      <c r="N74" s="60">
        <f t="shared" si="4"/>
        <v>3</v>
      </c>
      <c r="O74" s="60">
        <f t="shared" si="4"/>
        <v>3</v>
      </c>
      <c r="P74" s="60">
        <f t="shared" si="4"/>
        <v>7</v>
      </c>
      <c r="Q74" s="60">
        <f t="shared" si="4"/>
        <v>7</v>
      </c>
      <c r="R74" s="60">
        <f t="shared" si="4"/>
        <v>7</v>
      </c>
      <c r="S74" s="60">
        <f t="shared" si="4"/>
        <v>7</v>
      </c>
      <c r="T74" s="60">
        <f t="shared" si="4"/>
        <v>4</v>
      </c>
      <c r="U74" s="60">
        <f t="shared" si="4"/>
        <v>0</v>
      </c>
      <c r="V74" s="60">
        <f t="shared" si="4"/>
        <v>0</v>
      </c>
      <c r="W74" s="60">
        <f t="shared" si="4"/>
        <v>0</v>
      </c>
      <c r="X74" s="60">
        <f t="shared" si="4"/>
        <v>0</v>
      </c>
      <c r="Y74" s="60">
        <f t="shared" si="4"/>
        <v>0</v>
      </c>
      <c r="Z74" s="60">
        <f t="shared" si="4"/>
        <v>0</v>
      </c>
      <c r="AA74" s="60">
        <f t="shared" si="4"/>
        <v>0</v>
      </c>
      <c r="AB74" s="60">
        <f t="shared" si="4"/>
        <v>0</v>
      </c>
      <c r="AC74" s="60">
        <f t="shared" si="4"/>
        <v>0</v>
      </c>
      <c r="AD74" s="60">
        <f t="shared" si="4"/>
        <v>0</v>
      </c>
      <c r="AE74" s="60">
        <f t="shared" si="4"/>
        <v>0</v>
      </c>
    </row>
    <row r="75" spans="1:31" ht="10.5">
      <c r="A75" s="81" t="str">
        <f>Fredag!G46</f>
        <v>F12</v>
      </c>
      <c r="B75" s="82"/>
      <c r="C75" s="82"/>
      <c r="D75" s="82">
        <f aca="true" t="shared" si="5" ref="D75:AE75">COUNTIF(D4:D68,$G$78)</f>
        <v>0</v>
      </c>
      <c r="E75" s="82">
        <f t="shared" si="5"/>
        <v>0</v>
      </c>
      <c r="F75" s="82">
        <f t="shared" si="5"/>
        <v>0</v>
      </c>
      <c r="G75" s="82">
        <f t="shared" si="5"/>
        <v>1</v>
      </c>
      <c r="H75" s="82">
        <f t="shared" si="5"/>
        <v>1</v>
      </c>
      <c r="I75" s="82">
        <f t="shared" si="5"/>
        <v>1</v>
      </c>
      <c r="J75" s="82">
        <f t="shared" si="5"/>
        <v>1</v>
      </c>
      <c r="K75" s="82">
        <f t="shared" si="5"/>
        <v>3</v>
      </c>
      <c r="L75" s="82">
        <f t="shared" si="5"/>
        <v>3</v>
      </c>
      <c r="M75" s="82">
        <f t="shared" si="5"/>
        <v>3</v>
      </c>
      <c r="N75" s="82">
        <f t="shared" si="5"/>
        <v>3</v>
      </c>
      <c r="O75" s="82">
        <f t="shared" si="5"/>
        <v>3</v>
      </c>
      <c r="P75" s="82">
        <f t="shared" si="5"/>
        <v>3</v>
      </c>
      <c r="Q75" s="82">
        <f t="shared" si="5"/>
        <v>3</v>
      </c>
      <c r="R75" s="82">
        <f t="shared" si="5"/>
        <v>3</v>
      </c>
      <c r="S75" s="82">
        <f t="shared" si="5"/>
        <v>3</v>
      </c>
      <c r="T75" s="82">
        <f t="shared" si="5"/>
        <v>3</v>
      </c>
      <c r="U75" s="82">
        <f t="shared" si="5"/>
        <v>3</v>
      </c>
      <c r="V75" s="82">
        <f t="shared" si="5"/>
        <v>3</v>
      </c>
      <c r="W75" s="82">
        <f t="shared" si="5"/>
        <v>3</v>
      </c>
      <c r="X75" s="82">
        <f t="shared" si="5"/>
        <v>3</v>
      </c>
      <c r="Y75" s="82">
        <f t="shared" si="5"/>
        <v>3</v>
      </c>
      <c r="Z75" s="82">
        <f t="shared" si="5"/>
        <v>3</v>
      </c>
      <c r="AA75" s="82">
        <f t="shared" si="5"/>
        <v>1</v>
      </c>
      <c r="AB75" s="82">
        <f t="shared" si="5"/>
        <v>1</v>
      </c>
      <c r="AC75" s="82">
        <f t="shared" si="5"/>
        <v>1</v>
      </c>
      <c r="AD75" s="82">
        <f t="shared" si="5"/>
        <v>1</v>
      </c>
      <c r="AE75" s="82">
        <f t="shared" si="5"/>
        <v>0</v>
      </c>
    </row>
    <row r="76" spans="1:32" ht="10.5">
      <c r="A76" s="1" t="s">
        <v>21</v>
      </c>
      <c r="B76" s="61"/>
      <c r="C76" s="61"/>
      <c r="D76" s="61">
        <f aca="true" t="shared" si="6" ref="D76:X76">SUM(D70:D75)</f>
        <v>15</v>
      </c>
      <c r="E76" s="61">
        <f t="shared" si="6"/>
        <v>27</v>
      </c>
      <c r="F76" s="61">
        <f t="shared" si="6"/>
        <v>27</v>
      </c>
      <c r="G76" s="61">
        <f t="shared" si="6"/>
        <v>30</v>
      </c>
      <c r="H76" s="61">
        <f t="shared" si="6"/>
        <v>26</v>
      </c>
      <c r="I76" s="61">
        <f t="shared" si="6"/>
        <v>26</v>
      </c>
      <c r="J76" s="61">
        <f t="shared" si="6"/>
        <v>26</v>
      </c>
      <c r="K76" s="61">
        <f t="shared" si="6"/>
        <v>28</v>
      </c>
      <c r="L76" s="61">
        <f t="shared" si="6"/>
        <v>28</v>
      </c>
      <c r="M76" s="61">
        <f t="shared" si="6"/>
        <v>28</v>
      </c>
      <c r="N76" s="61">
        <f t="shared" si="6"/>
        <v>28</v>
      </c>
      <c r="O76" s="61">
        <f t="shared" si="6"/>
        <v>28</v>
      </c>
      <c r="P76" s="61">
        <f t="shared" si="6"/>
        <v>32</v>
      </c>
      <c r="Q76" s="61">
        <f t="shared" si="6"/>
        <v>29</v>
      </c>
      <c r="R76" s="61">
        <f t="shared" si="6"/>
        <v>31</v>
      </c>
      <c r="S76" s="61">
        <f t="shared" si="6"/>
        <v>31</v>
      </c>
      <c r="T76" s="61">
        <f t="shared" si="6"/>
        <v>24</v>
      </c>
      <c r="U76" s="61">
        <f t="shared" si="6"/>
        <v>21</v>
      </c>
      <c r="V76" s="61">
        <f t="shared" si="6"/>
        <v>16</v>
      </c>
      <c r="W76" s="61">
        <f t="shared" si="6"/>
        <v>15</v>
      </c>
      <c r="X76" s="61">
        <f t="shared" si="6"/>
        <v>16</v>
      </c>
      <c r="Y76" s="61">
        <f aca="true" t="shared" si="7" ref="Y76:AE76">SUM(Y70:Y75)</f>
        <v>16</v>
      </c>
      <c r="Z76" s="61">
        <f t="shared" si="7"/>
        <v>17</v>
      </c>
      <c r="AA76" s="61">
        <f t="shared" si="7"/>
        <v>14</v>
      </c>
      <c r="AB76" s="61">
        <f t="shared" si="7"/>
        <v>12</v>
      </c>
      <c r="AC76" s="61">
        <f t="shared" si="7"/>
        <v>12</v>
      </c>
      <c r="AD76" s="61">
        <f t="shared" si="7"/>
        <v>10</v>
      </c>
      <c r="AE76" s="61">
        <f t="shared" si="7"/>
        <v>0</v>
      </c>
      <c r="AF76" s="4">
        <f>SUM(B76:AE76)/2</f>
        <v>306.5</v>
      </c>
    </row>
    <row r="77" spans="2:31" ht="10.5">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row>
    <row r="78" spans="1:34" ht="10.5">
      <c r="A78" s="17" t="s">
        <v>24</v>
      </c>
      <c r="B78" s="87" t="str">
        <f>Fredag!B46</f>
        <v>P12</v>
      </c>
      <c r="C78" s="88" t="str">
        <f>Fredag!C46</f>
        <v>P08</v>
      </c>
      <c r="D78" s="89" t="str">
        <f>Fredag!D46</f>
        <v>F09</v>
      </c>
      <c r="E78" s="134" t="str">
        <f>Fredag!E46</f>
        <v>F08</v>
      </c>
      <c r="F78" s="90" t="str">
        <f>Fredag!F46</f>
        <v>P07</v>
      </c>
      <c r="G78" s="91" t="str">
        <f>Fredag!G46</f>
        <v>F12</v>
      </c>
      <c r="H78" s="159" t="s">
        <v>21</v>
      </c>
      <c r="I78" s="159"/>
      <c r="J78" s="7"/>
      <c r="K78" s="17" t="s">
        <v>22</v>
      </c>
      <c r="L78" s="7"/>
      <c r="M78" s="87" t="str">
        <f>Fredag!B46</f>
        <v>P12</v>
      </c>
      <c r="N78" s="88" t="str">
        <f>Fredag!C46</f>
        <v>P08</v>
      </c>
      <c r="O78" s="89" t="str">
        <f>Fredag!D46</f>
        <v>F09</v>
      </c>
      <c r="P78" s="134" t="str">
        <f>Fredag!E46</f>
        <v>F08</v>
      </c>
      <c r="Q78" s="90" t="str">
        <f>Fredag!F46</f>
        <v>P07</v>
      </c>
      <c r="R78" s="91" t="str">
        <f>Fredag!G46</f>
        <v>F12</v>
      </c>
      <c r="S78" s="159" t="s">
        <v>21</v>
      </c>
      <c r="T78" s="159"/>
      <c r="U78" s="7"/>
      <c r="V78" s="17" t="s">
        <v>23</v>
      </c>
      <c r="W78" s="7"/>
      <c r="X78" s="87" t="str">
        <f>Fredag!B46</f>
        <v>P12</v>
      </c>
      <c r="Y78" s="88" t="str">
        <f>Fredag!C46</f>
        <v>P08</v>
      </c>
      <c r="Z78" s="89" t="str">
        <f>Fredag!D46</f>
        <v>F09</v>
      </c>
      <c r="AA78" s="134" t="str">
        <f>Fredag!E46</f>
        <v>F08</v>
      </c>
      <c r="AB78" s="90" t="str">
        <f>Fredag!F46</f>
        <v>P07</v>
      </c>
      <c r="AC78" s="116" t="str">
        <f>Fredag!G46</f>
        <v>F12</v>
      </c>
      <c r="AD78" s="92" t="s">
        <v>21</v>
      </c>
      <c r="AE78" s="18"/>
      <c r="AF78" s="1"/>
      <c r="AG78" s="4"/>
      <c r="AH78" s="4"/>
    </row>
    <row r="79" spans="1:34" ht="11.25" customHeight="1">
      <c r="A79" s="11" t="str">
        <f>A3</f>
        <v>Matchtider &amp; Värdskap Söndag</v>
      </c>
      <c r="B79" s="29">
        <f aca="true" t="shared" si="8" ref="B79:G79">COUNTIF($B$4:$AE$23,B$78)/2</f>
        <v>64.5</v>
      </c>
      <c r="C79" s="51">
        <f t="shared" si="8"/>
        <v>21.5</v>
      </c>
      <c r="D79" s="125">
        <f t="shared" si="8"/>
        <v>0</v>
      </c>
      <c r="E79" s="131">
        <f t="shared" si="8"/>
        <v>16.5</v>
      </c>
      <c r="F79" s="34">
        <f t="shared" si="8"/>
        <v>0</v>
      </c>
      <c r="G79" s="78">
        <f t="shared" si="8"/>
        <v>0</v>
      </c>
      <c r="H79" s="172">
        <f aca="true" t="shared" si="9" ref="H79:H86">SUM(B79:G79)</f>
        <v>102.5</v>
      </c>
      <c r="I79" s="173"/>
      <c r="J79" s="7"/>
      <c r="K79" s="7"/>
      <c r="L79" s="7"/>
      <c r="M79" s="43">
        <f>Lördag!B77</f>
        <v>43</v>
      </c>
      <c r="N79" s="54">
        <f>Lördag!C77</f>
        <v>30.5</v>
      </c>
      <c r="O79" s="125">
        <f>Lördag!D77</f>
        <v>0</v>
      </c>
      <c r="P79" s="151">
        <f>Lördag!E77</f>
        <v>0</v>
      </c>
      <c r="Q79" s="47">
        <f>Lördag!F77</f>
        <v>0</v>
      </c>
      <c r="R79" s="84">
        <f>Lördag!G77</f>
        <v>0</v>
      </c>
      <c r="S79" s="171">
        <f>Lördag!H77</f>
        <v>73.5</v>
      </c>
      <c r="T79" s="171"/>
      <c r="U79" s="7"/>
      <c r="V79" s="7"/>
      <c r="W79" s="7"/>
      <c r="X79" s="43">
        <f aca="true" t="shared" si="10" ref="X79:AD83">B79+M79</f>
        <v>107.5</v>
      </c>
      <c r="Y79" s="54">
        <f t="shared" si="10"/>
        <v>52</v>
      </c>
      <c r="Z79" s="45">
        <f t="shared" si="10"/>
        <v>0</v>
      </c>
      <c r="AA79" s="151">
        <f t="shared" si="10"/>
        <v>16.5</v>
      </c>
      <c r="AB79" s="47">
        <f t="shared" si="10"/>
        <v>0</v>
      </c>
      <c r="AC79" s="117">
        <f t="shared" si="10"/>
        <v>0</v>
      </c>
      <c r="AD79" s="75">
        <f t="shared" si="10"/>
        <v>176</v>
      </c>
      <c r="AE79" s="75"/>
      <c r="AF79" s="1"/>
      <c r="AG79" s="4"/>
      <c r="AH79" s="4"/>
    </row>
    <row r="80" spans="1:34" ht="11.25" customHeight="1">
      <c r="A80" s="11" t="str">
        <f>A24</f>
        <v>Parkering Söndag</v>
      </c>
      <c r="B80" s="29">
        <f aca="true" t="shared" si="11" ref="B80:G80">COUNTIF($B$25:$AE$32,B$78)/2</f>
        <v>0</v>
      </c>
      <c r="C80" s="51">
        <f t="shared" si="11"/>
        <v>0</v>
      </c>
      <c r="D80" s="31">
        <f t="shared" si="11"/>
        <v>0</v>
      </c>
      <c r="E80" s="131">
        <f t="shared" si="11"/>
        <v>0</v>
      </c>
      <c r="F80" s="34">
        <f t="shared" si="11"/>
        <v>42</v>
      </c>
      <c r="G80" s="78">
        <f t="shared" si="11"/>
        <v>0</v>
      </c>
      <c r="H80" s="165">
        <f t="shared" si="9"/>
        <v>42</v>
      </c>
      <c r="I80" s="164"/>
      <c r="J80" s="10"/>
      <c r="K80" s="10"/>
      <c r="L80" s="7"/>
      <c r="M80" s="43">
        <f>Lördag!B78</f>
        <v>0</v>
      </c>
      <c r="N80" s="54">
        <f>Lördag!C78</f>
        <v>0</v>
      </c>
      <c r="O80" s="45">
        <f>Lördag!D78</f>
        <v>0</v>
      </c>
      <c r="P80" s="152">
        <f>Lördag!E78</f>
        <v>0</v>
      </c>
      <c r="Q80" s="98">
        <f>Lördag!F78</f>
        <v>44</v>
      </c>
      <c r="R80" s="84">
        <f>Lördag!G78</f>
        <v>0</v>
      </c>
      <c r="S80" s="160">
        <f>Lördag!H78</f>
        <v>44</v>
      </c>
      <c r="T80" s="160"/>
      <c r="U80" s="7"/>
      <c r="V80" s="7"/>
      <c r="W80" s="7"/>
      <c r="X80" s="43">
        <f t="shared" si="10"/>
        <v>0</v>
      </c>
      <c r="Y80" s="54">
        <f t="shared" si="10"/>
        <v>0</v>
      </c>
      <c r="Z80" s="45">
        <f t="shared" si="10"/>
        <v>0</v>
      </c>
      <c r="AA80" s="152">
        <f t="shared" si="10"/>
        <v>0</v>
      </c>
      <c r="AB80" s="98">
        <f>F80+Q80</f>
        <v>86</v>
      </c>
      <c r="AC80" s="117">
        <f t="shared" si="10"/>
        <v>0</v>
      </c>
      <c r="AD80" s="128">
        <f t="shared" si="10"/>
        <v>86</v>
      </c>
      <c r="AE80" s="75"/>
      <c r="AF80" s="1"/>
      <c r="AG80" s="4"/>
      <c r="AH80" s="4"/>
    </row>
    <row r="81" spans="1:34" ht="11.25" customHeight="1">
      <c r="A81" s="11" t="str">
        <f>A33</f>
        <v>Servering Söndag</v>
      </c>
      <c r="B81" s="29">
        <f>COUNTIF($B$34:$AE$45,B$78)/2</f>
        <v>0</v>
      </c>
      <c r="C81" s="51">
        <f>COUNTIF($B$34:$AE$45,C$78)/2</f>
        <v>66</v>
      </c>
      <c r="D81" s="31">
        <f>COUNTIF($B$34:$AE$44,D$78)/2</f>
        <v>0</v>
      </c>
      <c r="E81" s="131">
        <f>COUNTIF($B$34:$AE$44,E$78)/2</f>
        <v>0</v>
      </c>
      <c r="F81" s="34">
        <f>COUNTIF($B$34:$AE$44,F$78)/2</f>
        <v>0</v>
      </c>
      <c r="G81" s="78">
        <f>COUNTIF($B$34:$AE$45,G$78)/2</f>
        <v>28</v>
      </c>
      <c r="H81" s="165">
        <f t="shared" si="9"/>
        <v>94</v>
      </c>
      <c r="I81" s="164"/>
      <c r="J81" s="7"/>
      <c r="K81" s="7"/>
      <c r="L81" s="7"/>
      <c r="M81" s="43">
        <f>Lördag!B79</f>
        <v>0</v>
      </c>
      <c r="N81" s="54">
        <f>Lördag!C79</f>
        <v>72</v>
      </c>
      <c r="O81" s="45">
        <f>Lördag!D79</f>
        <v>0</v>
      </c>
      <c r="P81" s="151">
        <f>Lördag!E79</f>
        <v>0</v>
      </c>
      <c r="Q81" s="47">
        <f>Lördag!F79</f>
        <v>0</v>
      </c>
      <c r="R81" s="84">
        <f>Lördag!G79</f>
        <v>22</v>
      </c>
      <c r="S81" s="156">
        <f>Lördag!H79</f>
        <v>94</v>
      </c>
      <c r="T81" s="156"/>
      <c r="U81" s="7"/>
      <c r="V81" s="7"/>
      <c r="W81" s="7"/>
      <c r="X81" s="43">
        <f t="shared" si="10"/>
        <v>0</v>
      </c>
      <c r="Y81" s="54">
        <f t="shared" si="10"/>
        <v>138</v>
      </c>
      <c r="Z81" s="45">
        <f t="shared" si="10"/>
        <v>0</v>
      </c>
      <c r="AA81" s="151">
        <f t="shared" si="10"/>
        <v>0</v>
      </c>
      <c r="AB81" s="47">
        <f t="shared" si="10"/>
        <v>0</v>
      </c>
      <c r="AC81" s="119">
        <f t="shared" si="10"/>
        <v>50</v>
      </c>
      <c r="AD81" s="75">
        <f t="shared" si="10"/>
        <v>188</v>
      </c>
      <c r="AE81" s="75"/>
      <c r="AF81" s="1"/>
      <c r="AG81" s="4"/>
      <c r="AH81" s="4"/>
    </row>
    <row r="82" spans="1:34" ht="11.25" customHeight="1">
      <c r="A82" s="11" t="str">
        <f>A46</f>
        <v>Försäljning godis samt kiosk 2 Hovgården</v>
      </c>
      <c r="B82" s="30">
        <f aca="true" t="shared" si="12" ref="B82:G82">COUNTIF($B$47:$AE$50,B$78)/2</f>
        <v>0</v>
      </c>
      <c r="C82" s="50">
        <f t="shared" si="12"/>
        <v>0</v>
      </c>
      <c r="D82" s="32">
        <f t="shared" si="12"/>
        <v>0</v>
      </c>
      <c r="E82" s="149">
        <f t="shared" si="12"/>
        <v>25</v>
      </c>
      <c r="F82" s="35">
        <f t="shared" si="12"/>
        <v>0</v>
      </c>
      <c r="G82" s="79">
        <f t="shared" si="12"/>
        <v>0</v>
      </c>
      <c r="H82" s="165">
        <f t="shared" si="9"/>
        <v>25</v>
      </c>
      <c r="I82" s="164"/>
      <c r="J82" s="7"/>
      <c r="K82" s="7"/>
      <c r="L82" s="7"/>
      <c r="M82" s="43">
        <f>Lördag!B80</f>
        <v>0</v>
      </c>
      <c r="N82" s="54">
        <f>Lördag!C80</f>
        <v>0</v>
      </c>
      <c r="O82" s="45">
        <f>Lördag!D80</f>
        <v>0</v>
      </c>
      <c r="P82" s="151">
        <f>Lördag!E80</f>
        <v>24</v>
      </c>
      <c r="Q82" s="47">
        <f>Lördag!F80</f>
        <v>0</v>
      </c>
      <c r="R82" s="84">
        <f>Lördag!G80</f>
        <v>0</v>
      </c>
      <c r="S82" s="156">
        <f>Lördag!H80</f>
        <v>24</v>
      </c>
      <c r="T82" s="156"/>
      <c r="U82" s="7"/>
      <c r="V82" s="7"/>
      <c r="W82" s="7"/>
      <c r="X82" s="43">
        <f t="shared" si="10"/>
        <v>0</v>
      </c>
      <c r="Y82" s="54">
        <f t="shared" si="10"/>
        <v>0</v>
      </c>
      <c r="Z82" s="45">
        <f t="shared" si="10"/>
        <v>0</v>
      </c>
      <c r="AA82" s="151">
        <f t="shared" si="10"/>
        <v>49</v>
      </c>
      <c r="AB82" s="47">
        <f t="shared" si="10"/>
        <v>0</v>
      </c>
      <c r="AC82" s="117">
        <f t="shared" si="10"/>
        <v>0</v>
      </c>
      <c r="AD82" s="75">
        <f t="shared" si="10"/>
        <v>49</v>
      </c>
      <c r="AE82" s="75"/>
      <c r="AF82" s="1"/>
      <c r="AG82" s="4"/>
      <c r="AH82" s="4"/>
    </row>
    <row r="83" spans="1:34" ht="11.25" customHeight="1">
      <c r="A83" s="11" t="str">
        <f>A51</f>
        <v>Omklädningsrum, städning, vaktmästare</v>
      </c>
      <c r="B83" s="30">
        <f aca="true" t="shared" si="13" ref="B83:G83">COUNTIF($B$52:$AE$56,B$78)/2</f>
        <v>33</v>
      </c>
      <c r="C83" s="50">
        <f t="shared" si="13"/>
        <v>0</v>
      </c>
      <c r="D83" s="32">
        <f t="shared" si="13"/>
        <v>0</v>
      </c>
      <c r="E83" s="149">
        <f t="shared" si="13"/>
        <v>0</v>
      </c>
      <c r="F83" s="35">
        <f t="shared" si="13"/>
        <v>0</v>
      </c>
      <c r="G83" s="127">
        <f t="shared" si="13"/>
        <v>0</v>
      </c>
      <c r="H83" s="172">
        <f t="shared" si="9"/>
        <v>33</v>
      </c>
      <c r="I83" s="173"/>
      <c r="J83" s="7"/>
      <c r="K83" s="7"/>
      <c r="L83" s="7"/>
      <c r="M83" s="43">
        <f>Lördag!B81</f>
        <v>26.5</v>
      </c>
      <c r="N83" s="54">
        <f>Lördag!C81</f>
        <v>0</v>
      </c>
      <c r="O83" s="45">
        <f>Lördag!D81</f>
        <v>0</v>
      </c>
      <c r="P83" s="151">
        <f>Lördag!E81</f>
        <v>0</v>
      </c>
      <c r="Q83" s="47">
        <f>Lördag!F81</f>
        <v>0</v>
      </c>
      <c r="R83" s="120">
        <f>Lördag!G81</f>
        <v>0</v>
      </c>
      <c r="S83" s="160">
        <f>Lördag!H81</f>
        <v>26.5</v>
      </c>
      <c r="T83" s="160"/>
      <c r="U83" s="7"/>
      <c r="V83" s="7"/>
      <c r="W83" s="7"/>
      <c r="X83" s="43">
        <f t="shared" si="10"/>
        <v>59.5</v>
      </c>
      <c r="Y83" s="54">
        <f t="shared" si="10"/>
        <v>0</v>
      </c>
      <c r="Z83" s="45">
        <f t="shared" si="10"/>
        <v>0</v>
      </c>
      <c r="AA83" s="151">
        <f t="shared" si="10"/>
        <v>0</v>
      </c>
      <c r="AB83" s="47">
        <f t="shared" si="10"/>
        <v>0</v>
      </c>
      <c r="AC83" s="117">
        <f t="shared" si="10"/>
        <v>0</v>
      </c>
      <c r="AD83" s="75">
        <f t="shared" si="10"/>
        <v>59.5</v>
      </c>
      <c r="AE83" s="75"/>
      <c r="AF83" s="1"/>
      <c r="AG83" s="4"/>
      <c r="AH83" s="4"/>
    </row>
    <row r="84" spans="1:34" ht="11.25" customHeight="1">
      <c r="A84" s="11" t="str">
        <f>A57</f>
        <v>Extern infodisk söndag</v>
      </c>
      <c r="B84" s="30">
        <f aca="true" t="shared" si="14" ref="B84:G84">COUNTIF($B$58:$AE$59,B$78)/2</f>
        <v>0</v>
      </c>
      <c r="C84" s="50">
        <f t="shared" si="14"/>
        <v>0</v>
      </c>
      <c r="D84" s="32">
        <f t="shared" si="14"/>
        <v>0</v>
      </c>
      <c r="E84" s="149">
        <f t="shared" si="14"/>
        <v>0</v>
      </c>
      <c r="F84" s="35">
        <f t="shared" si="14"/>
        <v>0</v>
      </c>
      <c r="G84" s="79">
        <f t="shared" si="14"/>
        <v>0</v>
      </c>
      <c r="H84" s="172">
        <f t="shared" si="9"/>
        <v>0</v>
      </c>
      <c r="I84" s="173"/>
      <c r="J84" s="7"/>
      <c r="K84" s="7"/>
      <c r="L84" s="7"/>
      <c r="M84" s="43">
        <f>Lördag!B82</f>
        <v>0</v>
      </c>
      <c r="N84" s="54">
        <f>Lördag!C82</f>
        <v>0</v>
      </c>
      <c r="O84" s="45">
        <f>Lördag!D82</f>
        <v>0</v>
      </c>
      <c r="P84" s="151">
        <f>Lördag!E82</f>
        <v>0</v>
      </c>
      <c r="Q84" s="47">
        <f>Lördag!F82</f>
        <v>0</v>
      </c>
      <c r="R84" s="84">
        <f>Lördag!G82</f>
        <v>0</v>
      </c>
      <c r="S84" s="156">
        <f>Lördag!H82</f>
        <v>0</v>
      </c>
      <c r="T84" s="156"/>
      <c r="U84" s="7"/>
      <c r="V84" s="7"/>
      <c r="W84" s="7"/>
      <c r="X84" s="43">
        <f aca="true" t="shared" si="15" ref="X84:AB86">B84+M84</f>
        <v>0</v>
      </c>
      <c r="Y84" s="54">
        <f t="shared" si="15"/>
        <v>0</v>
      </c>
      <c r="Z84" s="45">
        <f t="shared" si="15"/>
        <v>0</v>
      </c>
      <c r="AA84" s="152">
        <f t="shared" si="15"/>
        <v>0</v>
      </c>
      <c r="AB84" s="98">
        <f t="shared" si="15"/>
        <v>0</v>
      </c>
      <c r="AC84" s="117">
        <f>R84+G84</f>
        <v>0</v>
      </c>
      <c r="AD84" s="128">
        <f>H84+S84</f>
        <v>0</v>
      </c>
      <c r="AE84" s="75"/>
      <c r="AF84" s="1"/>
      <c r="AG84" s="4"/>
      <c r="AH84" s="4"/>
    </row>
    <row r="85" spans="1:34" ht="11.25" customHeight="1">
      <c r="A85" s="11" t="str">
        <f>A60</f>
        <v>Speaker/sekret. Söndag</v>
      </c>
      <c r="B85" s="30">
        <f aca="true" t="shared" si="16" ref="B85:G85">COUNTIF($B$61:$AE$64,B$78)/2</f>
        <v>10</v>
      </c>
      <c r="C85" s="50">
        <f t="shared" si="16"/>
        <v>0</v>
      </c>
      <c r="D85" s="32">
        <f t="shared" si="16"/>
        <v>0</v>
      </c>
      <c r="E85" s="149">
        <f t="shared" si="16"/>
        <v>0</v>
      </c>
      <c r="F85" s="35">
        <f t="shared" si="16"/>
        <v>0</v>
      </c>
      <c r="G85" s="79">
        <f t="shared" si="16"/>
        <v>0</v>
      </c>
      <c r="H85" s="165">
        <f t="shared" si="9"/>
        <v>10</v>
      </c>
      <c r="I85" s="164"/>
      <c r="J85" s="7"/>
      <c r="K85" s="7"/>
      <c r="L85" s="7"/>
      <c r="M85" s="43">
        <f>Lördag!B83</f>
        <v>10</v>
      </c>
      <c r="N85" s="54">
        <f>Lördag!C83</f>
        <v>0</v>
      </c>
      <c r="O85" s="45">
        <f>Lördag!D83</f>
        <v>0</v>
      </c>
      <c r="P85" s="151">
        <f>Lördag!E83</f>
        <v>0</v>
      </c>
      <c r="Q85" s="47">
        <f>Lördag!F83</f>
        <v>0</v>
      </c>
      <c r="R85" s="84">
        <f>Lördag!G83</f>
        <v>0</v>
      </c>
      <c r="S85" s="156">
        <f>Lördag!H83</f>
        <v>10</v>
      </c>
      <c r="T85" s="156"/>
      <c r="U85" s="7"/>
      <c r="V85" s="7"/>
      <c r="W85" s="7"/>
      <c r="X85" s="43">
        <f t="shared" si="15"/>
        <v>20</v>
      </c>
      <c r="Y85" s="54">
        <f t="shared" si="15"/>
        <v>0</v>
      </c>
      <c r="Z85" s="45">
        <f t="shared" si="15"/>
        <v>0</v>
      </c>
      <c r="AA85" s="151">
        <f t="shared" si="15"/>
        <v>0</v>
      </c>
      <c r="AB85" s="47">
        <f t="shared" si="15"/>
        <v>0</v>
      </c>
      <c r="AC85" s="117">
        <f>R85+G85</f>
        <v>0</v>
      </c>
      <c r="AD85" s="75">
        <f>H85+S85</f>
        <v>20</v>
      </c>
      <c r="AE85" s="75"/>
      <c r="AF85" s="1"/>
      <c r="AG85" s="4"/>
      <c r="AH85" s="4"/>
    </row>
    <row r="86" spans="1:34" ht="11.25" customHeight="1">
      <c r="A86" s="11" t="str">
        <f>A65</f>
        <v>Prisutdelning söndag</v>
      </c>
      <c r="B86" s="30">
        <f aca="true" t="shared" si="17" ref="B86:G86">COUNTIF($B$66:$AE$68,B$78)/2</f>
        <v>0</v>
      </c>
      <c r="C86" s="50">
        <f t="shared" si="17"/>
        <v>0</v>
      </c>
      <c r="D86" s="32">
        <f t="shared" si="17"/>
        <v>0</v>
      </c>
      <c r="E86" s="149">
        <f t="shared" si="17"/>
        <v>0</v>
      </c>
      <c r="F86" s="35">
        <f t="shared" si="17"/>
        <v>0</v>
      </c>
      <c r="G86" s="79">
        <f t="shared" si="17"/>
        <v>0</v>
      </c>
      <c r="H86" s="165">
        <f t="shared" si="9"/>
        <v>0</v>
      </c>
      <c r="I86" s="165"/>
      <c r="J86" s="7"/>
      <c r="K86" s="7"/>
      <c r="L86" s="7"/>
      <c r="M86" s="43">
        <f>Lördag!B84</f>
        <v>0</v>
      </c>
      <c r="N86" s="54">
        <f>Lördag!C84</f>
        <v>0</v>
      </c>
      <c r="O86" s="45">
        <f>Lördag!D84</f>
        <v>0</v>
      </c>
      <c r="P86" s="151">
        <f>Lördag!E84</f>
        <v>0</v>
      </c>
      <c r="Q86" s="47">
        <f>Lördag!F84</f>
        <v>0</v>
      </c>
      <c r="R86" s="84">
        <f>Lördag!G84</f>
        <v>0</v>
      </c>
      <c r="S86" s="156">
        <f>Lördag!H84</f>
        <v>0</v>
      </c>
      <c r="T86" s="156"/>
      <c r="U86" s="7"/>
      <c r="V86" s="7"/>
      <c r="W86" s="7"/>
      <c r="X86" s="43">
        <f t="shared" si="15"/>
        <v>0</v>
      </c>
      <c r="Y86" s="54">
        <f t="shared" si="15"/>
        <v>0</v>
      </c>
      <c r="Z86" s="45">
        <f t="shared" si="15"/>
        <v>0</v>
      </c>
      <c r="AA86" s="151">
        <f t="shared" si="15"/>
        <v>0</v>
      </c>
      <c r="AB86" s="47">
        <f t="shared" si="15"/>
        <v>0</v>
      </c>
      <c r="AC86" s="117">
        <f>R86+G86</f>
        <v>0</v>
      </c>
      <c r="AD86" s="75">
        <f>H86+S86</f>
        <v>0</v>
      </c>
      <c r="AE86" s="75"/>
      <c r="AF86" s="75"/>
      <c r="AG86" s="4"/>
      <c r="AH86" s="4"/>
    </row>
    <row r="87" spans="1:34" ht="11.25" customHeight="1">
      <c r="A87" s="17" t="s">
        <v>19</v>
      </c>
      <c r="B87" s="40">
        <f aca="true" t="shared" si="18" ref="B87:H87">SUM(B79:B86)</f>
        <v>107.5</v>
      </c>
      <c r="C87" s="53">
        <f t="shared" si="18"/>
        <v>87.5</v>
      </c>
      <c r="D87" s="33">
        <f t="shared" si="18"/>
        <v>0</v>
      </c>
      <c r="E87" s="150">
        <f>SUM(E79:E86)</f>
        <v>41.5</v>
      </c>
      <c r="F87" s="36">
        <f t="shared" si="18"/>
        <v>42</v>
      </c>
      <c r="G87" s="83">
        <f t="shared" si="18"/>
        <v>28</v>
      </c>
      <c r="H87" s="175">
        <f t="shared" si="18"/>
        <v>306.5</v>
      </c>
      <c r="I87" s="176"/>
      <c r="J87" s="7"/>
      <c r="K87" s="7"/>
      <c r="L87" s="7"/>
      <c r="M87" s="44">
        <f>Lördag!B85</f>
        <v>79.5</v>
      </c>
      <c r="N87" s="55">
        <f>Lördag!C85</f>
        <v>102.5</v>
      </c>
      <c r="O87" s="46">
        <f>Lördag!D85</f>
        <v>0</v>
      </c>
      <c r="P87" s="153">
        <f>Lördag!E85</f>
        <v>24</v>
      </c>
      <c r="Q87" s="48">
        <f>Lördag!F85</f>
        <v>44</v>
      </c>
      <c r="R87" s="85">
        <f>Lördag!G85</f>
        <v>22</v>
      </c>
      <c r="S87" s="174">
        <f>Lördag!H85</f>
        <v>272</v>
      </c>
      <c r="T87" s="174"/>
      <c r="U87" s="7"/>
      <c r="V87" s="17"/>
      <c r="W87" s="19" t="s">
        <v>37</v>
      </c>
      <c r="X87" s="44">
        <f aca="true" t="shared" si="19" ref="X87:AD87">B87+M87+M93</f>
        <v>199.5</v>
      </c>
      <c r="Y87" s="55">
        <f t="shared" si="19"/>
        <v>192.5</v>
      </c>
      <c r="Z87" s="46">
        <f t="shared" si="19"/>
        <v>0</v>
      </c>
      <c r="AA87" s="153">
        <f t="shared" si="19"/>
        <v>80.5</v>
      </c>
      <c r="AB87" s="48">
        <f t="shared" si="19"/>
        <v>95</v>
      </c>
      <c r="AC87" s="119">
        <f t="shared" si="19"/>
        <v>52.5</v>
      </c>
      <c r="AD87" s="129">
        <f t="shared" si="19"/>
        <v>620</v>
      </c>
      <c r="AE87" s="77"/>
      <c r="AF87" s="1"/>
      <c r="AG87" s="4"/>
      <c r="AH87" s="4"/>
    </row>
    <row r="88" spans="1:30" ht="10.5">
      <c r="A88" s="17"/>
      <c r="B88" s="8"/>
      <c r="C88" s="8"/>
      <c r="D88" s="8"/>
      <c r="E88" s="8"/>
      <c r="F88" s="8"/>
      <c r="G88" s="157"/>
      <c r="H88" s="157"/>
      <c r="I88" s="8"/>
      <c r="J88" s="8"/>
      <c r="K88" s="8"/>
      <c r="L88" s="8"/>
      <c r="M88" s="8"/>
      <c r="N88" s="8"/>
      <c r="O88" s="8"/>
      <c r="P88" s="8"/>
      <c r="Q88" s="157"/>
      <c r="R88" s="157"/>
      <c r="S88" s="8"/>
      <c r="T88" s="8"/>
      <c r="U88" s="8"/>
      <c r="V88" s="8"/>
      <c r="W88" s="8"/>
      <c r="X88" s="8"/>
      <c r="Y88" s="8"/>
      <c r="Z88" s="8"/>
      <c r="AA88" s="8"/>
      <c r="AB88" s="8"/>
      <c r="AC88" s="8"/>
      <c r="AD88" s="8"/>
    </row>
    <row r="89" spans="1:35" ht="10.5">
      <c r="A89" s="17" t="s">
        <v>27</v>
      </c>
      <c r="B89" s="37">
        <f aca="true" t="shared" si="20" ref="B89:H89">B87/B91</f>
        <v>2.15</v>
      </c>
      <c r="C89" s="49">
        <f t="shared" si="20"/>
        <v>1.7857142857142858</v>
      </c>
      <c r="D89" s="38">
        <f t="shared" si="20"/>
        <v>0</v>
      </c>
      <c r="E89" s="39">
        <f t="shared" si="20"/>
        <v>1.66</v>
      </c>
      <c r="F89" s="39">
        <f t="shared" si="20"/>
        <v>1.3125</v>
      </c>
      <c r="G89" s="81">
        <f t="shared" si="20"/>
        <v>2</v>
      </c>
      <c r="H89" s="157">
        <f t="shared" si="20"/>
        <v>1.5798969072164948</v>
      </c>
      <c r="I89" s="157"/>
      <c r="J89" s="7"/>
      <c r="K89" s="7"/>
      <c r="L89" s="7"/>
      <c r="M89" s="37">
        <f aca="true" t="shared" si="21" ref="M89:S89">M87/B91</f>
        <v>1.59</v>
      </c>
      <c r="N89" s="49">
        <f t="shared" si="21"/>
        <v>2.0918367346938775</v>
      </c>
      <c r="O89" s="38">
        <f t="shared" si="21"/>
        <v>0</v>
      </c>
      <c r="P89" s="146">
        <f t="shared" si="21"/>
        <v>0.96</v>
      </c>
      <c r="Q89" s="39">
        <f t="shared" si="21"/>
        <v>1.375</v>
      </c>
      <c r="R89" s="81">
        <f t="shared" si="21"/>
        <v>1.5714285714285714</v>
      </c>
      <c r="S89" s="157">
        <f t="shared" si="21"/>
        <v>1.402061855670103</v>
      </c>
      <c r="T89" s="157"/>
      <c r="U89" s="7"/>
      <c r="V89" s="7"/>
      <c r="W89" s="7"/>
      <c r="Y89" s="37">
        <f aca="true" t="shared" si="22" ref="Y89:AD89">X87/B91</f>
        <v>3.99</v>
      </c>
      <c r="Z89" s="49">
        <f t="shared" si="22"/>
        <v>3.9285714285714284</v>
      </c>
      <c r="AA89" s="38">
        <f t="shared" si="22"/>
        <v>0</v>
      </c>
      <c r="AB89" s="146">
        <f t="shared" si="22"/>
        <v>3.22</v>
      </c>
      <c r="AC89" s="39">
        <f t="shared" si="22"/>
        <v>2.96875</v>
      </c>
      <c r="AD89" s="112">
        <f t="shared" si="22"/>
        <v>3.75</v>
      </c>
      <c r="AE89" s="7"/>
      <c r="AF89" s="8">
        <f>AD87/H91</f>
        <v>3.195876288659794</v>
      </c>
      <c r="AG89" s="8"/>
      <c r="AI89" s="4"/>
    </row>
    <row r="90" spans="30:31" ht="10.5" thickBot="1">
      <c r="AD90" s="7"/>
      <c r="AE90" s="7"/>
    </row>
    <row r="91" spans="1:31" ht="10.5" thickBot="1">
      <c r="A91" s="17" t="s">
        <v>38</v>
      </c>
      <c r="B91" s="93">
        <v>50</v>
      </c>
      <c r="C91" s="94">
        <v>49</v>
      </c>
      <c r="D91" s="94">
        <v>24</v>
      </c>
      <c r="E91" s="94">
        <v>25</v>
      </c>
      <c r="F91" s="94">
        <v>32</v>
      </c>
      <c r="G91" s="94">
        <v>14</v>
      </c>
      <c r="H91" s="166">
        <f>SUM(B91:G91)</f>
        <v>194</v>
      </c>
      <c r="I91" s="167"/>
      <c r="AD91" s="7"/>
      <c r="AE91" s="7"/>
    </row>
    <row r="92" spans="1:33" ht="12">
      <c r="A92" s="7"/>
      <c r="B92" s="10"/>
      <c r="C92" s="10"/>
      <c r="D92" s="7"/>
      <c r="E92" s="7"/>
      <c r="F92" s="7"/>
      <c r="G92" s="7"/>
      <c r="H92" s="7"/>
      <c r="I92" s="7"/>
      <c r="K92" s="17" t="s">
        <v>28</v>
      </c>
      <c r="L92" s="7"/>
      <c r="M92" s="87" t="str">
        <f>Fredag!B46</f>
        <v>P12</v>
      </c>
      <c r="N92" s="88" t="str">
        <f>Fredag!C46</f>
        <v>P08</v>
      </c>
      <c r="O92" s="89" t="str">
        <f>Fredag!D46</f>
        <v>F09</v>
      </c>
      <c r="P92" s="134" t="str">
        <f>Fredag!E46</f>
        <v>F08</v>
      </c>
      <c r="Q92" s="90" t="str">
        <f>Fredag!F46</f>
        <v>P07</v>
      </c>
      <c r="R92" s="91" t="str">
        <f>Fredag!G46</f>
        <v>F12</v>
      </c>
      <c r="S92" s="159" t="s">
        <v>21</v>
      </c>
      <c r="T92" s="168"/>
      <c r="U92" s="7"/>
      <c r="V92" s="7"/>
      <c r="W92" s="7"/>
      <c r="X92" s="7"/>
      <c r="Y92" s="7"/>
      <c r="Z92" s="7"/>
      <c r="AA92" s="7"/>
      <c r="AD92" s="7"/>
      <c r="AE92" s="7"/>
      <c r="AF92" s="1"/>
      <c r="AG92" s="4"/>
    </row>
    <row r="93" spans="1:33" ht="12">
      <c r="A93" s="7"/>
      <c r="B93" s="10"/>
      <c r="C93" s="10"/>
      <c r="D93" s="7"/>
      <c r="E93" s="7"/>
      <c r="F93" s="7"/>
      <c r="G93" s="7"/>
      <c r="H93" s="7"/>
      <c r="I93" s="7"/>
      <c r="K93" s="7"/>
      <c r="L93" s="7"/>
      <c r="M93" s="43">
        <f>Fredag!B54</f>
        <v>12.5</v>
      </c>
      <c r="N93" s="54">
        <f>Fredag!C54</f>
        <v>2.5</v>
      </c>
      <c r="O93" s="45">
        <f>Fredag!D54</f>
        <v>0</v>
      </c>
      <c r="P93" s="151">
        <f>Fredag!E54</f>
        <v>15</v>
      </c>
      <c r="Q93" s="47">
        <f>Fredag!F54</f>
        <v>9</v>
      </c>
      <c r="R93" s="84">
        <f>Fredag!G54</f>
        <v>2.5</v>
      </c>
      <c r="S93" s="163">
        <f>SUM(M93:R93)</f>
        <v>41.5</v>
      </c>
      <c r="T93" s="164"/>
      <c r="U93" s="7"/>
      <c r="V93" s="7"/>
      <c r="W93" s="7"/>
      <c r="X93" s="7"/>
      <c r="Y93" s="7"/>
      <c r="Z93" s="7"/>
      <c r="AA93" s="7"/>
      <c r="AD93" s="7"/>
      <c r="AE93" s="7"/>
      <c r="AF93" s="1"/>
      <c r="AG93" s="4"/>
    </row>
    <row r="94" spans="1:31" ht="10.5">
      <c r="A94" s="7"/>
      <c r="B94" s="10"/>
      <c r="C94" s="10"/>
      <c r="D94" s="7"/>
      <c r="E94" s="7"/>
      <c r="F94" s="7"/>
      <c r="G94" s="7"/>
      <c r="H94" s="7"/>
      <c r="I94" s="7"/>
      <c r="J94" s="7"/>
      <c r="K94" s="7"/>
      <c r="L94" s="70"/>
      <c r="M94" s="70"/>
      <c r="N94" s="70"/>
      <c r="O94" s="70"/>
      <c r="P94" s="70"/>
      <c r="Q94" s="68"/>
      <c r="R94" s="10"/>
      <c r="S94" s="7"/>
      <c r="T94" s="7"/>
      <c r="U94" s="7"/>
      <c r="V94" s="7"/>
      <c r="W94" s="7"/>
      <c r="X94" s="7"/>
      <c r="Y94" s="7"/>
      <c r="Z94" s="7"/>
      <c r="AD94" s="7"/>
      <c r="AE94" s="7"/>
    </row>
    <row r="95" spans="1:32" ht="3.75" customHeight="1">
      <c r="A95" s="63"/>
      <c r="B95" s="71"/>
      <c r="C95" s="71"/>
      <c r="D95" s="63"/>
      <c r="E95" s="63"/>
      <c r="F95" s="63"/>
      <c r="G95" s="63"/>
      <c r="H95" s="63"/>
      <c r="I95" s="63"/>
      <c r="J95" s="63"/>
      <c r="K95" s="63"/>
      <c r="L95" s="63"/>
      <c r="M95" s="63"/>
      <c r="N95" s="63"/>
      <c r="O95" s="63"/>
      <c r="P95" s="63"/>
      <c r="Q95" s="64"/>
      <c r="R95" s="63"/>
      <c r="S95" s="63"/>
      <c r="T95" s="63"/>
      <c r="U95" s="63"/>
      <c r="V95" s="63"/>
      <c r="W95" s="63"/>
      <c r="X95" s="63"/>
      <c r="Y95" s="63"/>
      <c r="Z95" s="63"/>
      <c r="AA95" s="63"/>
      <c r="AB95" s="63"/>
      <c r="AC95" s="63"/>
      <c r="AD95" s="7"/>
      <c r="AE95" s="7"/>
      <c r="AF95" s="72"/>
    </row>
    <row r="96" spans="1:31" ht="10.5">
      <c r="A96" s="7"/>
      <c r="B96" s="10"/>
      <c r="C96" s="10"/>
      <c r="D96" s="7"/>
      <c r="E96" s="7"/>
      <c r="F96" s="7"/>
      <c r="G96" s="7"/>
      <c r="H96" s="7"/>
      <c r="I96" s="7"/>
      <c r="J96" s="7"/>
      <c r="K96" s="7"/>
      <c r="L96" s="7"/>
      <c r="M96" s="7"/>
      <c r="N96" s="7"/>
      <c r="O96" s="7"/>
      <c r="P96" s="7"/>
      <c r="Q96" s="8"/>
      <c r="R96" s="7"/>
      <c r="S96" s="7"/>
      <c r="U96" s="7"/>
      <c r="V96" s="7"/>
      <c r="W96" s="7"/>
      <c r="X96" s="7"/>
      <c r="Y96" s="7"/>
      <c r="Z96" s="7"/>
      <c r="AD96" s="7"/>
      <c r="AE96" s="7"/>
    </row>
    <row r="97" spans="1:34" ht="10.5">
      <c r="A97" s="61" t="s">
        <v>32</v>
      </c>
      <c r="B97" s="87" t="str">
        <f>Fredag!B46</f>
        <v>P12</v>
      </c>
      <c r="C97" s="132" t="str">
        <f>Fredag!C46</f>
        <v>P08</v>
      </c>
      <c r="D97" s="135" t="str">
        <f>Fredag!D46</f>
        <v>F09</v>
      </c>
      <c r="E97" s="134" t="str">
        <f>Fredag!E46</f>
        <v>F08</v>
      </c>
      <c r="F97" s="136" t="str">
        <f>Fredag!F46</f>
        <v>P07</v>
      </c>
      <c r="G97" s="118" t="str">
        <f>Fredag!G46</f>
        <v>F12</v>
      </c>
      <c r="H97" s="159" t="s">
        <v>21</v>
      </c>
      <c r="I97" s="159"/>
      <c r="J97" s="7"/>
      <c r="K97" s="7"/>
      <c r="L97" s="7"/>
      <c r="M97" s="7"/>
      <c r="N97" s="7"/>
      <c r="O97" s="7"/>
      <c r="P97" s="7"/>
      <c r="Q97" s="7"/>
      <c r="R97" s="8"/>
      <c r="S97" s="7"/>
      <c r="U97" s="7"/>
      <c r="W97" s="7"/>
      <c r="X97" s="87" t="str">
        <f>Fredag!B46</f>
        <v>P12</v>
      </c>
      <c r="Y97" s="88" t="str">
        <f>Fredag!C46</f>
        <v>P08</v>
      </c>
      <c r="Z97" s="89" t="str">
        <f>Fredag!D46</f>
        <v>F09</v>
      </c>
      <c r="AA97" s="134" t="str">
        <f>Fredag!E46</f>
        <v>F08</v>
      </c>
      <c r="AB97" s="90" t="str">
        <f>Fredag!F46</f>
        <v>P07</v>
      </c>
      <c r="AC97" s="118" t="str">
        <f>Fredag!G46</f>
        <v>F12</v>
      </c>
      <c r="AD97" s="121"/>
      <c r="AE97" s="121"/>
      <c r="AF97" s="18" t="s">
        <v>21</v>
      </c>
      <c r="AH97" s="4"/>
    </row>
    <row r="98" spans="1:34" ht="12">
      <c r="A98" s="11" t="s">
        <v>33</v>
      </c>
      <c r="B98" s="29">
        <f>SUM(Personer!E31:E35)</f>
        <v>25</v>
      </c>
      <c r="C98" s="133">
        <f>SUM(Personer!E19:E23)</f>
        <v>25</v>
      </c>
      <c r="D98" s="108">
        <f>SUM(Personer!E38:E39)</f>
        <v>10</v>
      </c>
      <c r="E98" s="131">
        <f>SUM(Personer!E3:E7)</f>
        <v>25</v>
      </c>
      <c r="F98" s="113">
        <f>SUM(Personer!E10:E14)</f>
        <v>25</v>
      </c>
      <c r="G98" s="110"/>
      <c r="H98" s="165">
        <f>SUM(B98:G98)</f>
        <v>110</v>
      </c>
      <c r="I98" s="164"/>
      <c r="J98" s="7"/>
      <c r="K98" s="7"/>
      <c r="L98" s="7"/>
      <c r="M98" s="7"/>
      <c r="N98" s="7"/>
      <c r="O98" s="7"/>
      <c r="P98" s="7"/>
      <c r="Q98" s="7"/>
      <c r="R98" s="8"/>
      <c r="S98" s="7"/>
      <c r="U98" s="61" t="s">
        <v>35</v>
      </c>
      <c r="W98" s="7"/>
      <c r="X98" s="44">
        <f aca="true" t="shared" si="23" ref="X98:AC98">X87+B102</f>
        <v>231.5</v>
      </c>
      <c r="Y98" s="55">
        <f t="shared" si="23"/>
        <v>224.5</v>
      </c>
      <c r="Z98" s="46">
        <f>Z87+D102</f>
        <v>20</v>
      </c>
      <c r="AA98" s="153">
        <f t="shared" si="23"/>
        <v>115.5</v>
      </c>
      <c r="AB98" s="48">
        <f t="shared" si="23"/>
        <v>147</v>
      </c>
      <c r="AC98" s="119">
        <f t="shared" si="23"/>
        <v>59.5</v>
      </c>
      <c r="AD98" s="17"/>
      <c r="AE98" s="17"/>
      <c r="AF98" s="76">
        <f>AD87+H102</f>
        <v>798</v>
      </c>
      <c r="AH98" s="4"/>
    </row>
    <row r="99" spans="1:34" ht="12">
      <c r="A99" s="11" t="str">
        <f>Personer!C2</f>
        <v>Tävlingsledning</v>
      </c>
      <c r="B99" s="29"/>
      <c r="C99" s="133"/>
      <c r="D99" s="108">
        <f>SUM(Personer!E40)</f>
        <v>10</v>
      </c>
      <c r="E99" s="131">
        <f>SUM(Personer!E8)</f>
        <v>10</v>
      </c>
      <c r="F99" s="113">
        <f>SUM(Personer!E15:E16)</f>
        <v>20</v>
      </c>
      <c r="G99" s="110"/>
      <c r="H99" s="165">
        <f>SUM(B99:G99)</f>
        <v>40</v>
      </c>
      <c r="I99" s="164"/>
      <c r="Q99" s="1"/>
      <c r="R99" s="73"/>
      <c r="AD99" s="7"/>
      <c r="AE99" s="7"/>
      <c r="AH99" s="4"/>
    </row>
    <row r="100" spans="1:33" ht="12">
      <c r="A100" s="11" t="s">
        <v>34</v>
      </c>
      <c r="B100" s="29">
        <f>SUM(Personer!E36)</f>
        <v>7</v>
      </c>
      <c r="C100" s="133">
        <f>SUM(Personer!E24)</f>
        <v>7</v>
      </c>
      <c r="D100" s="108"/>
      <c r="E100" s="131"/>
      <c r="F100" s="113">
        <f>SUM(Personer!E17)</f>
        <v>7</v>
      </c>
      <c r="G100" s="110">
        <f>Personer!E27</f>
        <v>7</v>
      </c>
      <c r="H100" s="165">
        <f>SUM(B100:G100)</f>
        <v>28</v>
      </c>
      <c r="I100" s="164"/>
      <c r="Q100" s="1"/>
      <c r="R100" s="9"/>
      <c r="U100" s="74" t="s">
        <v>36</v>
      </c>
      <c r="X100" s="99">
        <f aca="true" t="shared" si="24" ref="X100:AC100">X98/B91</f>
        <v>4.63</v>
      </c>
      <c r="Y100" s="100">
        <f t="shared" si="24"/>
        <v>4.581632653061225</v>
      </c>
      <c r="Z100" s="101">
        <f t="shared" si="24"/>
        <v>0.8333333333333334</v>
      </c>
      <c r="AA100" s="152">
        <f t="shared" si="24"/>
        <v>4.62</v>
      </c>
      <c r="AB100" s="98">
        <f t="shared" si="24"/>
        <v>4.59375</v>
      </c>
      <c r="AC100" s="120">
        <f t="shared" si="24"/>
        <v>4.25</v>
      </c>
      <c r="AD100" s="122"/>
      <c r="AE100" s="122"/>
      <c r="AF100" s="86">
        <f>AF98/H91</f>
        <v>4.11340206185567</v>
      </c>
      <c r="AG100" s="4"/>
    </row>
    <row r="101" spans="1:33" ht="12">
      <c r="A101" s="11" t="s">
        <v>39</v>
      </c>
      <c r="B101" s="29"/>
      <c r="C101" s="133"/>
      <c r="D101" s="108"/>
      <c r="E101" s="131"/>
      <c r="F101" s="113"/>
      <c r="G101" s="110"/>
      <c r="H101" s="165">
        <f>SUM(B101:G101)</f>
        <v>0</v>
      </c>
      <c r="I101" s="164"/>
      <c r="Q101" s="1"/>
      <c r="R101" s="9"/>
      <c r="AD101" s="7"/>
      <c r="AE101" s="7"/>
      <c r="AF101" s="1"/>
      <c r="AG101" s="4"/>
    </row>
    <row r="102" spans="1:33" ht="12.75">
      <c r="A102" s="17" t="s">
        <v>19</v>
      </c>
      <c r="B102" s="69">
        <f aca="true" t="shared" si="25" ref="B102:G102">SUM(B98:B101)</f>
        <v>32</v>
      </c>
      <c r="C102" s="69">
        <f t="shared" si="25"/>
        <v>32</v>
      </c>
      <c r="D102" s="69">
        <f t="shared" si="25"/>
        <v>20</v>
      </c>
      <c r="E102" s="69">
        <f t="shared" si="25"/>
        <v>35</v>
      </c>
      <c r="F102" s="69">
        <f t="shared" si="25"/>
        <v>52</v>
      </c>
      <c r="G102" s="69">
        <f t="shared" si="25"/>
        <v>7</v>
      </c>
      <c r="H102" s="169">
        <f>SUM(B102:G102)</f>
        <v>178</v>
      </c>
      <c r="I102" s="170"/>
      <c r="Q102" s="1"/>
      <c r="R102" s="9"/>
      <c r="AF102" s="1"/>
      <c r="AG102" s="4"/>
    </row>
    <row r="103" spans="7:8" ht="12">
      <c r="G103" s="165"/>
      <c r="H103" s="164"/>
    </row>
  </sheetData>
  <sheetProtection/>
  <mergeCells count="34">
    <mergeCell ref="G88:H88"/>
    <mergeCell ref="Q88:R88"/>
    <mergeCell ref="S85:T85"/>
    <mergeCell ref="S87:T87"/>
    <mergeCell ref="S86:T86"/>
    <mergeCell ref="H87:I87"/>
    <mergeCell ref="H85:I85"/>
    <mergeCell ref="H86:I86"/>
    <mergeCell ref="H81:I81"/>
    <mergeCell ref="H82:I82"/>
    <mergeCell ref="H83:I83"/>
    <mergeCell ref="H84:I84"/>
    <mergeCell ref="S81:T81"/>
    <mergeCell ref="S82:T82"/>
    <mergeCell ref="S83:T83"/>
    <mergeCell ref="S84:T84"/>
    <mergeCell ref="H78:I78"/>
    <mergeCell ref="S78:T78"/>
    <mergeCell ref="S79:T79"/>
    <mergeCell ref="S80:T80"/>
    <mergeCell ref="H79:I79"/>
    <mergeCell ref="H80:I80"/>
    <mergeCell ref="H102:I102"/>
    <mergeCell ref="G103:H103"/>
    <mergeCell ref="H97:I97"/>
    <mergeCell ref="H98:I98"/>
    <mergeCell ref="H99:I99"/>
    <mergeCell ref="H101:I101"/>
    <mergeCell ref="S93:T93"/>
    <mergeCell ref="H100:I100"/>
    <mergeCell ref="S89:T89"/>
    <mergeCell ref="H89:I89"/>
    <mergeCell ref="H91:I91"/>
    <mergeCell ref="S92:T92"/>
  </mergeCells>
  <printOptions gridLines="1"/>
  <pageMargins left="0.35433070866141736" right="0.2755905511811024" top="0.4330708661417323" bottom="0.2755905511811024" header="0.1968503937007874" footer="0.2362204724409449"/>
  <pageSetup fitToHeight="0" fitToWidth="1" horizontalDpi="300" verticalDpi="300" orientation="landscape" paperSize="9" scale="57" r:id="rId1"/>
  <headerFooter alignWithMargins="0">
    <oddHeader>&amp;C&amp;"Arial,Fet"&amp;12&amp;EARBETSSCHEMA ZENITHCUPEN SÖNDAG 1/9 2018</oddHeader>
  </headerFooter>
</worksheet>
</file>

<file path=xl/worksheets/sheet4.xml><?xml version="1.0" encoding="utf-8"?>
<worksheet xmlns="http://schemas.openxmlformats.org/spreadsheetml/2006/main" xmlns:r="http://schemas.openxmlformats.org/officeDocument/2006/relationships">
  <dimension ref="A2:C25"/>
  <sheetViews>
    <sheetView zoomScalePageLayoutView="0" workbookViewId="0" topLeftCell="A1">
      <selection activeCell="B11" sqref="B11"/>
    </sheetView>
  </sheetViews>
  <sheetFormatPr defaultColWidth="9.140625" defaultRowHeight="12.75"/>
  <cols>
    <col min="1" max="1" width="22.8515625" style="0" bestFit="1" customWidth="1"/>
  </cols>
  <sheetData>
    <row r="2" ht="12.75">
      <c r="A2" s="27" t="s">
        <v>68</v>
      </c>
    </row>
    <row r="4" spans="1:3" ht="12">
      <c r="A4" t="s">
        <v>47</v>
      </c>
      <c r="B4" s="97" t="s">
        <v>112</v>
      </c>
      <c r="C4" s="97" t="s">
        <v>113</v>
      </c>
    </row>
    <row r="5" spans="1:2" ht="12">
      <c r="A5" s="97" t="s">
        <v>132</v>
      </c>
      <c r="B5" s="97" t="s">
        <v>115</v>
      </c>
    </row>
    <row r="6" spans="1:2" ht="12">
      <c r="A6" s="97" t="s">
        <v>131</v>
      </c>
      <c r="B6" s="97" t="s">
        <v>114</v>
      </c>
    </row>
    <row r="7" spans="1:2" ht="12">
      <c r="A7" t="s">
        <v>49</v>
      </c>
      <c r="B7" s="97" t="s">
        <v>88</v>
      </c>
    </row>
    <row r="8" spans="1:2" ht="12">
      <c r="A8" s="97" t="s">
        <v>80</v>
      </c>
      <c r="B8" s="97" t="s">
        <v>87</v>
      </c>
    </row>
    <row r="9" spans="1:2" ht="12">
      <c r="A9" t="s">
        <v>48</v>
      </c>
      <c r="B9" s="97" t="s">
        <v>114</v>
      </c>
    </row>
    <row r="10" spans="1:2" ht="12">
      <c r="A10" t="s">
        <v>50</v>
      </c>
      <c r="B10" s="97" t="s">
        <v>114</v>
      </c>
    </row>
    <row r="11" spans="1:2" ht="12">
      <c r="A11" s="97" t="s">
        <v>60</v>
      </c>
      <c r="B11" s="97"/>
    </row>
    <row r="16" ht="12.75">
      <c r="A16" s="27"/>
    </row>
    <row r="18" ht="12">
      <c r="B18" s="97"/>
    </row>
    <row r="19" ht="12">
      <c r="B19" s="97"/>
    </row>
    <row r="20" ht="12">
      <c r="B20" s="97"/>
    </row>
    <row r="21" ht="12">
      <c r="B21" s="97"/>
    </row>
    <row r="22" spans="1:2" ht="12">
      <c r="A22" s="97"/>
      <c r="B22" s="97"/>
    </row>
    <row r="23" ht="12">
      <c r="B23" s="97"/>
    </row>
    <row r="24" ht="12">
      <c r="B24" s="97"/>
    </row>
    <row r="25" spans="1:2" ht="12">
      <c r="A25" s="97"/>
      <c r="B25" s="97"/>
    </row>
  </sheetData>
  <sheetProtection/>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2:K42"/>
  <sheetViews>
    <sheetView zoomScalePageLayoutView="0" workbookViewId="0" topLeftCell="A22">
      <selection activeCell="B39" sqref="B39"/>
    </sheetView>
  </sheetViews>
  <sheetFormatPr defaultColWidth="9.140625" defaultRowHeight="12.75"/>
  <cols>
    <col min="2" max="2" width="17.421875" style="0" bestFit="1" customWidth="1"/>
    <col min="3" max="3" width="20.00390625" style="0" bestFit="1" customWidth="1"/>
    <col min="4" max="4" width="16.8515625" style="0" bestFit="1" customWidth="1"/>
    <col min="5" max="5" width="6.00390625" style="0" bestFit="1" customWidth="1"/>
    <col min="9" max="9" width="19.140625" style="0" bestFit="1" customWidth="1"/>
  </cols>
  <sheetData>
    <row r="2" spans="1:5" ht="12">
      <c r="A2" s="11" t="s">
        <v>55</v>
      </c>
      <c r="B2" s="11" t="s">
        <v>33</v>
      </c>
      <c r="C2" s="11" t="s">
        <v>96</v>
      </c>
      <c r="D2" s="11" t="s">
        <v>34</v>
      </c>
      <c r="E2" s="11" t="s">
        <v>56</v>
      </c>
    </row>
    <row r="3" spans="1:11" ht="12.75">
      <c r="A3" s="102" t="s">
        <v>87</v>
      </c>
      <c r="B3" s="123" t="s">
        <v>116</v>
      </c>
      <c r="C3" s="123" t="s">
        <v>89</v>
      </c>
      <c r="D3" s="103"/>
      <c r="E3" s="102">
        <v>5</v>
      </c>
      <c r="I3" t="s">
        <v>47</v>
      </c>
      <c r="J3" s="50" t="s">
        <v>112</v>
      </c>
      <c r="K3" s="50" t="s">
        <v>113</v>
      </c>
    </row>
    <row r="4" spans="1:10" ht="12.75">
      <c r="A4" s="102"/>
      <c r="B4" s="123" t="s">
        <v>90</v>
      </c>
      <c r="C4" s="103"/>
      <c r="D4" s="103"/>
      <c r="E4" s="102">
        <v>5</v>
      </c>
      <c r="I4" s="97" t="s">
        <v>132</v>
      </c>
      <c r="J4" s="32" t="s">
        <v>115</v>
      </c>
    </row>
    <row r="5" spans="1:10" ht="12.75">
      <c r="A5" s="102"/>
      <c r="B5" s="123" t="s">
        <v>91</v>
      </c>
      <c r="C5" s="103"/>
      <c r="D5" s="123"/>
      <c r="E5" s="102">
        <v>5</v>
      </c>
      <c r="I5" s="97" t="s">
        <v>131</v>
      </c>
      <c r="J5" s="79" t="s">
        <v>114</v>
      </c>
    </row>
    <row r="6" spans="1:10" ht="12.75">
      <c r="A6" s="102"/>
      <c r="B6" s="123" t="s">
        <v>92</v>
      </c>
      <c r="C6" s="103"/>
      <c r="D6" s="123"/>
      <c r="E6" s="102">
        <v>5</v>
      </c>
      <c r="I6" t="s">
        <v>49</v>
      </c>
      <c r="J6" s="35" t="s">
        <v>88</v>
      </c>
    </row>
    <row r="7" spans="1:10" ht="12.75">
      <c r="A7" s="102"/>
      <c r="B7" s="123" t="s">
        <v>117</v>
      </c>
      <c r="C7" s="103"/>
      <c r="D7" s="123"/>
      <c r="E7" s="102">
        <v>5</v>
      </c>
      <c r="I7" s="97" t="s">
        <v>80</v>
      </c>
      <c r="J7" s="131" t="s">
        <v>87</v>
      </c>
    </row>
    <row r="8" spans="1:10" ht="12.75">
      <c r="A8" s="102"/>
      <c r="C8" s="103"/>
      <c r="D8" s="123"/>
      <c r="E8" s="102">
        <v>10</v>
      </c>
      <c r="I8" t="s">
        <v>48</v>
      </c>
      <c r="J8" s="30" t="s">
        <v>114</v>
      </c>
    </row>
    <row r="9" spans="1:10" ht="12.75">
      <c r="A9" s="102"/>
      <c r="B9" s="103"/>
      <c r="C9" s="103"/>
      <c r="D9" s="123"/>
      <c r="E9" s="102"/>
      <c r="I9" t="s">
        <v>50</v>
      </c>
      <c r="J9" s="30" t="s">
        <v>114</v>
      </c>
    </row>
    <row r="10" spans="1:10" ht="12.75">
      <c r="A10" s="102" t="s">
        <v>88</v>
      </c>
      <c r="B10" s="123" t="s">
        <v>118</v>
      </c>
      <c r="C10" s="123" t="s">
        <v>97</v>
      </c>
      <c r="D10" s="123" t="s">
        <v>129</v>
      </c>
      <c r="E10" s="102">
        <v>5</v>
      </c>
      <c r="I10" s="97" t="s">
        <v>60</v>
      </c>
      <c r="J10" s="32"/>
    </row>
    <row r="11" spans="1:5" ht="12.75">
      <c r="A11" s="102"/>
      <c r="B11" s="154" t="s">
        <v>95</v>
      </c>
      <c r="C11" s="123" t="s">
        <v>133</v>
      </c>
      <c r="D11" s="103"/>
      <c r="E11" s="102">
        <v>5</v>
      </c>
    </row>
    <row r="12" spans="1:5" ht="12.75">
      <c r="A12" s="102"/>
      <c r="B12" s="154" t="s">
        <v>94</v>
      </c>
      <c r="C12" s="103"/>
      <c r="D12" s="103"/>
      <c r="E12" s="102">
        <v>5</v>
      </c>
    </row>
    <row r="13" spans="1:5" ht="12.75">
      <c r="A13" s="102"/>
      <c r="B13" s="123" t="s">
        <v>119</v>
      </c>
      <c r="C13" s="103"/>
      <c r="D13" s="103"/>
      <c r="E13" s="102">
        <v>5</v>
      </c>
    </row>
    <row r="14" spans="1:5" ht="12.75">
      <c r="A14" s="102"/>
      <c r="B14" s="154" t="s">
        <v>93</v>
      </c>
      <c r="C14" s="103"/>
      <c r="D14" s="103"/>
      <c r="E14" s="102">
        <v>5</v>
      </c>
    </row>
    <row r="15" spans="1:5" ht="12.75">
      <c r="A15" s="102"/>
      <c r="B15" s="123"/>
      <c r="C15" s="103"/>
      <c r="D15" s="103"/>
      <c r="E15" s="102">
        <v>10</v>
      </c>
    </row>
    <row r="16" spans="1:5" ht="12.75">
      <c r="A16" s="102"/>
      <c r="B16" s="123"/>
      <c r="C16" s="103"/>
      <c r="D16" s="103"/>
      <c r="E16" s="102">
        <v>10</v>
      </c>
    </row>
    <row r="17" spans="1:5" ht="12.75">
      <c r="A17" s="102"/>
      <c r="B17" s="123"/>
      <c r="C17" s="103"/>
      <c r="D17" s="123"/>
      <c r="E17" s="102">
        <v>7</v>
      </c>
    </row>
    <row r="18" spans="1:5" ht="12.75">
      <c r="A18" s="102"/>
      <c r="B18" s="103"/>
      <c r="C18" s="103"/>
      <c r="D18" s="103"/>
      <c r="E18" s="102"/>
    </row>
    <row r="19" spans="1:5" ht="12.75">
      <c r="A19" s="102" t="s">
        <v>112</v>
      </c>
      <c r="B19" s="123" t="s">
        <v>120</v>
      </c>
      <c r="C19" s="103"/>
      <c r="D19" s="123" t="s">
        <v>129</v>
      </c>
      <c r="E19" s="102">
        <v>5</v>
      </c>
    </row>
    <row r="20" spans="1:5" ht="12.75">
      <c r="A20" s="102"/>
      <c r="B20" s="123" t="s">
        <v>121</v>
      </c>
      <c r="C20" s="103"/>
      <c r="D20" s="103"/>
      <c r="E20" s="102">
        <v>5</v>
      </c>
    </row>
    <row r="21" spans="1:5" ht="12.75">
      <c r="A21" s="102"/>
      <c r="B21" s="123" t="s">
        <v>122</v>
      </c>
      <c r="C21" s="103"/>
      <c r="D21" s="103"/>
      <c r="E21" s="102">
        <v>5</v>
      </c>
    </row>
    <row r="22" spans="1:5" ht="12.75">
      <c r="A22" s="102"/>
      <c r="B22" s="123" t="s">
        <v>123</v>
      </c>
      <c r="C22" s="103"/>
      <c r="D22" s="103"/>
      <c r="E22" s="102">
        <v>5</v>
      </c>
    </row>
    <row r="23" spans="1:5" ht="12.75">
      <c r="A23" s="102"/>
      <c r="B23" s="123" t="s">
        <v>124</v>
      </c>
      <c r="C23" s="103"/>
      <c r="D23" s="103"/>
      <c r="E23" s="102">
        <v>5</v>
      </c>
    </row>
    <row r="24" spans="1:5" ht="12.75">
      <c r="A24" s="102"/>
      <c r="B24" s="130"/>
      <c r="C24" s="103"/>
      <c r="D24" s="103"/>
      <c r="E24" s="102">
        <v>7</v>
      </c>
    </row>
    <row r="25" spans="1:5" ht="12.75">
      <c r="A25" s="102"/>
      <c r="B25" s="130"/>
      <c r="C25" s="103"/>
      <c r="D25" s="123"/>
      <c r="E25" s="102"/>
    </row>
    <row r="26" spans="1:5" ht="12.75">
      <c r="A26" s="102"/>
      <c r="B26" s="130"/>
      <c r="C26" s="103"/>
      <c r="D26" s="123"/>
      <c r="E26" s="102"/>
    </row>
    <row r="27" spans="1:5" ht="12.75">
      <c r="A27" s="102" t="s">
        <v>113</v>
      </c>
      <c r="B27" s="130"/>
      <c r="C27" s="103"/>
      <c r="D27" s="123" t="s">
        <v>129</v>
      </c>
      <c r="E27" s="102">
        <v>7</v>
      </c>
    </row>
    <row r="28" spans="1:5" ht="12.75">
      <c r="A28" s="102"/>
      <c r="B28" s="130"/>
      <c r="C28" s="103"/>
      <c r="D28" s="103"/>
      <c r="E28" s="102"/>
    </row>
    <row r="29" spans="1:5" ht="12.75">
      <c r="A29" s="102"/>
      <c r="B29" s="130"/>
      <c r="C29" s="103"/>
      <c r="D29" s="103"/>
      <c r="E29" s="102"/>
    </row>
    <row r="30" spans="1:5" ht="12.75">
      <c r="A30" s="102"/>
      <c r="B30" s="123"/>
      <c r="C30" s="123"/>
      <c r="D30" s="103"/>
      <c r="E30" s="102"/>
    </row>
    <row r="31" spans="1:5" ht="12.75">
      <c r="A31" s="102" t="s">
        <v>114</v>
      </c>
      <c r="B31" s="123" t="s">
        <v>125</v>
      </c>
      <c r="C31" s="103"/>
      <c r="D31" s="123" t="s">
        <v>129</v>
      </c>
      <c r="E31" s="102">
        <v>5</v>
      </c>
    </row>
    <row r="32" spans="1:5" ht="12.75">
      <c r="A32" s="102"/>
      <c r="B32" s="123" t="s">
        <v>126</v>
      </c>
      <c r="C32" s="103"/>
      <c r="D32" s="103"/>
      <c r="E32" s="102">
        <v>5</v>
      </c>
    </row>
    <row r="33" spans="1:5" ht="12.75">
      <c r="A33" s="102"/>
      <c r="B33" s="130" t="s">
        <v>127</v>
      </c>
      <c r="C33" s="103"/>
      <c r="D33" s="103"/>
      <c r="E33" s="102">
        <v>5</v>
      </c>
    </row>
    <row r="34" spans="1:5" ht="12.75">
      <c r="A34" s="102"/>
      <c r="B34" s="123" t="s">
        <v>127</v>
      </c>
      <c r="C34" s="103"/>
      <c r="D34" s="103"/>
      <c r="E34" s="102">
        <v>5</v>
      </c>
    </row>
    <row r="35" spans="1:5" ht="12.75">
      <c r="A35" s="102"/>
      <c r="B35" s="123" t="s">
        <v>127</v>
      </c>
      <c r="C35" s="123"/>
      <c r="D35" s="103"/>
      <c r="E35" s="102">
        <v>5</v>
      </c>
    </row>
    <row r="36" spans="1:5" ht="12.75">
      <c r="A36" s="102"/>
      <c r="B36" s="123"/>
      <c r="C36" s="103"/>
      <c r="D36" s="103"/>
      <c r="E36" s="102">
        <v>7</v>
      </c>
    </row>
    <row r="37" spans="1:5" ht="12.75">
      <c r="A37" s="102"/>
      <c r="B37" s="123"/>
      <c r="C37" s="103"/>
      <c r="D37" s="103"/>
      <c r="E37" s="102"/>
    </row>
    <row r="38" spans="1:5" ht="12.75">
      <c r="A38" s="102" t="s">
        <v>115</v>
      </c>
      <c r="B38" s="123" t="s">
        <v>128</v>
      </c>
      <c r="C38" s="123" t="s">
        <v>130</v>
      </c>
      <c r="D38" s="103"/>
      <c r="E38" s="102">
        <v>5</v>
      </c>
    </row>
    <row r="39" spans="1:5" ht="12.75">
      <c r="A39" s="102"/>
      <c r="B39" s="123" t="s">
        <v>117</v>
      </c>
      <c r="C39" s="123"/>
      <c r="D39" s="103"/>
      <c r="E39" s="102">
        <v>5</v>
      </c>
    </row>
    <row r="40" spans="1:5" ht="12.75">
      <c r="A40" s="102"/>
      <c r="B40" s="123"/>
      <c r="C40" s="103"/>
      <c r="D40" s="103"/>
      <c r="E40" s="102">
        <v>10</v>
      </c>
    </row>
    <row r="41" spans="1:5" ht="12.75">
      <c r="A41" s="102"/>
      <c r="B41" s="103"/>
      <c r="C41" s="103"/>
      <c r="D41" s="103"/>
      <c r="E41" s="102"/>
    </row>
    <row r="42" spans="1:5" ht="12.75">
      <c r="A42" s="104" t="s">
        <v>20</v>
      </c>
      <c r="B42" s="105"/>
      <c r="C42" s="105"/>
      <c r="D42" s="105"/>
      <c r="E42" s="106">
        <f>SUM(E3:E41)</f>
        <v>178</v>
      </c>
    </row>
  </sheetData>
  <sheetProtection/>
  <printOptions/>
  <pageMargins left="0.75" right="0.75" top="1" bottom="1" header="0.5" footer="0.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9.140625" defaultRowHeight="12.75"/>
  <cols>
    <col min="1" max="1" width="0.85546875" style="0" customWidth="1"/>
    <col min="2" max="2" width="50.140625" style="0" customWidth="1"/>
    <col min="3" max="3" width="1.28515625" style="0" customWidth="1"/>
    <col min="4" max="4" width="4.28125" style="0" customWidth="1"/>
    <col min="5" max="6" width="12.421875" style="0" customWidth="1"/>
  </cols>
  <sheetData>
    <row r="1" spans="2:6" ht="25.5">
      <c r="B1" s="137" t="s">
        <v>69</v>
      </c>
      <c r="C1" s="137"/>
      <c r="D1" s="141"/>
      <c r="E1" s="141"/>
      <c r="F1" s="141"/>
    </row>
    <row r="2" spans="2:6" ht="12.75">
      <c r="B2" s="137" t="s">
        <v>70</v>
      </c>
      <c r="C2" s="137"/>
      <c r="D2" s="141"/>
      <c r="E2" s="141"/>
      <c r="F2" s="141"/>
    </row>
    <row r="3" spans="2:6" ht="12">
      <c r="B3" s="138"/>
      <c r="C3" s="138"/>
      <c r="D3" s="142"/>
      <c r="E3" s="142"/>
      <c r="F3" s="142"/>
    </row>
    <row r="4" spans="2:6" ht="49.5">
      <c r="B4" s="138" t="s">
        <v>71</v>
      </c>
      <c r="C4" s="138"/>
      <c r="D4" s="142"/>
      <c r="E4" s="142"/>
      <c r="F4" s="142"/>
    </row>
    <row r="5" spans="2:6" ht="12">
      <c r="B5" s="138"/>
      <c r="C5" s="138"/>
      <c r="D5" s="142"/>
      <c r="E5" s="142"/>
      <c r="F5" s="142"/>
    </row>
    <row r="6" spans="2:6" ht="25.5">
      <c r="B6" s="137" t="s">
        <v>72</v>
      </c>
      <c r="C6" s="137"/>
      <c r="D6" s="141"/>
      <c r="E6" s="141" t="s">
        <v>73</v>
      </c>
      <c r="F6" s="141" t="s">
        <v>74</v>
      </c>
    </row>
    <row r="7" spans="2:6" ht="12.75" thickBot="1">
      <c r="B7" s="138"/>
      <c r="C7" s="138"/>
      <c r="D7" s="142"/>
      <c r="E7" s="142"/>
      <c r="F7" s="142"/>
    </row>
    <row r="8" spans="2:6" ht="37.5" thickBot="1">
      <c r="B8" s="139" t="s">
        <v>75</v>
      </c>
      <c r="C8" s="140"/>
      <c r="D8" s="143"/>
      <c r="E8" s="143">
        <v>2</v>
      </c>
      <c r="F8" s="144" t="s">
        <v>76</v>
      </c>
    </row>
    <row r="9" spans="2:6" ht="12">
      <c r="B9" s="138"/>
      <c r="C9" s="138"/>
      <c r="D9" s="142"/>
      <c r="E9" s="142"/>
      <c r="F9" s="142"/>
    </row>
    <row r="10" spans="2:6" ht="12">
      <c r="B10" s="138"/>
      <c r="C10" s="138"/>
      <c r="D10" s="142"/>
      <c r="E10" s="142"/>
      <c r="F10" s="142"/>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Constructor Sverige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dc:creator>
  <cp:keywords/>
  <dc:description/>
  <cp:lastModifiedBy>Maria Larsson</cp:lastModifiedBy>
  <cp:lastPrinted>2016-08-11T13:14:10Z</cp:lastPrinted>
  <dcterms:created xsi:type="dcterms:W3CDTF">2004-05-14T10:16:33Z</dcterms:created>
  <dcterms:modified xsi:type="dcterms:W3CDTF">2019-08-15T19:03:42Z</dcterms:modified>
  <cp:category/>
  <cp:version/>
  <cp:contentType/>
  <cp:contentStatus/>
</cp:coreProperties>
</file>