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rsverige-my.sharepoint.com/personal/anette_hellberg_mrmalardalen_se/Documents/Anette privat/"/>
    </mc:Choice>
  </mc:AlternateContent>
  <bookViews>
    <workbookView xWindow="0" yWindow="0" windowWidth="28800" windowHeight="12435"/>
  </bookViews>
  <sheets>
    <sheet name="Blad1" sheetId="1" r:id="rId1"/>
  </sheets>
  <externalReferences>
    <externalReference r:id="rId2"/>
  </externalReferences>
  <definedNames>
    <definedName name="jun_sön1">DATE(Kalenderår,6,1)-WEEKDAY(DATE(Kalenderår,6,1))+1</definedName>
    <definedName name="Kalenderår">[1]Jan!$K$2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  <c r="H13" i="1"/>
  <c r="G13" i="1"/>
  <c r="F13" i="1"/>
  <c r="E13" i="1"/>
  <c r="D13" i="1"/>
  <c r="C13" i="1"/>
  <c r="B13" i="1"/>
  <c r="H11" i="1"/>
  <c r="G11" i="1"/>
  <c r="F11" i="1"/>
  <c r="E11" i="1"/>
  <c r="D11" i="1"/>
  <c r="C11" i="1"/>
  <c r="B11" i="1"/>
  <c r="H9" i="1"/>
  <c r="G9" i="1"/>
  <c r="F9" i="1"/>
  <c r="E9" i="1"/>
  <c r="D9" i="1"/>
  <c r="C9" i="1"/>
  <c r="B9" i="1"/>
  <c r="H7" i="1"/>
  <c r="G7" i="1"/>
  <c r="F7" i="1"/>
  <c r="E7" i="1"/>
  <c r="D7" i="1"/>
  <c r="C7" i="1"/>
  <c r="B7" i="1"/>
  <c r="H5" i="1"/>
  <c r="G5" i="1"/>
  <c r="F5" i="1"/>
  <c r="E5" i="1"/>
  <c r="D5" i="1"/>
  <c r="C5" i="1"/>
  <c r="B5" i="1"/>
  <c r="B3" i="1"/>
</calcChain>
</file>

<file path=xl/sharedStrings.xml><?xml version="1.0" encoding="utf-8"?>
<sst xmlns="http://schemas.openxmlformats.org/spreadsheetml/2006/main" count="29" uniqueCount="24">
  <si>
    <t>MÅNDAG</t>
  </si>
  <si>
    <t>TISDAG</t>
  </si>
  <si>
    <t>ONSDAG</t>
  </si>
  <si>
    <t>TORSDAG</t>
  </si>
  <si>
    <t>FREDAG</t>
  </si>
  <si>
    <t>LÖRDAG</t>
  </si>
  <si>
    <t>SÖNDAG</t>
  </si>
  <si>
    <t xml:space="preserve">Styrkefys stationssytem </t>
  </si>
  <si>
    <t>Inlines långa intervaller ca 500m 8st.</t>
  </si>
  <si>
    <t>Löpning intervaller i backe. 2X( 6st x40sek) vila vid nedgång. 2min vila mellan genomförandena</t>
  </si>
  <si>
    <t xml:space="preserve">Styrkefys Cirkelpass </t>
  </si>
  <si>
    <t>Inlines långa intervaller ca 30 sek. 10st.</t>
  </si>
  <si>
    <t>Styrkepass Bål och Ben</t>
  </si>
  <si>
    <t>Löpning korta intervaller och explosivitets övningar.</t>
  </si>
  <si>
    <t>Styrkepass Bål och Överkropp</t>
  </si>
  <si>
    <t>Styrkefys Skellefteåpasset (cirkelträning där vilan är löpning)</t>
  </si>
  <si>
    <t>Inlines lång pass med lägre intensitet</t>
  </si>
  <si>
    <t>Löpning intervaller med skidstavar</t>
  </si>
  <si>
    <t>Inlines korta intervaller</t>
  </si>
  <si>
    <t>Löpning intervaller på myr (15-15sek) 8ggr</t>
  </si>
  <si>
    <t>Preliminärt tester</t>
  </si>
  <si>
    <t>ANTECKNINGAR:</t>
  </si>
  <si>
    <r>
      <t xml:space="preserve">Gemensamt pass hos friskis och svettis    </t>
    </r>
    <r>
      <rPr>
        <sz val="10"/>
        <rFont val="Calibri"/>
        <family val="1"/>
        <scheme val="minor"/>
      </rPr>
      <t>Egen fys styrkepass Bål och Överkropp</t>
    </r>
  </si>
  <si>
    <t>Styrkefys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</si>
</sst>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yyyy"/>
    <numFmt numFmtId="165" formatCode="mmmm"/>
    <numFmt numFmtId="166" formatCode="d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40"/>
      <color theme="8"/>
      <name val="Calibri"/>
      <family val="2"/>
      <scheme val="minor"/>
    </font>
    <font>
      <b/>
      <sz val="9"/>
      <color theme="8"/>
      <name val="Calibri"/>
      <family val="2"/>
      <scheme val="minor"/>
    </font>
    <font>
      <sz val="11"/>
      <color theme="8"/>
      <name val="Calibri"/>
      <family val="1"/>
      <scheme val="minor"/>
    </font>
    <font>
      <sz val="28"/>
      <color theme="8" tint="-0.499984740745262"/>
      <name val="Calibri"/>
      <family val="2"/>
      <scheme val="minor"/>
    </font>
    <font>
      <sz val="10"/>
      <name val="Century Gothic"/>
      <family val="2"/>
    </font>
    <font>
      <sz val="10"/>
      <color theme="9"/>
      <name val="Calibri"/>
      <family val="2"/>
      <scheme val="minor"/>
    </font>
    <font>
      <b/>
      <sz val="10"/>
      <name val="Calibri"/>
      <family val="1"/>
      <scheme val="minor"/>
    </font>
    <font>
      <sz val="10"/>
      <color indexed="63"/>
      <name val="Calibri"/>
      <family val="4"/>
      <scheme val="minor"/>
    </font>
    <font>
      <sz val="10"/>
      <name val="Calibri"/>
      <family val="1"/>
      <scheme val="minor"/>
    </font>
    <font>
      <b/>
      <sz val="11"/>
      <color theme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7"/>
      </right>
      <top style="thin">
        <color theme="8"/>
      </top>
      <bottom/>
      <diagonal/>
    </border>
    <border>
      <left style="thin">
        <color theme="7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</borders>
  <cellStyleXfs count="5">
    <xf numFmtId="0" fontId="0" fillId="0" borderId="0"/>
    <xf numFmtId="0" fontId="2" fillId="0" borderId="0"/>
    <xf numFmtId="0" fontId="1" fillId="2" borderId="1" applyNumberFormat="0" applyAlignment="0" applyProtection="0"/>
    <xf numFmtId="0" fontId="10" fillId="3" borderId="0" applyNumberFormat="0" applyBorder="0" applyAlignment="0" applyProtection="0"/>
    <xf numFmtId="0" fontId="14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/>
    <xf numFmtId="0" fontId="2" fillId="4" borderId="0" xfId="1" applyFill="1"/>
    <xf numFmtId="0" fontId="4" fillId="0" borderId="2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165" fontId="0" fillId="0" borderId="0" xfId="0" applyNumberFormat="1"/>
    <xf numFmtId="166" fontId="5" fillId="5" borderId="5" xfId="1" applyNumberFormat="1" applyFont="1" applyFill="1" applyBorder="1" applyAlignment="1">
      <alignment horizontal="left" vertical="top" wrapText="1"/>
    </xf>
    <xf numFmtId="165" fontId="6" fillId="0" borderId="0" xfId="0" applyNumberFormat="1" applyFont="1" applyFill="1" applyBorder="1" applyAlignment="1">
      <alignment vertical="center" textRotation="90"/>
    </xf>
    <xf numFmtId="0" fontId="7" fillId="0" borderId="0" xfId="1" applyFont="1"/>
    <xf numFmtId="0" fontId="8" fillId="5" borderId="6" xfId="1" applyFont="1" applyFill="1" applyBorder="1" applyAlignment="1">
      <alignment horizontal="center" vertical="top" wrapText="1"/>
    </xf>
    <xf numFmtId="0" fontId="9" fillId="5" borderId="6" xfId="1" applyFont="1" applyFill="1" applyBorder="1" applyAlignment="1">
      <alignment horizontal="center" vertical="top" wrapText="1"/>
    </xf>
    <xf numFmtId="0" fontId="8" fillId="5" borderId="6" xfId="3" applyFont="1" applyFill="1" applyBorder="1" applyAlignment="1">
      <alignment horizontal="center" vertical="top" wrapText="1"/>
    </xf>
    <xf numFmtId="166" fontId="5" fillId="0" borderId="5" xfId="1" applyNumberFormat="1" applyFont="1" applyFill="1" applyBorder="1" applyAlignment="1">
      <alignment horizontal="left" vertical="top" wrapText="1"/>
    </xf>
    <xf numFmtId="0" fontId="9" fillId="0" borderId="6" xfId="1" applyFont="1" applyFill="1" applyBorder="1" applyAlignment="1">
      <alignment horizontal="center"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6" xfId="3" applyFont="1" applyFill="1" applyBorder="1" applyAlignment="1">
      <alignment horizontal="center" vertical="top" wrapText="1"/>
    </xf>
    <xf numFmtId="166" fontId="5" fillId="5" borderId="7" xfId="1" applyNumberFormat="1" applyFont="1" applyFill="1" applyBorder="1" applyAlignment="1">
      <alignment horizontal="left" vertical="top" wrapText="1"/>
    </xf>
    <xf numFmtId="166" fontId="5" fillId="0" borderId="7" xfId="1" applyNumberFormat="1" applyFont="1" applyFill="1" applyBorder="1" applyAlignment="1">
      <alignment horizontal="left" vertical="top" wrapText="1"/>
    </xf>
    <xf numFmtId="166" fontId="5" fillId="0" borderId="8" xfId="1" applyNumberFormat="1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center"/>
    </xf>
    <xf numFmtId="0" fontId="14" fillId="0" borderId="0" xfId="4"/>
    <xf numFmtId="164" fontId="3" fillId="0" borderId="0" xfId="1" applyNumberFormat="1" applyFont="1" applyBorder="1" applyAlignment="1">
      <alignment horizontal="left" vertical="center"/>
    </xf>
    <xf numFmtId="166" fontId="4" fillId="0" borderId="9" xfId="2" applyNumberFormat="1" applyFont="1" applyFill="1" applyBorder="1" applyAlignment="1">
      <alignment horizontal="left" vertical="center" wrapText="1"/>
    </xf>
    <xf numFmtId="166" fontId="4" fillId="0" borderId="10" xfId="2" applyNumberFormat="1" applyFont="1" applyFill="1" applyBorder="1" applyAlignment="1">
      <alignment horizontal="left" vertical="center" wrapText="1"/>
    </xf>
    <xf numFmtId="166" fontId="4" fillId="0" borderId="11" xfId="2" applyNumberFormat="1" applyFont="1" applyFill="1" applyBorder="1" applyAlignment="1">
      <alignment horizontal="left" vertical="center" wrapText="1"/>
    </xf>
    <xf numFmtId="0" fontId="12" fillId="0" borderId="12" xfId="2" applyFont="1" applyFill="1" applyBorder="1" applyAlignment="1">
      <alignment horizontal="left" vertical="top" wrapText="1"/>
    </xf>
    <xf numFmtId="0" fontId="12" fillId="0" borderId="13" xfId="2" applyFont="1" applyFill="1" applyBorder="1" applyAlignment="1">
      <alignment horizontal="left" vertical="top" wrapText="1"/>
    </xf>
    <xf numFmtId="0" fontId="12" fillId="0" borderId="14" xfId="2" applyFont="1" applyFill="1" applyBorder="1" applyAlignment="1">
      <alignment horizontal="left" vertical="top" wrapText="1"/>
    </xf>
  </cellXfs>
  <cellStyles count="5">
    <cellStyle name="40% - Accent1 2" xfId="3"/>
    <cellStyle name="Accent1 2" xfId="2"/>
    <cellStyle name="Hyperlänk" xfId="4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la\OneDrive\Dokument\Hockey%20ESK\Fystr&#228;ning\Fystr&#228;ning%20VT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j"/>
      <sheetName val="Jun"/>
      <sheetName val="Jul"/>
      <sheetName val="Aug"/>
      <sheetName val="Sep"/>
      <sheetName val="Okt"/>
      <sheetName val="Nov"/>
      <sheetName val="Dec"/>
    </sheetNames>
    <sheetDataSet>
      <sheetData sheetId="0">
        <row r="2">
          <cell r="K2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4" workbookViewId="0">
      <selection activeCell="D12" sqref="D12"/>
    </sheetView>
  </sheetViews>
  <sheetFormatPr defaultColWidth="8.5703125" defaultRowHeight="15" x14ac:dyDescent="0.25"/>
  <cols>
    <col min="1" max="1" width="4" style="1" customWidth="1"/>
    <col min="2" max="2" width="21.42578125" style="1" customWidth="1"/>
    <col min="3" max="3" width="17.85546875" style="1" customWidth="1"/>
    <col min="4" max="4" width="17.7109375" style="1" customWidth="1"/>
    <col min="5" max="5" width="19.85546875" style="1" customWidth="1"/>
    <col min="6" max="9" width="17.7109375" style="1" customWidth="1"/>
    <col min="10" max="10" width="16.28515625" style="1" customWidth="1"/>
    <col min="11" max="11" width="2.7109375" style="1" customWidth="1"/>
    <col min="12" max="12" width="15.140625" style="1" customWidth="1"/>
    <col min="13" max="13" width="14.5703125" style="1" customWidth="1"/>
    <col min="14" max="16384" width="8.5703125" style="1"/>
  </cols>
  <sheetData>
    <row r="1" spans="1:18" ht="14.25" customHeight="1" x14ac:dyDescent="0.25">
      <c r="A1"/>
    </row>
    <row r="2" spans="1:18" ht="30" customHeight="1" x14ac:dyDescent="0.25">
      <c r="A2"/>
      <c r="B2" s="2"/>
      <c r="C2" s="2"/>
      <c r="D2" s="2"/>
      <c r="E2" s="2"/>
      <c r="F2" s="2"/>
      <c r="G2" s="2"/>
      <c r="H2" s="2"/>
      <c r="I2" s="2"/>
      <c r="J2" s="2"/>
    </row>
    <row r="3" spans="1:18" ht="51" x14ac:dyDescent="0.25">
      <c r="A3"/>
      <c r="B3" s="23" t="str">
        <f>UPPER(TEXT(DATE(Kalenderår,6,1),"MMMM ÅÅÅÅ"))</f>
        <v>JUNI 2016</v>
      </c>
      <c r="C3" s="23"/>
      <c r="D3" s="23"/>
      <c r="E3" s="23"/>
      <c r="F3" s="23"/>
    </row>
    <row r="4" spans="1:18" customFormat="1" ht="26.25" customHeight="1" x14ac:dyDescent="0.25">
      <c r="B4" s="3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6</v>
      </c>
      <c r="I4" s="1"/>
      <c r="J4" s="1"/>
      <c r="L4" s="1"/>
      <c r="M4" s="6"/>
      <c r="Q4" s="1"/>
      <c r="R4" s="1"/>
    </row>
    <row r="5" spans="1:18" customFormat="1" ht="15" customHeight="1" x14ac:dyDescent="0.25">
      <c r="B5" s="7" t="str">
        <f>IF(DAY(jun_sön1)=1,"",IF(AND(YEAR(jun_sön1+1)=Kalenderår,MONTH(jun_sön1+1)=6),jun_sön1+1,""))</f>
        <v/>
      </c>
      <c r="C5" s="7" t="str">
        <f>IF(DAY(jun_sön1)=1,"",IF(AND(YEAR(jun_sön1+2)=Kalenderår,MONTH(jun_sön1+2)=6),jun_sön1+2,""))</f>
        <v/>
      </c>
      <c r="D5" s="7">
        <f>IF(DAY(jun_sön1)=1,"",IF(AND(YEAR(jun_sön1+3)=Kalenderår,MONTH(jun_sön1+3)=6),jun_sön1+3,""))</f>
        <v>42522</v>
      </c>
      <c r="E5" s="7">
        <f>IF(DAY(jun_sön1)=1,"",IF(AND(YEAR(jun_sön1+4)=Kalenderår,MONTH(jun_sön1+4)=6),jun_sön1+4,""))</f>
        <v>42523</v>
      </c>
      <c r="F5" s="7">
        <f>IF(DAY(jun_sön1)=1,"",IF(AND(YEAR(jun_sön1+5)=Kalenderår,MONTH(jun_sön1+5)=6),jun_sön1+5,""))</f>
        <v>42524</v>
      </c>
      <c r="G5" s="7">
        <f>IF(DAY(jun_sön1)=1,"",IF(AND(YEAR(jun_sön1+6)=Kalenderår,MONTH(jun_sön1+6)=6),jun_sön1+6,""))</f>
        <v>42525</v>
      </c>
      <c r="H5" s="7">
        <f>IF(DAY(jun_sön1)=1,IF(AND(YEAR(jun_sön1)=Kalenderår,MONTH(jun_sön1)=6),jun_sön1,""),IF(AND(YEAR(jun_sön1+7)=Kalenderår,MONTH(jun_sön1+7)=6),jun_sön1+7,""))</f>
        <v>42526</v>
      </c>
      <c r="I5" s="8"/>
      <c r="K5" s="1"/>
      <c r="L5" s="1"/>
      <c r="M5" s="1"/>
      <c r="Q5" s="9"/>
      <c r="R5" s="1"/>
    </row>
    <row r="6" spans="1:18" s="9" customFormat="1" ht="25.5" x14ac:dyDescent="0.25">
      <c r="A6"/>
      <c r="B6" s="10"/>
      <c r="C6" s="10"/>
      <c r="D6" s="11" t="s">
        <v>7</v>
      </c>
      <c r="E6" s="11" t="s">
        <v>8</v>
      </c>
      <c r="F6" s="10"/>
      <c r="G6" s="12"/>
      <c r="H6" s="12"/>
      <c r="I6" s="8"/>
    </row>
    <row r="7" spans="1:18" ht="15" customHeight="1" x14ac:dyDescent="0.25">
      <c r="A7"/>
      <c r="B7" s="13">
        <f>IF(DAY(jun_sön1)=1,IF(AND(YEAR(jun_sön1+1)=Kalenderår,MONTH(jun_sön1+1)=6),jun_sön1+1,""),IF(AND(YEAR(jun_sön1+8)=Kalenderår,MONTH(jun_sön1+8)=6),jun_sön1+8,""))</f>
        <v>42527</v>
      </c>
      <c r="C7" s="13">
        <f>IF(DAY(jun_sön1)=1,IF(AND(YEAR(jun_sön1+2)=Kalenderår,MONTH(jun_sön1+2)=6),jun_sön1+2,""),IF(AND(YEAR(jun_sön1+9)=Kalenderår,MONTH(jun_sön1+9)=6),jun_sön1+9,""))</f>
        <v>42528</v>
      </c>
      <c r="D7" s="13">
        <f>IF(DAY(jun_sön1)=1,IF(AND(YEAR(jun_sön1+3)=Kalenderår,MONTH(jun_sön1+3)=6),jun_sön1+3,""),IF(AND(YEAR(jun_sön1+10)=Kalenderår,MONTH(jun_sön1+10)=6),jun_sön1+10,""))</f>
        <v>42529</v>
      </c>
      <c r="E7" s="13">
        <f>IF(DAY(jun_sön1)=1,IF(AND(YEAR(jun_sön1+4)=Kalenderår,MONTH(jun_sön1+4)=6),jun_sön1+4,""),IF(AND(YEAR(jun_sön1+11)=Kalenderår,MONTH(jun_sön1+11)=6),jun_sön1+11,""))</f>
        <v>42530</v>
      </c>
      <c r="F7" s="13">
        <f>IF(DAY(jun_sön1)=1,IF(AND(YEAR(jun_sön1+5)=Kalenderår,MONTH(jun_sön1+5)=6),jun_sön1+5,""),IF(AND(YEAR(jun_sön1+12)=Kalenderår,MONTH(jun_sön1+12)=6),jun_sön1+12,""))</f>
        <v>42531</v>
      </c>
      <c r="G7" s="13">
        <f>IF(DAY(jun_sön1)=1,IF(AND(YEAR(jun_sön1+6)=Kalenderår,MONTH(jun_sön1+6)=6),jun_sön1+6,""),IF(AND(YEAR(jun_sön1+13)=Kalenderår,MONTH(jun_sön1+13)=6),jun_sön1+13,""))</f>
        <v>42532</v>
      </c>
      <c r="H7" s="13">
        <f>IF(DAY(jun_sön1)=1,IF(AND(YEAR(jun_sön1+7)=Kalenderår,MONTH(jun_sön1+7)=6),jun_sön1+7,""),IF(AND(YEAR(jun_sön1+14)=Kalenderår,MONTH(jun_sön1+14)=6),jun_sön1+14,""))</f>
        <v>42533</v>
      </c>
      <c r="I7" s="8"/>
    </row>
    <row r="8" spans="1:18" ht="63.75" x14ac:dyDescent="0.25">
      <c r="A8"/>
      <c r="B8" s="14" t="s">
        <v>9</v>
      </c>
      <c r="C8" s="14" t="s">
        <v>22</v>
      </c>
      <c r="D8" s="14" t="s">
        <v>10</v>
      </c>
      <c r="E8" s="14" t="s">
        <v>11</v>
      </c>
      <c r="F8" s="15"/>
      <c r="G8" s="14" t="s">
        <v>12</v>
      </c>
      <c r="H8" s="16"/>
      <c r="I8" s="8"/>
    </row>
    <row r="9" spans="1:18" ht="15" customHeight="1" x14ac:dyDescent="0.25">
      <c r="A9"/>
      <c r="B9" s="17">
        <f>IF(DAY(jun_sön1)=1,IF(AND(YEAR(jun_sön1+8)=Kalenderår,MONTH(jun_sön1+8)=6),jun_sön1+8,""),IF(AND(YEAR(jun_sön1+15)=Kalenderår,MONTH(jun_sön1+15)=6),jun_sön1+15,""))</f>
        <v>42534</v>
      </c>
      <c r="C9" s="17">
        <f>IF(DAY(jun_sön1)=1,IF(AND(YEAR(jun_sön1+9)=Kalenderår,MONTH(jun_sön1+9)=6),jun_sön1+9,""),IF(AND(YEAR(jun_sön1+16)=Kalenderår,MONTH(jun_sön1+16)=6),jun_sön1+16,""))</f>
        <v>42535</v>
      </c>
      <c r="D9" s="17">
        <f>IF(DAY(jun_sön1)=1,IF(AND(YEAR(jun_sön1+10)=Kalenderår,MONTH(jun_sön1+10)=6),jun_sön1+10,""),IF(AND(YEAR(jun_sön1+17)=Kalenderår,MONTH(jun_sön1+17)=6),jun_sön1+17,""))</f>
        <v>42536</v>
      </c>
      <c r="E9" s="17">
        <f>IF(DAY(jun_sön1)=1,IF(AND(YEAR(jun_sön1+11)=Kalenderår,MONTH(jun_sön1+11)=6),jun_sön1+11,""),IF(AND(YEAR(jun_sön1+18)=Kalenderår,MONTH(jun_sön1+18)=6),jun_sön1+18,""))</f>
        <v>42537</v>
      </c>
      <c r="F9" s="17">
        <f>IF(DAY(jun_sön1)=1,IF(AND(YEAR(jun_sön1+12)=Kalenderår,MONTH(jun_sön1+12)=6),jun_sön1+12,""),IF(AND(YEAR(jun_sön1+19)=Kalenderår,MONTH(jun_sön1+19)=6),jun_sön1+19,""))</f>
        <v>42538</v>
      </c>
      <c r="G9" s="17">
        <f>IF(DAY(jun_sön1)=1,IF(AND(YEAR(jun_sön1+13)=Kalenderår,MONTH(jun_sön1+13)=6),jun_sön1+13,""),IF(AND(YEAR(jun_sön1+20)=Kalenderår,MONTH(jun_sön1+20)=6),jun_sön1+20,""))</f>
        <v>42539</v>
      </c>
      <c r="H9" s="17">
        <f>IF(DAY(jun_sön1)=1,IF(AND(YEAR(jun_sön1+14)=Kalenderår,MONTH(jun_sön1+14)=6),jun_sön1+14,""),IF(AND(YEAR(jun_sön1+21)=Kalenderår,MONTH(jun_sön1+21)=6),jun_sön1+21,""))</f>
        <v>42540</v>
      </c>
      <c r="I9" s="8"/>
    </row>
    <row r="10" spans="1:18" ht="51" x14ac:dyDescent="0.25">
      <c r="A10"/>
      <c r="B10" s="11" t="s">
        <v>13</v>
      </c>
      <c r="C10" s="11" t="s">
        <v>14</v>
      </c>
      <c r="D10" s="11" t="s">
        <v>15</v>
      </c>
      <c r="E10" s="11" t="s">
        <v>16</v>
      </c>
      <c r="F10" s="11"/>
      <c r="G10" s="11" t="s">
        <v>12</v>
      </c>
      <c r="H10" s="11"/>
      <c r="I10" s="8"/>
    </row>
    <row r="11" spans="1:18" ht="15" customHeight="1" x14ac:dyDescent="0.25">
      <c r="A11"/>
      <c r="B11" s="18">
        <f>IF(DAY(jun_sön1)=1,IF(AND(YEAR(jun_sön1+15)=Kalenderår,MONTH(jun_sön1+15)=6),jun_sön1+15,""),IF(AND(YEAR(jun_sön1+22)=Kalenderår,MONTH(jun_sön1+22)=6),jun_sön1+22,""))</f>
        <v>42541</v>
      </c>
      <c r="C11" s="18">
        <f>IF(DAY(jun_sön1)=1,IF(AND(YEAR(jun_sön1+16)=Kalenderår,MONTH(jun_sön1+16)=6),jun_sön1+16,""),IF(AND(YEAR(jun_sön1+23)=Kalenderår,MONTH(jun_sön1+23)=6),jun_sön1+23,""))</f>
        <v>42542</v>
      </c>
      <c r="D11" s="18">
        <f>IF(DAY(jun_sön1)=1,IF(AND(YEAR(jun_sön1+17)=Kalenderår,MONTH(jun_sön1+17)=6),jun_sön1+17,""),IF(AND(YEAR(jun_sön1+24)=Kalenderår,MONTH(jun_sön1+24)=6),jun_sön1+24,""))</f>
        <v>42543</v>
      </c>
      <c r="E11" s="18">
        <f>IF(DAY(jun_sön1)=1,IF(AND(YEAR(jun_sön1+18)=Kalenderår,MONTH(jun_sön1+18)=6),jun_sön1+18,""),IF(AND(YEAR(jun_sön1+25)=Kalenderår,MONTH(jun_sön1+25)=6),jun_sön1+25,""))</f>
        <v>42544</v>
      </c>
      <c r="F11" s="18">
        <f>IF(DAY(jun_sön1)=1,IF(AND(YEAR(jun_sön1+19)=Kalenderår,MONTH(jun_sön1+19)=6),jun_sön1+19,""),IF(AND(YEAR(jun_sön1+26)=Kalenderår,MONTH(jun_sön1+26)=6),jun_sön1+26,""))</f>
        <v>42545</v>
      </c>
      <c r="G11" s="18">
        <f>IF(DAY(jun_sön1)=1,IF(AND(YEAR(jun_sön1+20)=Kalenderår,MONTH(jun_sön1+20)=6),jun_sön1+20,""),IF(AND(YEAR(jun_sön1+27)=Kalenderår,MONTH(jun_sön1+27)=6),jun_sön1+27,""))</f>
        <v>42546</v>
      </c>
      <c r="H11" s="18">
        <f>IF(DAY(jun_sön1)=1,IF(AND(YEAR(jun_sön1+21)=Kalenderår,MONTH(jun_sön1+21)=6),jun_sön1+21,""),IF(AND(YEAR(jun_sön1+28)=Kalenderår,MONTH(jun_sön1+28)=6),jun_sön1+28,""))</f>
        <v>42547</v>
      </c>
      <c r="I11" s="8"/>
    </row>
    <row r="12" spans="1:18" ht="25.5" x14ac:dyDescent="0.25">
      <c r="A12"/>
      <c r="B12" s="14" t="s">
        <v>17</v>
      </c>
      <c r="C12" s="14" t="s">
        <v>14</v>
      </c>
      <c r="D12" s="14" t="s">
        <v>23</v>
      </c>
      <c r="E12" s="14" t="s">
        <v>18</v>
      </c>
      <c r="F12" s="14"/>
      <c r="G12" s="14" t="s">
        <v>12</v>
      </c>
      <c r="H12" s="14"/>
      <c r="I12" s="8"/>
    </row>
    <row r="13" spans="1:18" ht="15" customHeight="1" x14ac:dyDescent="0.25">
      <c r="A13"/>
      <c r="B13" s="17">
        <f>IF(DAY(jun_sön1)=1,IF(AND(YEAR(jun_sön1+22)=Kalenderår,MONTH(jun_sön1+22)=6),jun_sön1+22,""),IF(AND(YEAR(jun_sön1+29)=Kalenderår,MONTH(jun_sön1+29)=6),jun_sön1+29,""))</f>
        <v>42548</v>
      </c>
      <c r="C13" s="17">
        <f>IF(DAY(jun_sön1)=1,IF(AND(YEAR(jun_sön1+23)=Kalenderår,MONTH(jun_sön1+23)=6),jun_sön1+23,""),IF(AND(YEAR(jun_sön1+30)=Kalenderår,MONTH(jun_sön1+30)=6),jun_sön1+30,""))</f>
        <v>42549</v>
      </c>
      <c r="D13" s="17">
        <f>IF(DAY(jun_sön1)=1,IF(AND(YEAR(jun_sön1+24)=Kalenderår,MONTH(jun_sön1+24)=6),jun_sön1+24,""),IF(AND(YEAR(jun_sön1+31)=Kalenderår,MONTH(jun_sön1+31)=6),jun_sön1+31,""))</f>
        <v>42550</v>
      </c>
      <c r="E13" s="17">
        <f>IF(DAY(jun_sön1)=1,IF(AND(YEAR(jun_sön1+25)=Kalenderår,MONTH(jun_sön1+25)=6),jun_sön1+25,""),IF(AND(YEAR(jun_sön1+32)=Kalenderår,MONTH(jun_sön1+32)=6),jun_sön1+32,""))</f>
        <v>42551</v>
      </c>
      <c r="F13" s="17" t="str">
        <f>IF(DAY(jun_sön1)=1,IF(AND(YEAR(jun_sön1+26)=Kalenderår,MONTH(jun_sön1+26)=6),jun_sön1+26,""),IF(AND(YEAR(jun_sön1+33)=Kalenderår,MONTH(jun_sön1+33)=6),jun_sön1+33,""))</f>
        <v/>
      </c>
      <c r="G13" s="17" t="str">
        <f>IF(DAY(jun_sön1)=1,IF(AND(YEAR(jun_sön1+27)=Kalenderår,MONTH(jun_sön1+27)=6),jun_sön1+27,""),IF(AND(YEAR(jun_sön1+34)=Kalenderår,MONTH(jun_sön1+34)=6),jun_sön1+34,""))</f>
        <v/>
      </c>
      <c r="H13" s="17" t="str">
        <f>IF(DAY(jun_sön1)=1,IF(AND(YEAR(jun_sön1+28)=Kalenderår,MONTH(jun_sön1+28)=6),jun_sön1+28,""),IF(AND(YEAR(jun_sön1+35)=Kalenderår,MONTH(jun_sön1+35)=6),jun_sön1+35,""))</f>
        <v/>
      </c>
      <c r="I13" s="8"/>
    </row>
    <row r="14" spans="1:18" ht="25.5" x14ac:dyDescent="0.25">
      <c r="A14"/>
      <c r="B14" s="11" t="s">
        <v>19</v>
      </c>
      <c r="C14" s="11" t="s">
        <v>14</v>
      </c>
      <c r="D14" s="11" t="s">
        <v>20</v>
      </c>
      <c r="E14" s="11" t="s">
        <v>8</v>
      </c>
      <c r="F14" s="10"/>
      <c r="G14" s="12"/>
      <c r="H14" s="12"/>
      <c r="I14" s="8"/>
    </row>
    <row r="15" spans="1:18" ht="15" customHeight="1" x14ac:dyDescent="0.25">
      <c r="A15"/>
      <c r="B15" s="18" t="str">
        <f>IF(DAY(jun_sön1)=1,IF(AND(YEAR(jun_sön1+29)=Kalenderår,MONTH(jun_sön1+29)=6),jun_sön1+29,""),IF(AND(YEAR(jun_sön1+36)=Kalenderår,MONTH(jun_sön1+36)=6),jun_sön1+36,""))</f>
        <v/>
      </c>
      <c r="C15" s="19" t="str">
        <f>IF(DAY(jun_sön1)=1,IF(AND(YEAR(jun_sön1+30)=Kalenderår,MONTH(jun_sön1+30)=6),jun_sön1+30,""),IF(AND(YEAR(jun_sön1+37)=Kalenderår,MONTH(jun_sön1+37)=6),jun_sön1+37,""))</f>
        <v/>
      </c>
      <c r="D15" s="24" t="s">
        <v>21</v>
      </c>
      <c r="E15" s="25"/>
      <c r="F15" s="25"/>
      <c r="G15" s="25"/>
      <c r="H15" s="26"/>
      <c r="I15" s="8"/>
    </row>
    <row r="16" spans="1:18" ht="64.5" customHeight="1" x14ac:dyDescent="0.25">
      <c r="A16"/>
      <c r="B16" s="15"/>
      <c r="C16" s="15"/>
      <c r="D16" s="27"/>
      <c r="E16" s="28"/>
      <c r="F16" s="28"/>
      <c r="G16" s="28"/>
      <c r="H16" s="29"/>
      <c r="I16" s="8"/>
    </row>
    <row r="19" spans="3:5" ht="15.75" x14ac:dyDescent="0.25">
      <c r="C19" s="20"/>
      <c r="D19" s="21"/>
      <c r="E19" s="22"/>
    </row>
  </sheetData>
  <mergeCells count="3">
    <mergeCell ref="B3:F3"/>
    <mergeCell ref="D15:H15"/>
    <mergeCell ref="D16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Wiklund</dc:creator>
  <cp:lastModifiedBy>Anette Hellberg</cp:lastModifiedBy>
  <dcterms:created xsi:type="dcterms:W3CDTF">2016-05-29T13:48:09Z</dcterms:created>
  <dcterms:modified xsi:type="dcterms:W3CDTF">2016-05-30T05:52:30Z</dcterms:modified>
</cp:coreProperties>
</file>