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da1945fd988d791/Dokument/Skrivbord/EHF Ekonomi/2024_2025/Verifkat 2024 2025/"/>
    </mc:Choice>
  </mc:AlternateContent>
  <xr:revisionPtr revIDLastSave="369" documentId="8_{245F01B6-E70A-497F-98CC-D256059C5FE6}" xr6:coauthVersionLast="47" xr6:coauthVersionMax="47" xr10:uidLastSave="{298CA7A5-4F31-4F80-8227-B225A82A3A07}"/>
  <bookViews>
    <workbookView xWindow="28680" yWindow="-120" windowWidth="29040" windowHeight="15720" tabRatio="812" xr2:uid="{AE388AEF-46AA-4FBF-B2D4-00F8BDAD824D}"/>
  </bookViews>
  <sheets>
    <sheet name="Balansräkning 2025-06-30" sheetId="23" r:id="rId1"/>
    <sheet name="1350" sheetId="6" r:id="rId2"/>
    <sheet name="1510" sheetId="1" r:id="rId3"/>
    <sheet name="1630" sheetId="24" r:id="rId4"/>
    <sheet name="1680" sheetId="2" r:id="rId5"/>
    <sheet name="1700" sheetId="21" r:id="rId6"/>
    <sheet name="1790" sheetId="3" r:id="rId7"/>
    <sheet name="1930-1981" sheetId="5" r:id="rId8"/>
    <sheet name="2440" sheetId="25" r:id="rId9"/>
    <sheet name="2710" sheetId="26" r:id="rId10"/>
    <sheet name="2730" sheetId="27" r:id="rId11"/>
    <sheet name="2900" sheetId="28" r:id="rId12"/>
  </sheets>
  <definedNames>
    <definedName name="Headers">#REF!</definedName>
    <definedName name="Summary">#REF!</definedName>
    <definedName name="Title">#REF!</definedName>
    <definedName name="Transac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8" l="1"/>
  <c r="B5" i="27"/>
  <c r="B5" i="26"/>
  <c r="B10" i="25"/>
  <c r="B5" i="3"/>
  <c r="B7" i="21"/>
  <c r="B5" i="2"/>
  <c r="B6" i="1" l="1"/>
</calcChain>
</file>

<file path=xl/sharedStrings.xml><?xml version="1.0" encoding="utf-8"?>
<sst xmlns="http://schemas.openxmlformats.org/spreadsheetml/2006/main" count="156" uniqueCount="129">
  <si>
    <t>&lt;!-- PAGE BREAK --&gt;</t>
  </si>
  <si>
    <t>BERÄKNAT RESULTAT</t>
  </si>
  <si>
    <t>SUMMA EGET KAPITAL, AVSÄTTNINGAR OCH SKULDER</t>
  </si>
  <si>
    <t>Summa kortfristiga skulder</t>
  </si>
  <si>
    <t>Förutbetalda intäkter</t>
  </si>
  <si>
    <t>Upplupna kostnader/förutbetalda intäkter</t>
  </si>
  <si>
    <t>Övriga kortfristiga skulder</t>
  </si>
  <si>
    <t>Lagstadgade sociala avgifter</t>
  </si>
  <si>
    <t>Personalskatt</t>
  </si>
  <si>
    <t>Leverantörsskulder</t>
  </si>
  <si>
    <t>Kortfristiga skulder</t>
  </si>
  <si>
    <t>Summa eget kapital</t>
  </si>
  <si>
    <t>Årets resultat</t>
  </si>
  <si>
    <t>Resultat föregående år</t>
  </si>
  <si>
    <t>Eget kapital</t>
  </si>
  <si>
    <t>EGET KAPITAL, AVSÄTTNINGAR OCH SKULDER</t>
  </si>
  <si>
    <t>SUMMA TILLGÅNGAR</t>
  </si>
  <si>
    <t>Summa omsättningstillgångar</t>
  </si>
  <si>
    <t>Summa kassa och bank</t>
  </si>
  <si>
    <t>Lagkonto P2016</t>
  </si>
  <si>
    <t>Lagkassa P2013</t>
  </si>
  <si>
    <t>Lagkassa DAM A</t>
  </si>
  <si>
    <t>Lagkassa P2014</t>
  </si>
  <si>
    <t>Lagkassa F13/14</t>
  </si>
  <si>
    <t>Lagkassa P2012</t>
  </si>
  <si>
    <t>Lagkassa P10/11</t>
  </si>
  <si>
    <t>Lagkassa F10/11</t>
  </si>
  <si>
    <t>Lagkassa F09</t>
  </si>
  <si>
    <t>Lagkassa F16/F08</t>
  </si>
  <si>
    <t>Lagkassa DJ (F06/F16)</t>
  </si>
  <si>
    <t>Swishkonto</t>
  </si>
  <si>
    <t>Bank (övriga konton)</t>
  </si>
  <si>
    <t>Checkräkningskonto</t>
  </si>
  <si>
    <t>Kassa och bank</t>
  </si>
  <si>
    <t>Summa kortfristiga fordringar</t>
  </si>
  <si>
    <t>Upplupna intäkter</t>
  </si>
  <si>
    <t>Övriga kortfristiga fordringar</t>
  </si>
  <si>
    <t>Kundfordringar</t>
  </si>
  <si>
    <t>Kortfristiga fordringar</t>
  </si>
  <si>
    <t>Omsättningstillgångar</t>
  </si>
  <si>
    <t>Summa anläggningstillgångar</t>
  </si>
  <si>
    <t>Summa finansiella anläggningstillgångar</t>
  </si>
  <si>
    <t>Aktier, andelar och värdepapper i andraföretag</t>
  </si>
  <si>
    <t>Finansiella anläggningstillgångar</t>
  </si>
  <si>
    <t>Anläggningstillgångar</t>
  </si>
  <si>
    <t>TILLGÅNGAR</t>
  </si>
  <si>
    <t>Utg balans</t>
  </si>
  <si>
    <t>Period</t>
  </si>
  <si>
    <t>Ing saldo</t>
  </si>
  <si>
    <t>Ing balans</t>
  </si>
  <si>
    <t>Räkenskapsår 2024-07-01 - 2025-06-30</t>
  </si>
  <si>
    <t>Enköpings Handbollförening</t>
  </si>
  <si>
    <t>Balansrapport ÅRL</t>
  </si>
  <si>
    <t>Period 2024-07-01 - 2025-06-30</t>
  </si>
  <si>
    <t>E296</t>
  </si>
  <si>
    <t>Lagkassa F2016/2017</t>
  </si>
  <si>
    <t>Lagkassa P2017</t>
  </si>
  <si>
    <t>Lagkassa F2015</t>
  </si>
  <si>
    <t>Lagkassa P2015</t>
  </si>
  <si>
    <t>Lagkassa P16 (P08/09)</t>
  </si>
  <si>
    <t>Lagkassa HJ</t>
  </si>
  <si>
    <t>EJ AKTIVT Lagkassa F05/DJ</t>
  </si>
  <si>
    <t>Förutbetalda kostnader o upplupna intäkter</t>
  </si>
  <si>
    <t>Avräkning för skatter och avgifter</t>
  </si>
  <si>
    <t xml:space="preserve">Senaste vernr A 494  B 2  C 97  D 6  E 305  L 428  M 47  </t>
  </si>
  <si>
    <t>Utskrivet 2025-08-09 09:33</t>
  </si>
  <si>
    <t>Underlag</t>
  </si>
  <si>
    <t>Fil Kontoöversikt fond 2025-06-30</t>
  </si>
  <si>
    <t>Enl flik 2440</t>
  </si>
  <si>
    <t>Enl flik 2900</t>
  </si>
  <si>
    <t>Enl flik 2710 samt Kvittens Skatteverket 2025-06</t>
  </si>
  <si>
    <t>Enl flik 1510</t>
  </si>
  <si>
    <t>Enl flik 1680</t>
  </si>
  <si>
    <t>Enl flik 1700</t>
  </si>
  <si>
    <t>Enl flik 1790</t>
  </si>
  <si>
    <t>Enl flik 1630 samt fil Skattekonto 2025-06-30</t>
  </si>
  <si>
    <t>Enl fil Engagemangsbesked 2025-06-30</t>
  </si>
  <si>
    <t>B1</t>
  </si>
  <si>
    <t>B2</t>
  </si>
  <si>
    <t>Kundfaktura Daydream Sweden AB (99)</t>
  </si>
  <si>
    <t>Kundfaktura Skånela IF Handboll AB (98)</t>
  </si>
  <si>
    <t>Konto 1510</t>
  </si>
  <si>
    <t>Tillgodohavande Intersport enligt kontoutdrag 2025-06-30</t>
  </si>
  <si>
    <t>Konto 1700</t>
  </si>
  <si>
    <t>M45</t>
  </si>
  <si>
    <t>M46</t>
  </si>
  <si>
    <t>Fortnox faktura 297, avser 2025-07-01 - 2026-06-30</t>
  </si>
  <si>
    <t>Handboll Mitt faktura 306, avser räkenskapsår 2025/2026</t>
  </si>
  <si>
    <t>Hallon faktura 309, avers 2025-07</t>
  </si>
  <si>
    <t>M45/306</t>
  </si>
  <si>
    <t>M46/309</t>
  </si>
  <si>
    <t>Konto 1680</t>
  </si>
  <si>
    <t>Konto 1790</t>
  </si>
  <si>
    <t>M34</t>
  </si>
  <si>
    <t>Upplupen ränta lantrbrukskontot per 2025-06-30</t>
  </si>
  <si>
    <t>B1/99</t>
  </si>
  <si>
    <t>B2/98</t>
  </si>
  <si>
    <t>E196/297</t>
  </si>
  <si>
    <t>Konto 2440</t>
  </si>
  <si>
    <t>D1</t>
  </si>
  <si>
    <t>D2</t>
  </si>
  <si>
    <t>D3</t>
  </si>
  <si>
    <t>D4</t>
  </si>
  <si>
    <t>D5</t>
  </si>
  <si>
    <t>D6</t>
  </si>
  <si>
    <t>Levfakt Svenska Handbollförbundet, faktura 303</t>
  </si>
  <si>
    <t>Levfakt Quality Performance, faktura 308</t>
  </si>
  <si>
    <t>Levfakt Enköpings Kommun, faktura 316</t>
  </si>
  <si>
    <t>Levfakt Enköpings Kommun, faktura 317</t>
  </si>
  <si>
    <t>Levfakt Handbollsförbundet Mitt, faktura 306</t>
  </si>
  <si>
    <t>Levfakt hallon Företag, faktura 309</t>
  </si>
  <si>
    <t>D1/306</t>
  </si>
  <si>
    <t>D2/308</t>
  </si>
  <si>
    <t>D3/316</t>
  </si>
  <si>
    <t>D4/317</t>
  </si>
  <si>
    <t>D5/306</t>
  </si>
  <si>
    <t>D6/309</t>
  </si>
  <si>
    <t>Konto 2710</t>
  </si>
  <si>
    <t>Enligt redovisad Personal skatt Kvittens Skatteverket 2025-06</t>
  </si>
  <si>
    <t>Konto 2730</t>
  </si>
  <si>
    <t>Enligt redovisade Sociala avgifter Kvittens Skatteverket 2025-06</t>
  </si>
  <si>
    <t>M37</t>
  </si>
  <si>
    <t>M41</t>
  </si>
  <si>
    <t>M42</t>
  </si>
  <si>
    <t>M47</t>
  </si>
  <si>
    <t>Reservering resersättning S.Dahlin 2025-06</t>
  </si>
  <si>
    <t>Reservering utbildningsersättning M.Gustafson</t>
  </si>
  <si>
    <t>Periodisering inbetalningar läger, avser 2025-08</t>
  </si>
  <si>
    <t>Reservering kostnad lokal pappersförsäljningen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</si>
</sst>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Protection="1">
      <protection locked="0"/>
    </xf>
    <xf numFmtId="0" fontId="1" fillId="0" borderId="0" xfId="0" applyFont="1"/>
    <xf numFmtId="14" fontId="1" fillId="0" borderId="0" xfId="0" applyNumberFormat="1" applyFont="1"/>
  </cellXfs>
  <cellStyles count="2">
    <cellStyle name="Normal" xfId="0" builtinId="0"/>
    <cellStyle name="Normal 2" xfId="1" xr:uid="{B48377A8-F9F9-4EA3-905A-0A51D4D3D8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123825</xdr:rowOff>
    </xdr:from>
    <xdr:to>
      <xdr:col>10</xdr:col>
      <xdr:colOff>295778</xdr:colOff>
      <xdr:row>36</xdr:row>
      <xdr:rowOff>143441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667C5AB-1EFD-9E68-E645-0C27559A7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23825"/>
          <a:ext cx="5801228" cy="65347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5</xdr:col>
      <xdr:colOff>667260</xdr:colOff>
      <xdr:row>45</xdr:row>
      <xdr:rowOff>59641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4F78F8D-2F87-4091-BF2B-79DFF5D9F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47800"/>
          <a:ext cx="5886960" cy="67557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5</xdr:col>
      <xdr:colOff>57607</xdr:colOff>
      <xdr:row>27</xdr:row>
      <xdr:rowOff>112640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2F0F815-03AB-2BCA-60A8-7F7A4DFA7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71700"/>
          <a:ext cx="5273497" cy="28272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4</xdr:col>
      <xdr:colOff>695776</xdr:colOff>
      <xdr:row>44</xdr:row>
      <xdr:rowOff>49769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EEDC01F-D218-330A-3C97-F5DF0F25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248275"/>
          <a:ext cx="5204911" cy="2758679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11</xdr:row>
      <xdr:rowOff>38100</xdr:rowOff>
    </xdr:from>
    <xdr:to>
      <xdr:col>13</xdr:col>
      <xdr:colOff>434788</xdr:colOff>
      <xdr:row>37</xdr:row>
      <xdr:rowOff>21361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FCAEE840-3A6F-C7B6-4BCA-035EBE5E8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2028825"/>
          <a:ext cx="5168713" cy="4688611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11</xdr:row>
      <xdr:rowOff>104775</xdr:rowOff>
    </xdr:from>
    <xdr:to>
      <xdr:col>22</xdr:col>
      <xdr:colOff>571970</xdr:colOff>
      <xdr:row>27</xdr:row>
      <xdr:rowOff>74543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631BF5F-BC95-CB37-F0D8-73F9B58F5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06250" y="2095500"/>
          <a:ext cx="5429720" cy="2865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</xdr:colOff>
      <xdr:row>8</xdr:row>
      <xdr:rowOff>9525</xdr:rowOff>
    </xdr:from>
    <xdr:to>
      <xdr:col>15</xdr:col>
      <xdr:colOff>553380</xdr:colOff>
      <xdr:row>16</xdr:row>
      <xdr:rowOff>101098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026141D-3DF7-D6C6-530D-8331AA8D5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" y="1457325"/>
          <a:ext cx="10750845" cy="15431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6</xdr:col>
      <xdr:colOff>17555</xdr:colOff>
      <xdr:row>58</xdr:row>
      <xdr:rowOff>95822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C2225CCD-3121-02CD-0541-44081BBC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239000"/>
          <a:ext cx="4732430" cy="659949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14</xdr:col>
      <xdr:colOff>472851</xdr:colOff>
      <xdr:row>58</xdr:row>
      <xdr:rowOff>53910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9B6E465B-27B4-25E8-C841-C805C14C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34075" y="7239000"/>
          <a:ext cx="4747671" cy="65766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510954</xdr:colOff>
      <xdr:row>34</xdr:row>
      <xdr:rowOff>17664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BCB46C8-4F87-1FB1-EF68-4857231D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4778154" cy="598983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14</xdr:col>
      <xdr:colOff>225207</xdr:colOff>
      <xdr:row>32</xdr:row>
      <xdr:rowOff>44305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0C49AD2-C1BE-EB22-903E-11A553221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4025" y="180975"/>
          <a:ext cx="4816257" cy="5654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598170</xdr:colOff>
      <xdr:row>8</xdr:row>
      <xdr:rowOff>76200</xdr:rowOff>
    </xdr:from>
    <xdr:to>
      <xdr:col>11</xdr:col>
      <xdr:colOff>515876</xdr:colOff>
      <xdr:row>22</xdr:row>
      <xdr:rowOff>133350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DDB63A-4F18-43FD-88C1-FA80ABC67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" y="1524000"/>
          <a:ext cx="8213981" cy="2590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10</xdr:row>
      <xdr:rowOff>47625</xdr:rowOff>
    </xdr:from>
    <xdr:to>
      <xdr:col>12</xdr:col>
      <xdr:colOff>474980</xdr:colOff>
      <xdr:row>31</xdr:row>
      <xdr:rowOff>55576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D69FD58-F3FA-4026-A1C2-2F2411241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857375"/>
          <a:ext cx="7323455" cy="38179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85725</xdr:rowOff>
    </xdr:from>
    <xdr:to>
      <xdr:col>9</xdr:col>
      <xdr:colOff>253819</xdr:colOff>
      <xdr:row>71</xdr:row>
      <xdr:rowOff>38676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78044F4-40E0-A076-257F-01A7424AB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238875"/>
          <a:ext cx="5241109" cy="6649026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</xdr:colOff>
      <xdr:row>35</xdr:row>
      <xdr:rowOff>15240</xdr:rowOff>
    </xdr:from>
    <xdr:to>
      <xdr:col>32</xdr:col>
      <xdr:colOff>370073</xdr:colOff>
      <xdr:row>70</xdr:row>
      <xdr:rowOff>101521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81F09321-4431-82CF-7BAF-D1661615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73200" y="6349365"/>
          <a:ext cx="5810753" cy="6422311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34</xdr:row>
      <xdr:rowOff>114300</xdr:rowOff>
    </xdr:from>
    <xdr:to>
      <xdr:col>19</xdr:col>
      <xdr:colOff>543393</xdr:colOff>
      <xdr:row>71</xdr:row>
      <xdr:rowOff>29148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C67B185-403C-7B44-6B89-C160F7DD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38950" y="6267450"/>
          <a:ext cx="5391618" cy="6610923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72</xdr:row>
      <xdr:rowOff>28575</xdr:rowOff>
    </xdr:from>
    <xdr:to>
      <xdr:col>19</xdr:col>
      <xdr:colOff>419553</xdr:colOff>
      <xdr:row>108</xdr:row>
      <xdr:rowOff>76769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C2861388-5ED3-AA6B-878C-5CBCD6B8E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77050" y="13058775"/>
          <a:ext cx="5229678" cy="65632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7</xdr:row>
      <xdr:rowOff>47625</xdr:rowOff>
    </xdr:from>
    <xdr:to>
      <xdr:col>6</xdr:col>
      <xdr:colOff>168166</xdr:colOff>
      <xdr:row>26</xdr:row>
      <xdr:rowOff>91742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822AF99-BFFB-B40C-A4F7-68AF3789C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1314450"/>
          <a:ext cx="6077476" cy="34826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434747</xdr:colOff>
      <xdr:row>37</xdr:row>
      <xdr:rowOff>114875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61AD514-1DF0-9298-4E30-8C77783A9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80975"/>
          <a:ext cx="4701947" cy="6629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8</xdr:col>
      <xdr:colOff>358542</xdr:colOff>
      <xdr:row>70</xdr:row>
      <xdr:rowOff>139564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CCAC93D1-D2D0-7E2D-77C4-B053B3D9E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7058025"/>
          <a:ext cx="4633362" cy="57535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649605</xdr:colOff>
      <xdr:row>14</xdr:row>
      <xdr:rowOff>53340</xdr:rowOff>
    </xdr:from>
    <xdr:to>
      <xdr:col>13</xdr:col>
      <xdr:colOff>495759</xdr:colOff>
      <xdr:row>51</xdr:row>
      <xdr:rowOff>111074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62B2ABB-125D-2CE0-123C-70CA7B99C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8905" y="2586990"/>
          <a:ext cx="5294454" cy="675380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14</xdr:row>
      <xdr:rowOff>133350</xdr:rowOff>
    </xdr:from>
    <xdr:to>
      <xdr:col>5</xdr:col>
      <xdr:colOff>53800</xdr:colOff>
      <xdr:row>50</xdr:row>
      <xdr:rowOff>130103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FE1A950D-8188-A3D6-C778-B2172CAB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2667000"/>
          <a:ext cx="5311600" cy="6502328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14</xdr:row>
      <xdr:rowOff>76200</xdr:rowOff>
    </xdr:from>
    <xdr:to>
      <xdr:col>22</xdr:col>
      <xdr:colOff>495711</xdr:colOff>
      <xdr:row>50</xdr:row>
      <xdr:rowOff>152971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412BD451-5FC9-FF6A-DFA3-428AC49DD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5850" y="2609850"/>
          <a:ext cx="4743861" cy="6591871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54</xdr:row>
      <xdr:rowOff>85725</xdr:rowOff>
    </xdr:from>
    <xdr:to>
      <xdr:col>4</xdr:col>
      <xdr:colOff>200436</xdr:colOff>
      <xdr:row>91</xdr:row>
      <xdr:rowOff>76779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809C7E3C-23CC-265A-7804-2756C6D88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025" y="9858375"/>
          <a:ext cx="4740051" cy="6687129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54</xdr:row>
      <xdr:rowOff>114300</xdr:rowOff>
    </xdr:from>
    <xdr:to>
      <xdr:col>13</xdr:col>
      <xdr:colOff>552908</xdr:colOff>
      <xdr:row>91</xdr:row>
      <xdr:rowOff>15812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5D45BF0A-8D5D-9D0B-5FCA-1E154480E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43675" y="9886950"/>
          <a:ext cx="5283023" cy="660139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13</xdr:col>
      <xdr:colOff>510996</xdr:colOff>
      <xdr:row>128</xdr:row>
      <xdr:rowOff>57719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88CE8E-660B-0455-D5C7-C7254FE9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34150" y="16649700"/>
          <a:ext cx="5258256" cy="6569009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54</xdr:row>
      <xdr:rowOff>47625</xdr:rowOff>
    </xdr:from>
    <xdr:to>
      <xdr:col>23</xdr:col>
      <xdr:colOff>371929</xdr:colOff>
      <xdr:row>89</xdr:row>
      <xdr:rowOff>122475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80052447-5081-081F-D8DF-80F451AB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06325" y="9820275"/>
          <a:ext cx="5239204" cy="64089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90</xdr:row>
      <xdr:rowOff>85725</xdr:rowOff>
    </xdr:from>
    <xdr:to>
      <xdr:col>23</xdr:col>
      <xdr:colOff>476714</xdr:colOff>
      <xdr:row>127</xdr:row>
      <xdr:rowOff>573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5E8A7A94-3410-36BE-43BC-0D9FA3D8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96800" y="16373475"/>
          <a:ext cx="5353514" cy="66109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5</xdr:col>
      <xdr:colOff>671070</xdr:colOff>
      <xdr:row>45</xdr:row>
      <xdr:rowOff>63451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B2487DA-D5E3-7651-94A8-9C2D9E1D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47800"/>
          <a:ext cx="5890770" cy="675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6B5E-7286-4381-9C8E-7AF45A029AC9}">
  <dimension ref="A1:AV194"/>
  <sheetViews>
    <sheetView tabSelected="1" topLeftCell="A49" workbookViewId="0">
      <selection activeCell="C81" sqref="C81"/>
    </sheetView>
  </sheetViews>
  <sheetFormatPr defaultRowHeight="14.4" x14ac:dyDescent="0.3"/>
  <cols>
    <col min="1" max="1" width="14.5546875" customWidth="1"/>
    <col min="2" max="2" width="29.21875" customWidth="1"/>
    <col min="3" max="3" width="17.109375" style="1" bestFit="1" customWidth="1"/>
    <col min="4" max="4" width="11.77734375" style="1" customWidth="1"/>
    <col min="5" max="5" width="9.88671875" style="1" bestFit="1" customWidth="1"/>
    <col min="6" max="6" width="11.88671875" style="2" bestFit="1" customWidth="1"/>
    <col min="7" max="7" width="32.33203125" bestFit="1" customWidth="1"/>
  </cols>
  <sheetData>
    <row r="1" spans="1:7" x14ac:dyDescent="0.3">
      <c r="C1" s="1" t="s">
        <v>52</v>
      </c>
    </row>
    <row r="2" spans="1:7" x14ac:dyDescent="0.3">
      <c r="A2" t="s">
        <v>51</v>
      </c>
      <c r="D2" s="1" t="s">
        <v>65</v>
      </c>
    </row>
    <row r="3" spans="1:7" x14ac:dyDescent="0.3">
      <c r="A3" t="s">
        <v>50</v>
      </c>
    </row>
    <row r="4" spans="1:7" x14ac:dyDescent="0.3">
      <c r="A4" t="s">
        <v>53</v>
      </c>
      <c r="D4" s="1" t="s">
        <v>64</v>
      </c>
    </row>
    <row r="6" spans="1:7" x14ac:dyDescent="0.3">
      <c r="C6" s="1" t="s">
        <v>49</v>
      </c>
      <c r="D6" s="1" t="s">
        <v>48</v>
      </c>
      <c r="E6" s="1" t="s">
        <v>47</v>
      </c>
      <c r="F6" s="2" t="s">
        <v>46</v>
      </c>
      <c r="G6" s="4" t="s">
        <v>66</v>
      </c>
    </row>
    <row r="8" spans="1:7" x14ac:dyDescent="0.3">
      <c r="A8" t="s">
        <v>45</v>
      </c>
    </row>
    <row r="9" spans="1:7" x14ac:dyDescent="0.3">
      <c r="A9" t="s">
        <v>44</v>
      </c>
    </row>
    <row r="10" spans="1:7" x14ac:dyDescent="0.3">
      <c r="A10" t="s">
        <v>43</v>
      </c>
    </row>
    <row r="11" spans="1:7" x14ac:dyDescent="0.3">
      <c r="A11">
        <v>1350</v>
      </c>
      <c r="B11" t="s">
        <v>42</v>
      </c>
      <c r="C11" s="1">
        <v>98510.95</v>
      </c>
      <c r="D11" s="1">
        <v>98510.95</v>
      </c>
      <c r="E11" s="1">
        <v>3677.36</v>
      </c>
      <c r="F11" s="2">
        <v>102188.31</v>
      </c>
      <c r="G11" t="s">
        <v>67</v>
      </c>
    </row>
    <row r="12" spans="1:7" x14ac:dyDescent="0.3">
      <c r="A12" t="s">
        <v>41</v>
      </c>
      <c r="C12" s="1">
        <v>98510.95</v>
      </c>
      <c r="D12" s="1">
        <v>98510.95</v>
      </c>
      <c r="E12" s="1">
        <v>3677.36</v>
      </c>
      <c r="F12" s="2">
        <v>102188.31</v>
      </c>
    </row>
    <row r="14" spans="1:7" x14ac:dyDescent="0.3">
      <c r="A14" t="s">
        <v>40</v>
      </c>
      <c r="C14" s="1">
        <v>98510.95</v>
      </c>
      <c r="D14" s="1">
        <v>98510.95</v>
      </c>
      <c r="E14" s="1">
        <v>3677.36</v>
      </c>
      <c r="F14" s="2">
        <v>102188.31</v>
      </c>
    </row>
    <row r="16" spans="1:7" x14ac:dyDescent="0.3">
      <c r="A16" t="s">
        <v>39</v>
      </c>
    </row>
    <row r="17" spans="1:7" x14ac:dyDescent="0.3">
      <c r="A17" t="s">
        <v>38</v>
      </c>
    </row>
    <row r="18" spans="1:7" x14ac:dyDescent="0.3">
      <c r="A18">
        <v>1510</v>
      </c>
      <c r="B18" t="s">
        <v>37</v>
      </c>
      <c r="C18" s="1">
        <v>23574</v>
      </c>
      <c r="D18" s="1">
        <v>23574</v>
      </c>
      <c r="E18" s="1">
        <v>13502</v>
      </c>
      <c r="F18" s="2">
        <v>37076</v>
      </c>
      <c r="G18" t="s">
        <v>71</v>
      </c>
    </row>
    <row r="19" spans="1:7" x14ac:dyDescent="0.3">
      <c r="A19">
        <v>1630</v>
      </c>
      <c r="B19" t="s">
        <v>63</v>
      </c>
      <c r="C19" s="1">
        <v>0</v>
      </c>
      <c r="D19" s="1">
        <v>0</v>
      </c>
      <c r="E19" s="1">
        <v>3</v>
      </c>
      <c r="F19" s="2">
        <v>3</v>
      </c>
      <c r="G19" t="s">
        <v>75</v>
      </c>
    </row>
    <row r="20" spans="1:7" x14ac:dyDescent="0.3">
      <c r="A20">
        <v>1680</v>
      </c>
      <c r="B20" t="s">
        <v>36</v>
      </c>
      <c r="C20" s="1">
        <v>27259</v>
      </c>
      <c r="D20" s="1">
        <v>27259</v>
      </c>
      <c r="E20" s="1">
        <v>-24313</v>
      </c>
      <c r="F20" s="2">
        <v>2946</v>
      </c>
      <c r="G20" t="s">
        <v>72</v>
      </c>
    </row>
    <row r="21" spans="1:7" x14ac:dyDescent="0.3">
      <c r="A21">
        <v>1700</v>
      </c>
      <c r="B21" t="s">
        <v>62</v>
      </c>
      <c r="C21" s="1">
        <v>0</v>
      </c>
      <c r="D21" s="1">
        <v>0</v>
      </c>
      <c r="E21" s="1">
        <v>85839</v>
      </c>
      <c r="F21" s="2">
        <v>85839</v>
      </c>
      <c r="G21" t="s">
        <v>73</v>
      </c>
    </row>
    <row r="22" spans="1:7" x14ac:dyDescent="0.3">
      <c r="A22">
        <v>1790</v>
      </c>
      <c r="B22" t="s">
        <v>35</v>
      </c>
      <c r="C22" s="1">
        <v>21018.86</v>
      </c>
      <c r="D22" s="1">
        <v>21018.86</v>
      </c>
      <c r="E22" s="1">
        <v>-18827.830000000002</v>
      </c>
      <c r="F22" s="2">
        <v>2191.0300000000002</v>
      </c>
      <c r="G22" t="s">
        <v>74</v>
      </c>
    </row>
    <row r="23" spans="1:7" x14ac:dyDescent="0.3">
      <c r="A23" t="s">
        <v>34</v>
      </c>
      <c r="C23" s="1">
        <v>71851.86</v>
      </c>
      <c r="D23" s="1">
        <v>71851.86</v>
      </c>
      <c r="E23" s="1">
        <v>56203.17</v>
      </c>
      <c r="F23" s="2">
        <v>128055.03</v>
      </c>
    </row>
    <row r="25" spans="1:7" x14ac:dyDescent="0.3">
      <c r="A25" t="s">
        <v>33</v>
      </c>
    </row>
    <row r="26" spans="1:7" x14ac:dyDescent="0.3">
      <c r="A26">
        <v>1930</v>
      </c>
      <c r="B26" t="s">
        <v>32</v>
      </c>
      <c r="C26" s="1">
        <v>135309.20000000001</v>
      </c>
      <c r="D26" s="1">
        <v>135309.20000000001</v>
      </c>
      <c r="E26" s="1">
        <v>-57016.17</v>
      </c>
      <c r="F26" s="2">
        <v>78293.03</v>
      </c>
      <c r="G26" t="s">
        <v>76</v>
      </c>
    </row>
    <row r="27" spans="1:7" x14ac:dyDescent="0.3">
      <c r="A27">
        <v>1940</v>
      </c>
      <c r="B27" t="s">
        <v>31</v>
      </c>
      <c r="C27" s="1">
        <v>615837.9</v>
      </c>
      <c r="D27" s="1">
        <v>615837.9</v>
      </c>
      <c r="E27" s="1">
        <v>168245.5</v>
      </c>
      <c r="F27" s="2">
        <v>784083.4</v>
      </c>
      <c r="G27" t="s">
        <v>76</v>
      </c>
    </row>
    <row r="28" spans="1:7" x14ac:dyDescent="0.3">
      <c r="A28">
        <v>1950</v>
      </c>
      <c r="B28" t="s">
        <v>30</v>
      </c>
      <c r="C28" s="1">
        <v>750</v>
      </c>
      <c r="D28" s="1">
        <v>750</v>
      </c>
      <c r="E28" s="1">
        <v>-750</v>
      </c>
      <c r="F28" s="2">
        <v>0</v>
      </c>
      <c r="G28" t="s">
        <v>76</v>
      </c>
    </row>
    <row r="29" spans="1:7" x14ac:dyDescent="0.3">
      <c r="A29">
        <v>1960</v>
      </c>
      <c r="B29" t="s">
        <v>61</v>
      </c>
      <c r="C29" s="1">
        <v>90</v>
      </c>
      <c r="D29" s="1">
        <v>90</v>
      </c>
      <c r="E29" s="1">
        <v>-90</v>
      </c>
      <c r="F29" s="2">
        <v>0</v>
      </c>
      <c r="G29" t="s">
        <v>76</v>
      </c>
    </row>
    <row r="30" spans="1:7" x14ac:dyDescent="0.3">
      <c r="A30">
        <v>1961</v>
      </c>
      <c r="B30" t="s">
        <v>29</v>
      </c>
      <c r="C30" s="1">
        <v>7353.56</v>
      </c>
      <c r="D30" s="1">
        <v>7353.56</v>
      </c>
      <c r="E30" s="1">
        <v>-6349.5</v>
      </c>
      <c r="F30" s="2">
        <v>1004.06</v>
      </c>
      <c r="G30" t="s">
        <v>76</v>
      </c>
    </row>
    <row r="31" spans="1:7" x14ac:dyDescent="0.3">
      <c r="A31">
        <v>1963</v>
      </c>
      <c r="B31" t="s">
        <v>28</v>
      </c>
      <c r="C31" s="1">
        <v>2272</v>
      </c>
      <c r="D31" s="1">
        <v>2272</v>
      </c>
      <c r="E31" s="1">
        <v>1529.25</v>
      </c>
      <c r="F31" s="2">
        <v>3801.25</v>
      </c>
      <c r="G31" t="s">
        <v>76</v>
      </c>
    </row>
    <row r="32" spans="1:7" x14ac:dyDescent="0.3">
      <c r="A32">
        <v>1964</v>
      </c>
      <c r="B32" t="s">
        <v>27</v>
      </c>
      <c r="C32" s="1">
        <v>16743.25</v>
      </c>
      <c r="D32" s="1">
        <v>16743.25</v>
      </c>
      <c r="E32" s="1">
        <v>-16743.25</v>
      </c>
      <c r="F32" s="2">
        <v>0</v>
      </c>
      <c r="G32" t="s">
        <v>76</v>
      </c>
    </row>
    <row r="33" spans="1:7" x14ac:dyDescent="0.3">
      <c r="A33">
        <v>1965</v>
      </c>
      <c r="B33" t="s">
        <v>26</v>
      </c>
      <c r="C33" s="1">
        <v>16213.75</v>
      </c>
      <c r="D33" s="1">
        <v>16213.75</v>
      </c>
      <c r="E33" s="1">
        <v>-15293.73</v>
      </c>
      <c r="F33" s="2">
        <v>920.02</v>
      </c>
      <c r="G33" t="s">
        <v>76</v>
      </c>
    </row>
    <row r="34" spans="1:7" x14ac:dyDescent="0.3">
      <c r="A34">
        <v>1966</v>
      </c>
      <c r="B34" t="s">
        <v>60</v>
      </c>
      <c r="C34" s="1">
        <v>12479.08</v>
      </c>
      <c r="D34" s="1">
        <v>12479.08</v>
      </c>
      <c r="E34" s="1">
        <v>-12261.01</v>
      </c>
      <c r="F34" s="2">
        <v>218.07</v>
      </c>
      <c r="G34" t="s">
        <v>76</v>
      </c>
    </row>
    <row r="35" spans="1:7" x14ac:dyDescent="0.3">
      <c r="A35">
        <v>1968</v>
      </c>
      <c r="B35" t="s">
        <v>59</v>
      </c>
      <c r="C35" s="1">
        <v>36083.81</v>
      </c>
      <c r="D35" s="1">
        <v>36083.81</v>
      </c>
      <c r="E35" s="1">
        <v>-30872.99</v>
      </c>
      <c r="F35" s="2">
        <v>5210.82</v>
      </c>
      <c r="G35" t="s">
        <v>76</v>
      </c>
    </row>
    <row r="36" spans="1:7" x14ac:dyDescent="0.3">
      <c r="A36">
        <v>1969</v>
      </c>
      <c r="B36" t="s">
        <v>25</v>
      </c>
      <c r="C36" s="1">
        <v>40327</v>
      </c>
      <c r="D36" s="1">
        <v>40327</v>
      </c>
      <c r="E36" s="1">
        <v>-39575.21</v>
      </c>
      <c r="F36" s="2">
        <v>751.79</v>
      </c>
      <c r="G36" t="s">
        <v>76</v>
      </c>
    </row>
    <row r="37" spans="1:7" x14ac:dyDescent="0.3">
      <c r="A37">
        <v>1970</v>
      </c>
      <c r="B37" t="s">
        <v>24</v>
      </c>
      <c r="C37" s="1">
        <v>5505.59</v>
      </c>
      <c r="D37" s="1">
        <v>5505.59</v>
      </c>
      <c r="E37" s="1">
        <v>26356.5</v>
      </c>
      <c r="F37" s="2">
        <v>31862.09</v>
      </c>
      <c r="G37" t="s">
        <v>76</v>
      </c>
    </row>
    <row r="38" spans="1:7" x14ac:dyDescent="0.3">
      <c r="A38">
        <v>1971</v>
      </c>
      <c r="B38" t="s">
        <v>23</v>
      </c>
      <c r="C38" s="1">
        <v>20267.349999999999</v>
      </c>
      <c r="D38" s="1">
        <v>20267.349999999999</v>
      </c>
      <c r="E38" s="1">
        <v>-11695.79</v>
      </c>
      <c r="F38" s="2">
        <v>8571.56</v>
      </c>
      <c r="G38" t="s">
        <v>76</v>
      </c>
    </row>
    <row r="39" spans="1:7" x14ac:dyDescent="0.3">
      <c r="A39">
        <v>1972</v>
      </c>
      <c r="B39" t="s">
        <v>22</v>
      </c>
      <c r="C39" s="1">
        <v>32067.599999999999</v>
      </c>
      <c r="D39" s="1">
        <v>32067.599999999999</v>
      </c>
      <c r="E39" s="1">
        <v>-9230</v>
      </c>
      <c r="F39" s="2">
        <v>22837.599999999999</v>
      </c>
      <c r="G39" t="s">
        <v>76</v>
      </c>
    </row>
    <row r="40" spans="1:7" x14ac:dyDescent="0.3">
      <c r="A40">
        <v>1973</v>
      </c>
      <c r="B40" t="s">
        <v>58</v>
      </c>
      <c r="C40" s="1">
        <v>10336.5</v>
      </c>
      <c r="D40" s="1">
        <v>10336.5</v>
      </c>
      <c r="E40" s="1">
        <v>7023.92</v>
      </c>
      <c r="F40" s="2">
        <v>17360.419999999998</v>
      </c>
      <c r="G40" t="s">
        <v>76</v>
      </c>
    </row>
    <row r="41" spans="1:7" x14ac:dyDescent="0.3">
      <c r="A41">
        <v>1974</v>
      </c>
      <c r="B41" t="s">
        <v>21</v>
      </c>
      <c r="C41" s="1">
        <v>1452</v>
      </c>
      <c r="D41" s="1">
        <v>1452</v>
      </c>
      <c r="E41" s="1">
        <v>2028</v>
      </c>
      <c r="F41" s="2">
        <v>3480</v>
      </c>
      <c r="G41" t="s">
        <v>76</v>
      </c>
    </row>
    <row r="42" spans="1:7" x14ac:dyDescent="0.3">
      <c r="A42">
        <v>1977</v>
      </c>
      <c r="B42" t="s">
        <v>20</v>
      </c>
      <c r="C42" s="1">
        <v>8412.4</v>
      </c>
      <c r="D42" s="1">
        <v>8412.4</v>
      </c>
      <c r="E42" s="1">
        <v>605.5</v>
      </c>
      <c r="F42" s="2">
        <v>9017.9</v>
      </c>
      <c r="G42" t="s">
        <v>76</v>
      </c>
    </row>
    <row r="43" spans="1:7" x14ac:dyDescent="0.3">
      <c r="A43">
        <v>1978</v>
      </c>
      <c r="B43" t="s">
        <v>57</v>
      </c>
      <c r="C43" s="1">
        <v>9280</v>
      </c>
      <c r="D43" s="1">
        <v>9280</v>
      </c>
      <c r="E43" s="1">
        <v>6172</v>
      </c>
      <c r="F43" s="2">
        <v>15452</v>
      </c>
      <c r="G43" t="s">
        <v>76</v>
      </c>
    </row>
    <row r="44" spans="1:7" x14ac:dyDescent="0.3">
      <c r="A44">
        <v>1979</v>
      </c>
      <c r="B44" t="s">
        <v>19</v>
      </c>
      <c r="C44" s="1">
        <v>4574</v>
      </c>
      <c r="D44" s="1">
        <v>4574</v>
      </c>
      <c r="E44" s="1">
        <v>36314.5</v>
      </c>
      <c r="F44" s="2">
        <v>40888.5</v>
      </c>
      <c r="G44" t="s">
        <v>76</v>
      </c>
    </row>
    <row r="45" spans="1:7" x14ac:dyDescent="0.3">
      <c r="A45">
        <v>1980</v>
      </c>
      <c r="B45" t="s">
        <v>56</v>
      </c>
      <c r="C45" s="1">
        <v>0</v>
      </c>
      <c r="D45" s="1">
        <v>0</v>
      </c>
      <c r="E45" s="1">
        <v>9460.5</v>
      </c>
      <c r="F45" s="2">
        <v>9460.5</v>
      </c>
      <c r="G45" t="s">
        <v>76</v>
      </c>
    </row>
    <row r="46" spans="1:7" x14ac:dyDescent="0.3">
      <c r="A46">
        <v>1981</v>
      </c>
      <c r="B46" t="s">
        <v>55</v>
      </c>
      <c r="C46" s="1">
        <v>0</v>
      </c>
      <c r="D46" s="1">
        <v>0</v>
      </c>
      <c r="E46" s="1">
        <v>12051.5</v>
      </c>
      <c r="F46" s="2">
        <v>12051.5</v>
      </c>
      <c r="G46" t="s">
        <v>76</v>
      </c>
    </row>
    <row r="47" spans="1:7" x14ac:dyDescent="0.3">
      <c r="A47" t="s">
        <v>18</v>
      </c>
      <c r="C47" s="1">
        <v>975354.99</v>
      </c>
      <c r="D47" s="1">
        <v>975354.99</v>
      </c>
      <c r="E47" s="1">
        <v>69909.52</v>
      </c>
      <c r="F47" s="2">
        <v>1045264.51</v>
      </c>
    </row>
    <row r="49" spans="1:7" x14ac:dyDescent="0.3">
      <c r="A49" t="s">
        <v>17</v>
      </c>
      <c r="C49" s="1">
        <v>1047206.85</v>
      </c>
      <c r="D49" s="1">
        <v>1047206.85</v>
      </c>
      <c r="E49" s="1">
        <v>126112.69</v>
      </c>
      <c r="F49" s="2">
        <v>1173319.54</v>
      </c>
    </row>
    <row r="51" spans="1:7" x14ac:dyDescent="0.3">
      <c r="A51" t="s">
        <v>16</v>
      </c>
      <c r="C51" s="1">
        <v>1145717.8</v>
      </c>
      <c r="D51" s="1">
        <v>1145717.8</v>
      </c>
      <c r="E51" s="1">
        <v>129790.05</v>
      </c>
      <c r="F51" s="2">
        <v>1275507.8500000001</v>
      </c>
    </row>
    <row r="53" spans="1:7" x14ac:dyDescent="0.3">
      <c r="A53" t="s">
        <v>15</v>
      </c>
    </row>
    <row r="54" spans="1:7" x14ac:dyDescent="0.3">
      <c r="A54" t="s">
        <v>14</v>
      </c>
    </row>
    <row r="55" spans="1:7" x14ac:dyDescent="0.3">
      <c r="A55">
        <v>2060</v>
      </c>
      <c r="B55" t="s">
        <v>14</v>
      </c>
      <c r="C55" s="1">
        <v>-1306442.3600000001</v>
      </c>
      <c r="D55" s="1">
        <v>-1306442.3600000001</v>
      </c>
      <c r="E55" s="1">
        <v>0</v>
      </c>
      <c r="F55" s="2">
        <v>-1306442.3600000001</v>
      </c>
    </row>
    <row r="56" spans="1:7" x14ac:dyDescent="0.3">
      <c r="A56">
        <v>2068</v>
      </c>
      <c r="B56" t="s">
        <v>13</v>
      </c>
      <c r="C56" s="1">
        <v>35856.49</v>
      </c>
      <c r="D56" s="1">
        <v>35856.49</v>
      </c>
      <c r="E56" s="1">
        <v>0</v>
      </c>
      <c r="F56" s="2">
        <v>35856.49</v>
      </c>
    </row>
    <row r="57" spans="1:7" x14ac:dyDescent="0.3">
      <c r="A57">
        <v>2069</v>
      </c>
      <c r="B57" t="s">
        <v>12</v>
      </c>
      <c r="C57" s="1">
        <v>255099.07</v>
      </c>
      <c r="D57" s="1">
        <v>255099.07</v>
      </c>
      <c r="E57" s="1">
        <v>0</v>
      </c>
      <c r="F57" s="2">
        <v>255099.07</v>
      </c>
    </row>
    <row r="58" spans="1:7" x14ac:dyDescent="0.3">
      <c r="A58" t="s">
        <v>11</v>
      </c>
      <c r="C58" s="1">
        <v>-1015486.8</v>
      </c>
      <c r="D58" s="1">
        <v>-1015486.8</v>
      </c>
      <c r="E58" s="1">
        <v>0</v>
      </c>
      <c r="F58" s="2">
        <v>-1015486.8</v>
      </c>
    </row>
    <row r="60" spans="1:7" x14ac:dyDescent="0.3">
      <c r="A60" t="s">
        <v>10</v>
      </c>
    </row>
    <row r="61" spans="1:7" x14ac:dyDescent="0.3">
      <c r="A61">
        <v>2440</v>
      </c>
      <c r="B61" t="s">
        <v>9</v>
      </c>
      <c r="C61" s="1">
        <v>-13051</v>
      </c>
      <c r="D61" s="1">
        <v>-13051</v>
      </c>
      <c r="E61" s="1">
        <v>-95828</v>
      </c>
      <c r="F61" s="2">
        <v>-108879</v>
      </c>
      <c r="G61" t="s">
        <v>68</v>
      </c>
    </row>
    <row r="62" spans="1:7" x14ac:dyDescent="0.3">
      <c r="A62">
        <v>2710</v>
      </c>
      <c r="B62" t="s">
        <v>8</v>
      </c>
      <c r="C62" s="1">
        <v>-3487</v>
      </c>
      <c r="D62" s="1">
        <v>-3487</v>
      </c>
      <c r="E62" s="1">
        <v>-2406</v>
      </c>
      <c r="F62" s="2">
        <v>-5893</v>
      </c>
      <c r="G62" t="s">
        <v>70</v>
      </c>
    </row>
    <row r="63" spans="1:7" x14ac:dyDescent="0.3">
      <c r="A63">
        <v>2730</v>
      </c>
      <c r="B63" t="s">
        <v>7</v>
      </c>
      <c r="C63" s="1">
        <v>-2191</v>
      </c>
      <c r="D63" s="1">
        <v>-2191</v>
      </c>
      <c r="E63" s="1">
        <v>-2409</v>
      </c>
      <c r="F63" s="2">
        <v>-4600</v>
      </c>
      <c r="G63" t="s">
        <v>70</v>
      </c>
    </row>
    <row r="64" spans="1:7" x14ac:dyDescent="0.3">
      <c r="A64">
        <v>2890</v>
      </c>
      <c r="B64" t="s">
        <v>6</v>
      </c>
      <c r="C64" s="1">
        <v>-90</v>
      </c>
      <c r="D64" s="1">
        <v>-90</v>
      </c>
      <c r="E64" s="1">
        <v>90</v>
      </c>
      <c r="F64" s="2">
        <v>0</v>
      </c>
    </row>
    <row r="65" spans="1:7" x14ac:dyDescent="0.3">
      <c r="A65">
        <v>2900</v>
      </c>
      <c r="B65" t="s">
        <v>5</v>
      </c>
      <c r="C65" s="1">
        <v>-1862</v>
      </c>
      <c r="D65" s="1">
        <v>-1862</v>
      </c>
      <c r="E65" s="1">
        <v>-48563</v>
      </c>
      <c r="F65" s="2">
        <v>-50425</v>
      </c>
      <c r="G65" t="s">
        <v>69</v>
      </c>
    </row>
    <row r="66" spans="1:7" x14ac:dyDescent="0.3">
      <c r="A66">
        <v>2970</v>
      </c>
      <c r="B66" t="s">
        <v>4</v>
      </c>
      <c r="C66" s="1">
        <v>-109550</v>
      </c>
      <c r="D66" s="1">
        <v>-109550</v>
      </c>
      <c r="E66" s="1">
        <v>109550</v>
      </c>
      <c r="F66" s="2">
        <v>0</v>
      </c>
    </row>
    <row r="67" spans="1:7" x14ac:dyDescent="0.3">
      <c r="A67" t="s">
        <v>3</v>
      </c>
      <c r="C67" s="1">
        <v>-130231</v>
      </c>
      <c r="D67" s="1">
        <v>-130231</v>
      </c>
      <c r="E67" s="1">
        <v>-39566</v>
      </c>
      <c r="F67" s="2">
        <v>-169797</v>
      </c>
    </row>
    <row r="69" spans="1:7" x14ac:dyDescent="0.3">
      <c r="A69" t="s">
        <v>2</v>
      </c>
      <c r="C69" s="1">
        <v>-1145717.8</v>
      </c>
      <c r="D69" s="1">
        <v>-1145717.8</v>
      </c>
      <c r="E69" s="1">
        <v>-39566</v>
      </c>
      <c r="F69" s="2">
        <v>-1185283.8</v>
      </c>
    </row>
    <row r="71" spans="1:7" x14ac:dyDescent="0.3">
      <c r="A71" t="s">
        <v>1</v>
      </c>
      <c r="C71" s="1">
        <v>0</v>
      </c>
      <c r="D71" s="1">
        <v>0</v>
      </c>
      <c r="E71" s="1">
        <v>90224.05</v>
      </c>
      <c r="F71" s="2">
        <v>90224.05</v>
      </c>
    </row>
    <row r="194" spans="48:48" x14ac:dyDescent="0.3">
      <c r="AV194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4514-5639-4B26-A8C5-5C20F1515B44}">
  <dimension ref="B2:D7"/>
  <sheetViews>
    <sheetView workbookViewId="0">
      <selection activeCell="J17" sqref="J17"/>
    </sheetView>
  </sheetViews>
  <sheetFormatPr defaultRowHeight="14.4" x14ac:dyDescent="0.3"/>
  <cols>
    <col min="2" max="2" width="10.44140625" bestFit="1" customWidth="1"/>
    <col min="3" max="3" width="5" bestFit="1" customWidth="1"/>
    <col min="4" max="4" width="50.44140625" bestFit="1" customWidth="1"/>
    <col min="5" max="11" width="10.33203125" bestFit="1" customWidth="1"/>
  </cols>
  <sheetData>
    <row r="2" spans="2:4" x14ac:dyDescent="0.3">
      <c r="B2" s="4" t="s">
        <v>117</v>
      </c>
      <c r="D2" s="1"/>
    </row>
    <row r="3" spans="2:4" x14ac:dyDescent="0.3">
      <c r="B3" s="5">
        <v>45838</v>
      </c>
      <c r="D3" s="1"/>
    </row>
    <row r="4" spans="2:4" x14ac:dyDescent="0.3">
      <c r="B4" s="1">
        <v>-5893</v>
      </c>
      <c r="D4" t="s">
        <v>118</v>
      </c>
    </row>
    <row r="5" spans="2:4" x14ac:dyDescent="0.3">
      <c r="B5" s="2">
        <f>SUM(B4:B4)</f>
        <v>-5893</v>
      </c>
    </row>
    <row r="7" spans="2:4" x14ac:dyDescent="0.3">
      <c r="B7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9273-08A7-4D1A-AF17-F2CE6F873D0E}">
  <dimension ref="B2:D7"/>
  <sheetViews>
    <sheetView workbookViewId="0">
      <selection activeCell="D4" sqref="D4"/>
    </sheetView>
  </sheetViews>
  <sheetFormatPr defaultRowHeight="14.4" x14ac:dyDescent="0.3"/>
  <cols>
    <col min="2" max="2" width="10.44140625" bestFit="1" customWidth="1"/>
    <col min="3" max="3" width="5" bestFit="1" customWidth="1"/>
    <col min="4" max="4" width="50.44140625" bestFit="1" customWidth="1"/>
    <col min="5" max="11" width="10.33203125" bestFit="1" customWidth="1"/>
  </cols>
  <sheetData>
    <row r="2" spans="2:4" x14ac:dyDescent="0.3">
      <c r="B2" s="4" t="s">
        <v>119</v>
      </c>
      <c r="D2" s="1"/>
    </row>
    <row r="3" spans="2:4" x14ac:dyDescent="0.3">
      <c r="B3" s="5">
        <v>45838</v>
      </c>
      <c r="D3" s="1"/>
    </row>
    <row r="4" spans="2:4" x14ac:dyDescent="0.3">
      <c r="B4" s="1">
        <v>-4600</v>
      </c>
      <c r="D4" t="s">
        <v>120</v>
      </c>
    </row>
    <row r="5" spans="2:4" x14ac:dyDescent="0.3">
      <c r="B5" s="2">
        <f>SUM(B4:B4)</f>
        <v>-4600</v>
      </c>
    </row>
    <row r="7" spans="2:4" x14ac:dyDescent="0.3">
      <c r="B7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A8F8-CA28-4672-9A7E-6EFEA3E69717}">
  <dimension ref="B2:Y11"/>
  <sheetViews>
    <sheetView workbookViewId="0">
      <selection activeCell="H4" sqref="H4"/>
    </sheetView>
  </sheetViews>
  <sheetFormatPr defaultRowHeight="14.4" x14ac:dyDescent="0.3"/>
  <cols>
    <col min="2" max="2" width="10.44140625" bestFit="1" customWidth="1"/>
    <col min="3" max="3" width="5" bestFit="1" customWidth="1"/>
    <col min="4" max="4" width="50.44140625" bestFit="1" customWidth="1"/>
    <col min="5" max="11" width="10.33203125" bestFit="1" customWidth="1"/>
  </cols>
  <sheetData>
    <row r="2" spans="2:25" x14ac:dyDescent="0.3">
      <c r="B2" s="4" t="s">
        <v>119</v>
      </c>
      <c r="D2" s="1"/>
    </row>
    <row r="3" spans="2:25" x14ac:dyDescent="0.3">
      <c r="B3" s="5">
        <v>45838</v>
      </c>
      <c r="D3" s="1"/>
    </row>
    <row r="4" spans="2:25" x14ac:dyDescent="0.3">
      <c r="B4" s="1">
        <v>-3400</v>
      </c>
      <c r="C4" t="s">
        <v>121</v>
      </c>
      <c r="D4" t="s">
        <v>125</v>
      </c>
    </row>
    <row r="5" spans="2:25" x14ac:dyDescent="0.3">
      <c r="B5" s="1">
        <v>-30175</v>
      </c>
      <c r="C5" t="s">
        <v>122</v>
      </c>
      <c r="D5" t="s">
        <v>126</v>
      </c>
    </row>
    <row r="6" spans="2:25" x14ac:dyDescent="0.3">
      <c r="B6" s="1">
        <v>-11850</v>
      </c>
      <c r="C6" t="s">
        <v>123</v>
      </c>
      <c r="D6" t="s">
        <v>127</v>
      </c>
    </row>
    <row r="7" spans="2:25" x14ac:dyDescent="0.3">
      <c r="B7" s="1">
        <v>-5000</v>
      </c>
      <c r="C7" t="s">
        <v>124</v>
      </c>
      <c r="D7" t="s">
        <v>128</v>
      </c>
    </row>
    <row r="8" spans="2:25" x14ac:dyDescent="0.3">
      <c r="B8" s="2">
        <f>SUM(B4:B7)</f>
        <v>-50425</v>
      </c>
    </row>
    <row r="11" spans="2:25" x14ac:dyDescent="0.3">
      <c r="B11" s="4" t="s">
        <v>121</v>
      </c>
      <c r="G11" s="4" t="s">
        <v>122</v>
      </c>
      <c r="O11" s="4" t="s">
        <v>123</v>
      </c>
      <c r="Y11" s="4" t="s">
        <v>124</v>
      </c>
    </row>
  </sheetData>
  <pageMargins left="0.7" right="0.7" top="0.75" bottom="0.75" header="0.3" footer="0.3"/>
  <ignoredErrors>
    <ignoredError sqref="B8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4175-FD71-4870-B082-78C253A156E0}">
  <dimension ref="A1"/>
  <sheetViews>
    <sheetView workbookViewId="0">
      <selection activeCell="O14" sqref="O1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6D5-D021-4DC6-A125-EA4699F73C0E}">
  <dimension ref="B2:I20"/>
  <sheetViews>
    <sheetView workbookViewId="0">
      <selection activeCell="I20" sqref="I20"/>
    </sheetView>
  </sheetViews>
  <sheetFormatPr defaultRowHeight="14.4" x14ac:dyDescent="0.3"/>
  <cols>
    <col min="2" max="2" width="10.33203125" bestFit="1" customWidth="1"/>
    <col min="3" max="3" width="4.44140625" bestFit="1" customWidth="1"/>
    <col min="4" max="4" width="36.21875" style="1" bestFit="1" customWidth="1"/>
  </cols>
  <sheetData>
    <row r="2" spans="2:4" x14ac:dyDescent="0.3">
      <c r="B2" s="4" t="s">
        <v>81</v>
      </c>
    </row>
    <row r="3" spans="2:4" x14ac:dyDescent="0.3">
      <c r="B3" s="5">
        <v>45838</v>
      </c>
    </row>
    <row r="4" spans="2:4" x14ac:dyDescent="0.3">
      <c r="B4" s="1">
        <v>500</v>
      </c>
      <c r="C4" t="s">
        <v>77</v>
      </c>
      <c r="D4" t="s">
        <v>79</v>
      </c>
    </row>
    <row r="5" spans="2:4" x14ac:dyDescent="0.3">
      <c r="B5" s="1">
        <v>36576</v>
      </c>
      <c r="C5" t="s">
        <v>78</v>
      </c>
      <c r="D5" t="s">
        <v>80</v>
      </c>
    </row>
    <row r="6" spans="2:4" x14ac:dyDescent="0.3">
      <c r="B6" s="2">
        <f>SUM(B4:B5)</f>
        <v>37076</v>
      </c>
      <c r="D6"/>
    </row>
    <row r="20" spans="2:9" x14ac:dyDescent="0.3">
      <c r="B20" s="4" t="s">
        <v>95</v>
      </c>
      <c r="I20" s="4" t="s">
        <v>96</v>
      </c>
    </row>
  </sheetData>
  <pageMargins left="0.7" right="0.7" top="0.75" bottom="0.75" header="0.3" footer="0.3"/>
  <ignoredErrors>
    <ignoredError sqref="B6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A5EA-6769-459C-B041-B1FA8ED89C2C}">
  <dimension ref="B1:N17"/>
  <sheetViews>
    <sheetView workbookViewId="0">
      <selection activeCell="Q24" sqref="Q24"/>
    </sheetView>
  </sheetViews>
  <sheetFormatPr defaultRowHeight="14.4" x14ac:dyDescent="0.3"/>
  <cols>
    <col min="2" max="2" width="10.44140625" bestFit="1" customWidth="1"/>
    <col min="3" max="3" width="31" bestFit="1" customWidth="1"/>
    <col min="4" max="4" width="11.88671875" bestFit="1" customWidth="1"/>
    <col min="6" max="6" width="9.5546875" customWidth="1"/>
    <col min="8" max="8" width="4.6640625" customWidth="1"/>
  </cols>
  <sheetData>
    <row r="1" spans="2:14" x14ac:dyDescent="0.3">
      <c r="J1" s="1"/>
    </row>
    <row r="2" spans="2:14" x14ac:dyDescent="0.3">
      <c r="B2" s="4"/>
      <c r="D2" s="1"/>
      <c r="J2" s="1"/>
    </row>
    <row r="3" spans="2:14" x14ac:dyDescent="0.3">
      <c r="B3" s="5"/>
      <c r="D3" s="1"/>
      <c r="J3" s="1"/>
    </row>
    <row r="4" spans="2:14" x14ac:dyDescent="0.3">
      <c r="B4" s="1"/>
      <c r="E4" s="3"/>
      <c r="J4" s="1"/>
    </row>
    <row r="5" spans="2:14" x14ac:dyDescent="0.3">
      <c r="B5" s="2"/>
      <c r="J5" s="1"/>
    </row>
    <row r="6" spans="2:14" x14ac:dyDescent="0.3">
      <c r="B6" s="2"/>
    </row>
    <row r="12" spans="2:14" x14ac:dyDescent="0.3">
      <c r="N12" s="1"/>
    </row>
    <row r="13" spans="2:14" x14ac:dyDescent="0.3">
      <c r="N13" s="1"/>
    </row>
    <row r="14" spans="2:14" x14ac:dyDescent="0.3">
      <c r="N14" s="1"/>
    </row>
    <row r="15" spans="2:14" x14ac:dyDescent="0.3">
      <c r="N15" s="1"/>
    </row>
    <row r="16" spans="2:14" x14ac:dyDescent="0.3">
      <c r="N16" s="1"/>
    </row>
    <row r="17" spans="14:14" x14ac:dyDescent="0.3">
      <c r="N17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CB63-6AC7-4564-850F-5115DCF8E094}">
  <dimension ref="B1:N17"/>
  <sheetViews>
    <sheetView workbookViewId="0">
      <selection activeCell="B3" sqref="B3"/>
    </sheetView>
  </sheetViews>
  <sheetFormatPr defaultRowHeight="14.4" x14ac:dyDescent="0.3"/>
  <cols>
    <col min="2" max="2" width="10.44140625" bestFit="1" customWidth="1"/>
    <col min="3" max="3" width="31" bestFit="1" customWidth="1"/>
    <col min="4" max="4" width="11.88671875" bestFit="1" customWidth="1"/>
    <col min="6" max="6" width="9.5546875" customWidth="1"/>
    <col min="8" max="8" width="4.6640625" customWidth="1"/>
  </cols>
  <sheetData>
    <row r="1" spans="2:14" x14ac:dyDescent="0.3">
      <c r="J1" s="1"/>
    </row>
    <row r="2" spans="2:14" x14ac:dyDescent="0.3">
      <c r="B2" s="4" t="s">
        <v>91</v>
      </c>
      <c r="D2" s="1"/>
      <c r="J2" s="1"/>
    </row>
    <row r="3" spans="2:14" x14ac:dyDescent="0.3">
      <c r="B3" s="5">
        <v>45838</v>
      </c>
      <c r="D3" s="1"/>
      <c r="J3" s="1"/>
    </row>
    <row r="4" spans="2:14" x14ac:dyDescent="0.3">
      <c r="B4" s="1">
        <v>2946</v>
      </c>
      <c r="C4" t="s">
        <v>82</v>
      </c>
      <c r="E4" s="3"/>
      <c r="J4" s="1"/>
    </row>
    <row r="5" spans="2:14" x14ac:dyDescent="0.3">
      <c r="B5" s="2">
        <f>SUM(B4)</f>
        <v>2946</v>
      </c>
      <c r="J5" s="1"/>
    </row>
    <row r="6" spans="2:14" x14ac:dyDescent="0.3">
      <c r="B6" s="2"/>
    </row>
    <row r="12" spans="2:14" x14ac:dyDescent="0.3">
      <c r="N12" s="1"/>
    </row>
    <row r="13" spans="2:14" x14ac:dyDescent="0.3">
      <c r="N13" s="1"/>
    </row>
    <row r="14" spans="2:14" x14ac:dyDescent="0.3">
      <c r="N14" s="1"/>
    </row>
    <row r="15" spans="2:14" x14ac:dyDescent="0.3">
      <c r="N15" s="1"/>
    </row>
    <row r="16" spans="2:14" x14ac:dyDescent="0.3">
      <c r="N16" s="1"/>
    </row>
    <row r="17" spans="14:14" x14ac:dyDescent="0.3">
      <c r="N17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163E-FA33-4A3D-9AF3-BCAF646FEF78}">
  <dimension ref="B2:X34"/>
  <sheetViews>
    <sheetView workbookViewId="0">
      <selection activeCell="B34" sqref="B34"/>
    </sheetView>
  </sheetViews>
  <sheetFormatPr defaultRowHeight="14.4" x14ac:dyDescent="0.3"/>
  <cols>
    <col min="2" max="2" width="10.44140625" bestFit="1" customWidth="1"/>
  </cols>
  <sheetData>
    <row r="2" spans="2:4" x14ac:dyDescent="0.3">
      <c r="B2" s="4" t="s">
        <v>83</v>
      </c>
      <c r="D2" s="1"/>
    </row>
    <row r="3" spans="2:4" x14ac:dyDescent="0.3">
      <c r="B3" s="5">
        <v>45838</v>
      </c>
      <c r="D3" s="1"/>
    </row>
    <row r="4" spans="2:4" x14ac:dyDescent="0.3">
      <c r="B4" s="1">
        <v>6390</v>
      </c>
      <c r="C4" t="s">
        <v>54</v>
      </c>
      <c r="D4" t="s">
        <v>86</v>
      </c>
    </row>
    <row r="5" spans="2:4" x14ac:dyDescent="0.3">
      <c r="B5" s="1">
        <v>79300</v>
      </c>
      <c r="C5" t="s">
        <v>84</v>
      </c>
      <c r="D5" t="s">
        <v>87</v>
      </c>
    </row>
    <row r="6" spans="2:4" x14ac:dyDescent="0.3">
      <c r="B6" s="1">
        <v>149</v>
      </c>
      <c r="C6" t="s">
        <v>85</v>
      </c>
      <c r="D6" t="s">
        <v>88</v>
      </c>
    </row>
    <row r="7" spans="2:4" x14ac:dyDescent="0.3">
      <c r="B7" s="2">
        <f>SUM(B4:B6)</f>
        <v>85839</v>
      </c>
    </row>
    <row r="34" spans="2:24" x14ac:dyDescent="0.3">
      <c r="B34" s="4" t="s">
        <v>97</v>
      </c>
      <c r="L34" s="4" t="s">
        <v>89</v>
      </c>
      <c r="X34" s="4" t="s">
        <v>90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8B9D7-4C18-4B0C-ADFB-7116A7C9548C}">
  <dimension ref="B2:D7"/>
  <sheetViews>
    <sheetView workbookViewId="0">
      <selection activeCell="I14" sqref="I14"/>
    </sheetView>
  </sheetViews>
  <sheetFormatPr defaultRowHeight="14.4" x14ac:dyDescent="0.3"/>
  <cols>
    <col min="2" max="2" width="10.44140625" bestFit="1" customWidth="1"/>
    <col min="3" max="3" width="5" bestFit="1" customWidth="1"/>
    <col min="4" max="4" width="50.44140625" bestFit="1" customWidth="1"/>
    <col min="5" max="11" width="10.33203125" bestFit="1" customWidth="1"/>
  </cols>
  <sheetData>
    <row r="2" spans="2:4" x14ac:dyDescent="0.3">
      <c r="B2" s="4" t="s">
        <v>92</v>
      </c>
      <c r="D2" s="1"/>
    </row>
    <row r="3" spans="2:4" x14ac:dyDescent="0.3">
      <c r="B3" s="5">
        <v>45838</v>
      </c>
      <c r="D3" s="1"/>
    </row>
    <row r="4" spans="2:4" x14ac:dyDescent="0.3">
      <c r="B4" s="1">
        <v>2191.0300000000002</v>
      </c>
      <c r="C4" t="s">
        <v>93</v>
      </c>
      <c r="D4" t="s">
        <v>94</v>
      </c>
    </row>
    <row r="5" spans="2:4" x14ac:dyDescent="0.3">
      <c r="B5" s="2">
        <f>SUM(B4:B4)</f>
        <v>2191.0300000000002</v>
      </c>
    </row>
    <row r="7" spans="2:4" x14ac:dyDescent="0.3">
      <c r="B7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3591-EA89-427C-A80D-DDFE47B84924}">
  <dimension ref="A1"/>
  <sheetViews>
    <sheetView topLeftCell="A25" zoomScale="110" zoomScaleNormal="110" workbookViewId="0">
      <selection activeCell="K39" sqref="K3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1DD7-6734-497E-BC25-EEA462CA6A19}">
  <dimension ref="B2:P54"/>
  <sheetViews>
    <sheetView workbookViewId="0">
      <selection activeCell="D104" sqref="D104"/>
    </sheetView>
  </sheetViews>
  <sheetFormatPr defaultRowHeight="14.4" x14ac:dyDescent="0.3"/>
  <cols>
    <col min="2" max="2" width="10.44140625" bestFit="1" customWidth="1"/>
    <col min="3" max="3" width="5" bestFit="1" customWidth="1"/>
    <col min="4" max="4" width="50.44140625" bestFit="1" customWidth="1"/>
    <col min="5" max="11" width="10.33203125" bestFit="1" customWidth="1"/>
  </cols>
  <sheetData>
    <row r="2" spans="2:16" x14ac:dyDescent="0.3">
      <c r="B2" s="4" t="s">
        <v>98</v>
      </c>
      <c r="D2" s="1"/>
    </row>
    <row r="3" spans="2:16" x14ac:dyDescent="0.3">
      <c r="B3" s="5">
        <v>45838</v>
      </c>
      <c r="D3" s="1"/>
    </row>
    <row r="4" spans="2:16" x14ac:dyDescent="0.3">
      <c r="B4" s="1">
        <v>103</v>
      </c>
      <c r="C4" t="s">
        <v>99</v>
      </c>
      <c r="D4" t="s">
        <v>105</v>
      </c>
    </row>
    <row r="5" spans="2:16" x14ac:dyDescent="0.3">
      <c r="B5" s="1">
        <v>13300</v>
      </c>
      <c r="C5" t="s">
        <v>100</v>
      </c>
      <c r="D5" t="s">
        <v>106</v>
      </c>
    </row>
    <row r="6" spans="2:16" x14ac:dyDescent="0.3">
      <c r="B6" s="1">
        <v>13390</v>
      </c>
      <c r="C6" t="s">
        <v>101</v>
      </c>
      <c r="D6" t="s">
        <v>107</v>
      </c>
    </row>
    <row r="7" spans="2:16" x14ac:dyDescent="0.3">
      <c r="B7" s="1">
        <v>2637</v>
      </c>
      <c r="C7" t="s">
        <v>102</v>
      </c>
      <c r="D7" t="s">
        <v>108</v>
      </c>
    </row>
    <row r="8" spans="2:16" x14ac:dyDescent="0.3">
      <c r="B8" s="1">
        <v>79300</v>
      </c>
      <c r="C8" t="s">
        <v>103</v>
      </c>
      <c r="D8" t="s">
        <v>109</v>
      </c>
    </row>
    <row r="9" spans="2:16" x14ac:dyDescent="0.3">
      <c r="B9" s="1">
        <v>149</v>
      </c>
      <c r="C9" t="s">
        <v>104</v>
      </c>
      <c r="D9" t="s">
        <v>110</v>
      </c>
    </row>
    <row r="10" spans="2:16" x14ac:dyDescent="0.3">
      <c r="B10" s="2">
        <f>SUM(B4:B9)</f>
        <v>108879</v>
      </c>
    </row>
    <row r="14" spans="2:16" x14ac:dyDescent="0.3">
      <c r="B14" s="4" t="s">
        <v>111</v>
      </c>
      <c r="G14" s="4" t="s">
        <v>112</v>
      </c>
      <c r="P14" s="4" t="s">
        <v>113</v>
      </c>
    </row>
    <row r="54" spans="2:16" x14ac:dyDescent="0.3">
      <c r="B54" s="4" t="s">
        <v>114</v>
      </c>
      <c r="G54" s="4" t="s">
        <v>115</v>
      </c>
      <c r="P54" s="4" t="s">
        <v>116</v>
      </c>
    </row>
  </sheetData>
  <pageMargins left="0.7" right="0.7" top="0.75" bottom="0.75" header="0.3" footer="0.3"/>
  <ignoredErrors>
    <ignoredError sqref="B1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Balansräkning 2025-06-30</vt:lpstr>
      <vt:lpstr>1350</vt:lpstr>
      <vt:lpstr>1510</vt:lpstr>
      <vt:lpstr>1630</vt:lpstr>
      <vt:lpstr>1680</vt:lpstr>
      <vt:lpstr>1700</vt:lpstr>
      <vt:lpstr>1790</vt:lpstr>
      <vt:lpstr>1930-1981</vt:lpstr>
      <vt:lpstr>2440</vt:lpstr>
      <vt:lpstr>2710</vt:lpstr>
      <vt:lpstr>2730</vt:lpstr>
      <vt:lpstr>2900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Wiklund</dc:creator>
  <cp:lastModifiedBy>Lena Wiklund</cp:lastModifiedBy>
  <dcterms:created xsi:type="dcterms:W3CDTF">2024-08-04T08:56:04Z</dcterms:created>
  <dcterms:modified xsi:type="dcterms:W3CDTF">2025-08-09T08:43:19Z</dcterms:modified>
</cp:coreProperties>
</file>