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ssaabloy-my.sharepoint.com/personal/patrik_thysell_assaabloy_com/Documents/Dokument/Övrigt/styrelse EGAK/2025/Till revisor/"/>
    </mc:Choice>
  </mc:AlternateContent>
  <xr:revisionPtr revIDLastSave="0" documentId="8_{6C5C3C7E-253D-4A6A-AA7A-81E5A216F42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tart" sheetId="5" r:id="rId1"/>
    <sheet name="Balansräkning" sheetId="2" r:id="rId2"/>
    <sheet name="Årsbasisdiagram (YoY)" sheetId="3" r:id="rId3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2" l="1"/>
  <c r="D35" i="2"/>
  <c r="D19" i="2" l="1"/>
  <c r="C19" i="2"/>
  <c r="D12" i="2"/>
  <c r="C12" i="2"/>
  <c r="C23" i="2"/>
  <c r="D23" i="2"/>
  <c r="C44" i="2"/>
  <c r="D44" i="2"/>
  <c r="C39" i="2"/>
  <c r="D39" i="2"/>
  <c r="D46" i="2" l="1"/>
  <c r="C46" i="2"/>
  <c r="D25" i="2"/>
  <c r="C25" i="2"/>
  <c r="D49" i="2" l="1"/>
  <c r="C49" i="2"/>
</calcChain>
</file>

<file path=xl/sharedStrings.xml><?xml version="1.0" encoding="utf-8"?>
<sst xmlns="http://schemas.openxmlformats.org/spreadsheetml/2006/main" count="73" uniqueCount="62">
  <si>
    <t>OM DEN HÄR MALLEN</t>
  </si>
  <si>
    <t>Håll reda på summa tillgångar, skulder, eget kapital och saldo med hjälp av den här arbetsboken.</t>
  </si>
  <si>
    <t>Ange tillgångar och skulder i respektive tabeller i kalkylbladet Balansräkning.</t>
  </si>
  <si>
    <t>Summa omsättningstillgångar, anläggningstillgångar och övriga tillgångar, summa kortfristiga och långfristiga skulder, summa eget kapital och saldo beräknas automatiskt.</t>
  </si>
  <si>
    <t>Obs! </t>
  </si>
  <si>
    <t>Skapa en balansräkning i det här kalkylbladet. Anvisningar för hur du använder det här kalkylbladet finns i cellerna i den här kolumnen. Använd nedåtpil för att komma igång.</t>
  </si>
  <si>
    <t>Ange företagets namn i cellen till höger. Kalkylbladets titel finns i cell D1. Fler anvisningar finns i cell A4.</t>
  </si>
  <si>
    <t>Etiketten Tillgångar finns i cellen till höger.</t>
  </si>
  <si>
    <t>Ange information i tabellen Omsättningstillgångar som börjar i cellen till höger. Fler anvisningar finns i cell A14.</t>
  </si>
  <si>
    <t>Ange information i tabellen Anläggningstillgångar som börjar i cellen till höger. Fler anvisningar finns i cell A21.</t>
  </si>
  <si>
    <t>Ange information i tabellen Övriga tillgångar som börjar i cellen till höger. Fler anvisningar finns i cell A25.</t>
  </si>
  <si>
    <t>Summa tillgångar för föregående år beräknas automatiskt i cell C25 och summa tillgångar för innevarande år i cell D25. Fler anvisningar finns i cell A27.</t>
  </si>
  <si>
    <t>Etiketten Skulder och eget kapital finns i cellen till höger.</t>
  </si>
  <si>
    <t>Ange information i tabellen Kortfristiga skulder som börjar i cellen till höger. Fler anvisningar finns i cell A37.</t>
  </si>
  <si>
    <t>Ange information i tabellen Långfristiga skulder som börjar i cellen till höger. Fler anvisningar finns i cell A41.</t>
  </si>
  <si>
    <t>Ange information i tabellen Eget kapital som börjar i cellen till höger. Fler anvisningar finns i cell A46.</t>
  </si>
  <si>
    <t>Summa skulder och eget kapital för föregående år beräknas automatiskt i cell C46 och för innevarande år i cell D46. Fler anvisningar finns i cell A49.</t>
  </si>
  <si>
    <t>Saldo för föregående år beräknas automatiskt i cell C49 och saldo för innevarande år i cell D49.</t>
  </si>
  <si>
    <t>Företagets namn</t>
  </si>
  <si>
    <t>Tillgångar</t>
  </si>
  <si>
    <t>Omsättningstillgångar:</t>
  </si>
  <si>
    <t>Kontanter</t>
  </si>
  <si>
    <t>Investeringar</t>
  </si>
  <si>
    <t>Inventarier</t>
  </si>
  <si>
    <t>Kundreskontra</t>
  </si>
  <si>
    <t>Förbetalda utgifter</t>
  </si>
  <si>
    <t>Övrigt</t>
  </si>
  <si>
    <t>Summa omsättningstillgångar</t>
  </si>
  <si>
    <t>Anläggningstillgångar:</t>
  </si>
  <si>
    <t>Egendom och utrustning</t>
  </si>
  <si>
    <t>Förbättringar av hyrd lokal</t>
  </si>
  <si>
    <t>Kapital och andra investeringar</t>
  </si>
  <si>
    <t>Avdrag för ackumulerad avskrivning</t>
  </si>
  <si>
    <t>Summa anläggningstillgångar</t>
  </si>
  <si>
    <t>Övriga tillgångar:</t>
  </si>
  <si>
    <t>Goodwill</t>
  </si>
  <si>
    <t>Summa övriga tillgångar</t>
  </si>
  <si>
    <t>Summa tillgångar</t>
  </si>
  <si>
    <t>Skulder och eget kapital</t>
  </si>
  <si>
    <t>Kortfristiga skulder:</t>
  </si>
  <si>
    <t>Leverantörsreskontra</t>
  </si>
  <si>
    <t>Upplupna löner</t>
  </si>
  <si>
    <t>Upplupen ersättning</t>
  </si>
  <si>
    <t>Inkomstskatt</t>
  </si>
  <si>
    <t>Ej intjänad intäkt</t>
  </si>
  <si>
    <t>Summa kortfristiga skulder</t>
  </si>
  <si>
    <t>Långfristiga skulder:</t>
  </si>
  <si>
    <t>Amortering</t>
  </si>
  <si>
    <t>Summa långfristiga skulder</t>
  </si>
  <si>
    <t>Eget kapital:</t>
  </si>
  <si>
    <t>Investeringskapital</t>
  </si>
  <si>
    <t>Ackumulerad balanserad vinst</t>
  </si>
  <si>
    <t>Summa eget kapital</t>
  </si>
  <si>
    <t>Summa skulder och eget kapital</t>
  </si>
  <si>
    <t>Saldo</t>
  </si>
  <si>
    <t>Föregående år</t>
  </si>
  <si>
    <t>Balansräkning</t>
  </si>
  <si>
    <t>Innevarande år</t>
  </si>
  <si>
    <t>Årsbasisdiagram (YoY) uppdateras automatiskt i det andra kalkylbladet.</t>
  </si>
  <si>
    <t>Ytterligare anvisningar finns i kolumn A i kalkylbladet BALANSRÄKNING och i cell A1 i kalkylbladet ÅRSBASISDIAGRAM (YOY). Den här texten har avsiktligt dolts. Om du vill ta bort texten markerar du kolumn A eller cell A1. Välj sedan TA BORT. Om du vill visa texten markerar du kolumn A eller cell A1 och ändrar sedan teckenfärg.</t>
  </si>
  <si>
    <t>Om du vill läsa mer om tabeller i kalkylbladet BALANSRÄKNING trycker du på SKIFT och sedan på F10 i en tabell. Välj alternativet TABELL och sedan ALTERNATIV TEXT.</t>
  </si>
  <si>
    <t>EGAK 818000-0732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</si>
</sst>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_-* #,##0.00\ _k_r_-;\-* #,##0.00\ _k_r_-;_-* &quot;-&quot;??\ _k_r_-;_-@_-"/>
    <numFmt numFmtId="165" formatCode="_(* #,##0_);_(* \(#,##0\);_(* &quot;-&quot;_);_(@_)"/>
    <numFmt numFmtId="166" formatCode="_(* #,##0.00_);_(* \(#,##0.00\);_(* &quot;-&quot;??_);_(@_)"/>
  </numFmts>
  <fonts count="28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3"/>
      <color theme="1"/>
      <name val="Calibri"/>
      <family val="1"/>
      <scheme val="minor"/>
    </font>
    <font>
      <b/>
      <sz val="11"/>
      <color theme="1"/>
      <name val="Calibri"/>
      <family val="1"/>
      <scheme val="minor"/>
    </font>
    <font>
      <sz val="10"/>
      <color theme="1"/>
      <name val="Calibri"/>
      <family val="1"/>
      <scheme val="minor"/>
    </font>
    <font>
      <b/>
      <sz val="10"/>
      <color theme="1"/>
      <name val="Calibri"/>
      <family val="1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 tint="0.249977111117893"/>
      <name val="Arial"/>
      <family val="2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lightUp">
        <fgColor theme="0"/>
        <bgColor theme="4" tint="0.79998168889431442"/>
      </patternFill>
    </fill>
    <fill>
      <patternFill patternType="lightUp">
        <fgColor theme="0"/>
        <bgColor theme="5" tint="0.79998168889431442"/>
      </patternFill>
    </fill>
    <fill>
      <patternFill patternType="lightUp">
        <fgColor theme="0"/>
        <bgColor theme="4" tint="0.39997558519241921"/>
      </patternFill>
    </fill>
    <fill>
      <patternFill patternType="lightUp">
        <fgColor theme="0"/>
        <bgColor theme="5" tint="0.3999755851924192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39997558519241921"/>
      </bottom>
      <diagonal/>
    </border>
    <border>
      <left/>
      <right/>
      <top/>
      <bottom style="thick">
        <color theme="5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0" borderId="2" applyNumberFormat="0" applyFill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0" borderId="6" applyNumberFormat="0" applyAlignment="0" applyProtection="0"/>
    <xf numFmtId="0" fontId="21" fillId="11" borderId="7" applyNumberFormat="0" applyAlignment="0" applyProtection="0"/>
    <xf numFmtId="0" fontId="22" fillId="11" borderId="6" applyNumberFormat="0" applyAlignment="0" applyProtection="0"/>
    <xf numFmtId="0" fontId="23" fillId="0" borderId="8" applyNumberFormat="0" applyFill="0" applyAlignment="0" applyProtection="0"/>
    <xf numFmtId="0" fontId="24" fillId="12" borderId="9" applyNumberFormat="0" applyAlignment="0" applyProtection="0"/>
    <xf numFmtId="0" fontId="25" fillId="0" borderId="0" applyNumberFormat="0" applyFill="0" applyBorder="0" applyAlignment="0" applyProtection="0"/>
    <xf numFmtId="0" fontId="10" fillId="13" borderId="10" applyNumberFormat="0" applyFont="0" applyAlignment="0" applyProtection="0"/>
    <xf numFmtId="0" fontId="26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2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7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</cellStyleXfs>
  <cellXfs count="37">
    <xf numFmtId="0" fontId="0" fillId="0" borderId="0" xfId="0"/>
    <xf numFmtId="0" fontId="5" fillId="0" borderId="2" xfId="1" applyFont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5" fillId="0" borderId="2" xfId="1" applyFont="1" applyAlignment="1">
      <alignment wrapText="1"/>
    </xf>
    <xf numFmtId="0" fontId="5" fillId="0" borderId="3" xfId="1" applyFont="1" applyBorder="1" applyAlignment="1"/>
    <xf numFmtId="0" fontId="5" fillId="0" borderId="3" xfId="1" applyFont="1" applyBorder="1" applyAlignment="1">
      <alignment horizontal="left" wrapText="1"/>
    </xf>
    <xf numFmtId="0" fontId="5" fillId="0" borderId="0" xfId="0" applyFont="1" applyAlignment="1">
      <alignment horizontal="right"/>
    </xf>
    <xf numFmtId="0" fontId="10" fillId="2" borderId="0" xfId="2" applyAlignment="1">
      <alignment wrapText="1"/>
    </xf>
    <xf numFmtId="0" fontId="10" fillId="3" borderId="0" xfId="3" applyAlignment="1">
      <alignment wrapText="1"/>
    </xf>
    <xf numFmtId="0" fontId="9" fillId="4" borderId="0" xfId="2" applyFont="1" applyFill="1" applyAlignment="1">
      <alignment wrapText="1"/>
    </xf>
    <xf numFmtId="0" fontId="9" fillId="5" borderId="0" xfId="3" applyFont="1" applyFill="1" applyAlignment="1">
      <alignment wrapText="1"/>
    </xf>
    <xf numFmtId="0" fontId="9" fillId="4" borderId="0" xfId="2" applyNumberFormat="1" applyFont="1" applyFill="1" applyAlignment="1">
      <alignment horizontal="center"/>
    </xf>
    <xf numFmtId="0" fontId="9" fillId="5" borderId="0" xfId="3" applyNumberFormat="1" applyFont="1" applyFill="1" applyAlignment="1">
      <alignment horizontal="center"/>
    </xf>
    <xf numFmtId="0" fontId="9" fillId="4" borderId="1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3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vertical="center" wrapText="1"/>
    </xf>
    <xf numFmtId="0" fontId="11" fillId="6" borderId="0" xfId="1" applyFont="1" applyFill="1" applyBorder="1" applyAlignment="1">
      <alignment horizontal="center" vertical="center"/>
    </xf>
    <xf numFmtId="0" fontId="5" fillId="0" borderId="2" xfId="1" applyNumberFormat="1" applyFont="1" applyAlignment="1">
      <alignment horizontal="center"/>
    </xf>
    <xf numFmtId="0" fontId="5" fillId="0" borderId="3" xfId="1" applyNumberFormat="1" applyFont="1" applyBorder="1" applyAlignment="1">
      <alignment horizontal="center"/>
    </xf>
    <xf numFmtId="164" fontId="10" fillId="2" borderId="0" xfId="2" applyNumberFormat="1"/>
    <xf numFmtId="164" fontId="9" fillId="4" borderId="1" xfId="0" applyNumberFormat="1" applyFont="1" applyFill="1" applyBorder="1"/>
    <xf numFmtId="164" fontId="5" fillId="0" borderId="2" xfId="1" applyNumberFormat="1" applyFont="1"/>
    <xf numFmtId="164" fontId="10" fillId="3" borderId="0" xfId="3" applyNumberFormat="1"/>
    <xf numFmtId="164" fontId="9" fillId="5" borderId="1" xfId="0" applyNumberFormat="1" applyFont="1" applyFill="1" applyBorder="1"/>
    <xf numFmtId="164" fontId="5" fillId="0" borderId="3" xfId="1" applyNumberFormat="1" applyFont="1" applyBorder="1"/>
    <xf numFmtId="164" fontId="5" fillId="0" borderId="0" xfId="0" applyNumberFormat="1" applyFont="1"/>
    <xf numFmtId="0" fontId="1" fillId="0" borderId="0" xfId="0" applyFont="1" applyAlignment="1">
      <alignment vertical="center" wrapText="1"/>
    </xf>
    <xf numFmtId="14" fontId="5" fillId="0" borderId="2" xfId="1" applyNumberFormat="1" applyFont="1" applyAlignment="1">
      <alignment horizontal="center"/>
    </xf>
    <xf numFmtId="0" fontId="5" fillId="0" borderId="0" xfId="1" applyFont="1" applyBorder="1" applyAlignment="1">
      <alignment horizontal="left" wrapText="1"/>
    </xf>
    <xf numFmtId="0" fontId="5" fillId="0" borderId="2" xfId="1" applyFont="1" applyAlignment="1">
      <alignment horizontal="left" wrapText="1"/>
    </xf>
    <xf numFmtId="0" fontId="5" fillId="0" borderId="0" xfId="1" applyFont="1" applyBorder="1" applyAlignment="1">
      <alignment horizontal="right"/>
    </xf>
    <xf numFmtId="0" fontId="5" fillId="0" borderId="2" xfId="1" applyFont="1" applyAlignment="1">
      <alignment horizontal="right"/>
    </xf>
  </cellXfs>
  <cellStyles count="49">
    <cellStyle name="20% - Accent1" xfId="26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7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4" builtinId="27" customBuiltin="1"/>
    <cellStyle name="Calculation" xfId="18" builtinId="22" customBuiltin="1"/>
    <cellStyle name="Check Cell" xfId="20" builtinId="23" customBuiltin="1"/>
    <cellStyle name="Comma" xfId="4" builtinId="3" customBuiltin="1"/>
    <cellStyle name="Comma [0]" xfId="5" builtinId="6" customBuiltin="1"/>
    <cellStyle name="Currency" xfId="6" builtinId="4" customBuiltin="1"/>
    <cellStyle name="Currency [0]" xfId="7" builtinId="7" customBuiltin="1"/>
    <cellStyle name="Emphasis 1" xfId="2" builtinId="12" customBuiltin="1"/>
    <cellStyle name="Emphasis 2" xfId="3" builtinId="13" customBuiltin="1"/>
    <cellStyle name="Explanatory Text" xfId="23" builtinId="53" customBuiltin="1"/>
    <cellStyle name="Good" xfId="13" builtinId="26" customBuiltin="1"/>
    <cellStyle name="Heading 1" xfId="10" builtinId="16" customBuiltin="1"/>
    <cellStyle name="Heading 2" xfId="1" builtinId="17" customBuiltin="1"/>
    <cellStyle name="Heading 3" xfId="11" builtinId="18" customBuiltin="1"/>
    <cellStyle name="Heading 4" xfId="12" builtinId="19" customBuiltin="1"/>
    <cellStyle name="Input" xfId="16" builtinId="20" customBuiltin="1"/>
    <cellStyle name="Linked Cell" xfId="19" builtinId="24" customBuiltin="1"/>
    <cellStyle name="Neutral" xfId="15" builtinId="28" customBuiltin="1"/>
    <cellStyle name="Normal" xfId="0" builtinId="0" customBuiltin="1"/>
    <cellStyle name="Note" xfId="22" builtinId="10" customBuiltin="1"/>
    <cellStyle name="Output" xfId="17" builtinId="21" customBuiltin="1"/>
    <cellStyle name="Percent" xfId="8" builtinId="5" customBuiltin="1"/>
    <cellStyle name="Title" xfId="9" builtinId="15" customBuiltin="1"/>
    <cellStyle name="Total" xfId="24" builtinId="25" customBuiltin="1"/>
    <cellStyle name="Warning Text" xfId="21" builtinId="11" customBuiltin="1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\ _k_r_-;\-* #,##0.00\ _k_r_-;_-* &quot;-&quot;??\ _k_r_-;_-@_-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\ _k_r_-;\-* #,##0.00\ _k_r_-;_-* &quot;-&quot;??\ _k_r_-;_-@_-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\ _k_r_-;\-* #,##0.00\ _k_r_-;_-* &quot;-&quot;??\ _k_r_-;_-@_-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\ _k_r_-;\-* #,##0.00\ _k_r_-;_-* &quot;-&quot;??\ _k_r_-;_-@_-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color indexed="10"/>
      </font>
    </dxf>
    <dxf>
      <numFmt numFmtId="164" formatCode="_-* #,##0.00\ _k_r_-;\-* #,##0.00\ _k_r_-;_-* &quot;-&quot;??\ _k_r_-;_-@_-"/>
    </dxf>
    <dxf>
      <numFmt numFmtId="164" formatCode="_-* #,##0.00\ _k_r_-;\-* #,##0.00\ _k_r_-;_-* &quot;-&quot;??\ _k_r_-;_-@_-"/>
    </dxf>
    <dxf>
      <alignment horizontal="general" vertical="bottom" textRotation="0" wrapText="1" indent="0" justifyLastLine="0" shrinkToFit="0" readingOrder="0"/>
    </dxf>
    <dxf>
      <fill>
        <patternFill patternType="lightUp">
          <fgColor theme="0"/>
          <bgColor theme="4" tint="0.39997558519241921"/>
        </patternFill>
      </fill>
    </dxf>
    <dxf>
      <fill>
        <patternFill patternType="lightUp">
          <fgColor theme="0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4" formatCode="_-* #,##0.00\ _k_r_-;\-* #,##0.00\ _k_r_-;_-* &quot;-&quot;??\ _k_r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4" formatCode="_-* #,##0.00\ _k_r_-;\-* #,##0.00\ _k_r_-;_-* &quot;-&quot;??\ _k_r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\ _k_r_-;\-* #,##0.00\ _k_r_-;_-* &quot;-&quot;??\ _k_r_-;_-@_-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4" formatCode="_-* #,##0.00\ _k_r_-;\-* #,##0.00\ _k_r_-;_-* &quot;-&quot;??\ _k_r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\ _k_r_-;\-* #,##0.00\ _k_r_-;_-* &quot;-&quot;??\ _k_r_-;_-@_-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4" formatCode="_-* #,##0.00\ _k_r_-;\-* #,##0.00\ _k_r_-;_-* &quot;-&quot;??\ _k_r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numFmt numFmtId="164" formatCode="_-* #,##0.00\ _k_r_-;\-* #,##0.00\ _k_r_-;_-* &quot;-&quot;??\ _k_r_-;_-@_-"/>
    </dxf>
    <dxf>
      <numFmt numFmtId="164" formatCode="_-* #,##0.00\ _k_r_-;\-* #,##0.00\ _k_r_-;_-* &quot;-&quot;??\ _k_r_-;_-@_-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\ _k_r_-;\-* #,##0.00\ _k_r_-;_-* &quot;-&quot;??\ _k_r_-;_-@_-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4" formatCode="_-* #,##0.00\ _k_r_-;\-* #,##0.00\ _k_r_-;_-* &quot;-&quot;??\ _k_r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\ _k_r_-;\-* #,##0.00\ _k_r_-;_-* &quot;-&quot;??\ _k_r_-;_-@_-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4" formatCode="_-* #,##0.00\ _k_r_-;\-* #,##0.00\ _k_r_-;_-* &quot;-&quot;??\ _k_r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ill>
        <patternFill patternType="lightUp">
          <fgColor theme="0"/>
          <bgColor theme="4" tint="0.39997558519241921"/>
        </patternFill>
      </fill>
    </dxf>
    <dxf>
      <fill>
        <patternFill patternType="lightUp">
          <fgColor theme="0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4" formatCode="_-* #,##0.00\ _k_r_-;\-* #,##0.00\ _k_r_-;_-* &quot;-&quot;??\ _k_r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4" formatCode="_-* #,##0.00\ _k_r_-;\-* #,##0.00\ _k_r_-;_-* &quot;-&quot;??\ _k_r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ill>
        <patternFill patternType="lightUp">
          <fgColor theme="0"/>
          <bgColor theme="4" tint="0.39997558519241921"/>
        </patternFill>
      </fill>
    </dxf>
    <dxf>
      <fill>
        <patternFill patternType="lightUp">
          <fgColor theme="0"/>
          <bgColor theme="4" tint="0.39997558519241921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Årsbasisjämförelse (YoY)</a:t>
            </a:r>
          </a:p>
        </c:rich>
      </c:tx>
      <c:overlay val="0"/>
    </c:title>
    <c:autoTitleDeleted val="0"/>
    <c:view3D>
      <c:rotX val="14"/>
      <c:rotY val="5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1060953838306796E-2"/>
          <c:y val="0.10289473684210526"/>
          <c:w val="0.94185156847742924"/>
          <c:h val="0.509473684210526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Balansräkning!$C$3</c:f>
              <c:strCache>
                <c:ptCount val="1"/>
              </c:strCache>
            </c:strRef>
          </c:tx>
          <c:invertIfNegative val="0"/>
          <c:cat>
            <c:strRef>
              <c:f>(Balansräkning!$B$6:$B$12,Balansräkning!$B$15:$B$19,Balansräkning!$B$22:$B$23,Balansräkning!$B$29:$B$35,Balansräkning!$B$38:$B$39,Balansräkning!$B$42:$B$44)</c:f>
              <c:strCache>
                <c:ptCount val="26"/>
                <c:pt idx="0">
                  <c:v>Kontanter</c:v>
                </c:pt>
                <c:pt idx="1">
                  <c:v>Investeringar</c:v>
                </c:pt>
                <c:pt idx="2">
                  <c:v>Inventarier</c:v>
                </c:pt>
                <c:pt idx="3">
                  <c:v>Kundreskontra</c:v>
                </c:pt>
                <c:pt idx="4">
                  <c:v>Förbetalda utgifter</c:v>
                </c:pt>
                <c:pt idx="5">
                  <c:v>Övrigt</c:v>
                </c:pt>
                <c:pt idx="6">
                  <c:v>Summa omsättningstillgångar</c:v>
                </c:pt>
                <c:pt idx="7">
                  <c:v>Egendom och utrustning</c:v>
                </c:pt>
                <c:pt idx="8">
                  <c:v>Förbättringar av hyrd lokal</c:v>
                </c:pt>
                <c:pt idx="9">
                  <c:v>Kapital och andra investeringar</c:v>
                </c:pt>
                <c:pt idx="10">
                  <c:v>Avdrag för ackumulerad avskrivning</c:v>
                </c:pt>
                <c:pt idx="11">
                  <c:v>Summa anläggningstillgångar</c:v>
                </c:pt>
                <c:pt idx="12">
                  <c:v>Goodwill</c:v>
                </c:pt>
                <c:pt idx="13">
                  <c:v>Summa övriga tillgångar</c:v>
                </c:pt>
                <c:pt idx="14">
                  <c:v>Leverantörsreskontra</c:v>
                </c:pt>
                <c:pt idx="15">
                  <c:v>Upplupna löner</c:v>
                </c:pt>
                <c:pt idx="16">
                  <c:v>Upplupen ersättning</c:v>
                </c:pt>
                <c:pt idx="17">
                  <c:v>Inkomstskatt</c:v>
                </c:pt>
                <c:pt idx="18">
                  <c:v>Ej intjänad intäkt</c:v>
                </c:pt>
                <c:pt idx="19">
                  <c:v>Övrigt</c:v>
                </c:pt>
                <c:pt idx="20">
                  <c:v>Summa kortfristiga skulder</c:v>
                </c:pt>
                <c:pt idx="21">
                  <c:v>Amortering</c:v>
                </c:pt>
                <c:pt idx="22">
                  <c:v>Summa långfristiga skulder</c:v>
                </c:pt>
                <c:pt idx="23">
                  <c:v>Investeringskapital</c:v>
                </c:pt>
                <c:pt idx="24">
                  <c:v>Ackumulerad balanserad vinst</c:v>
                </c:pt>
                <c:pt idx="25">
                  <c:v>Summa eget kapital</c:v>
                </c:pt>
              </c:strCache>
            </c:strRef>
          </c:cat>
          <c:val>
            <c:numRef>
              <c:f>(Balansräkning!$C$6:$C$12,Balansräkning!$C$15:$C$19,Balansräkning!$C$22:$C$23,Balansräkning!$C$29:$C$35,Balansräkning!$C$38:$C$39,Balansräkning!$C$42:$C$44)</c:f>
              <c:numCache>
                <c:formatCode>_-* #\ ##0.00\ _k_r_-;\-* #\ ##0.00\ _k_r_-;_-* "-"??\ _k_r_-;_-@_-</c:formatCode>
                <c:ptCount val="26"/>
                <c:pt idx="0">
                  <c:v>55499.05</c:v>
                </c:pt>
                <c:pt idx="1">
                  <c:v>0</c:v>
                </c:pt>
                <c:pt idx="2">
                  <c:v>3250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58749.05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A-428F-902F-B4683CBF2D49}"/>
            </c:ext>
          </c:extLst>
        </c:ser>
        <c:ser>
          <c:idx val="1"/>
          <c:order val="1"/>
          <c:tx>
            <c:strRef>
              <c:f>Balansräkning!$D$3</c:f>
              <c:strCache>
                <c:ptCount val="1"/>
                <c:pt idx="0">
                  <c:v>2025-12-31</c:v>
                </c:pt>
              </c:strCache>
            </c:strRef>
          </c:tx>
          <c:invertIfNegative val="0"/>
          <c:cat>
            <c:strRef>
              <c:f>(Balansräkning!$B$6:$B$12,Balansräkning!$B$15:$B$19,Balansräkning!$B$22:$B$23,Balansräkning!$B$29:$B$35,Balansräkning!$B$38:$B$39,Balansräkning!$B$42:$B$44)</c:f>
              <c:strCache>
                <c:ptCount val="26"/>
                <c:pt idx="0">
                  <c:v>Kontanter</c:v>
                </c:pt>
                <c:pt idx="1">
                  <c:v>Investeringar</c:v>
                </c:pt>
                <c:pt idx="2">
                  <c:v>Inventarier</c:v>
                </c:pt>
                <c:pt idx="3">
                  <c:v>Kundreskontra</c:v>
                </c:pt>
                <c:pt idx="4">
                  <c:v>Förbetalda utgifter</c:v>
                </c:pt>
                <c:pt idx="5">
                  <c:v>Övrigt</c:v>
                </c:pt>
                <c:pt idx="6">
                  <c:v>Summa omsättningstillgångar</c:v>
                </c:pt>
                <c:pt idx="7">
                  <c:v>Egendom och utrustning</c:v>
                </c:pt>
                <c:pt idx="8">
                  <c:v>Förbättringar av hyrd lokal</c:v>
                </c:pt>
                <c:pt idx="9">
                  <c:v>Kapital och andra investeringar</c:v>
                </c:pt>
                <c:pt idx="10">
                  <c:v>Avdrag för ackumulerad avskrivning</c:v>
                </c:pt>
                <c:pt idx="11">
                  <c:v>Summa anläggningstillgångar</c:v>
                </c:pt>
                <c:pt idx="12">
                  <c:v>Goodwill</c:v>
                </c:pt>
                <c:pt idx="13">
                  <c:v>Summa övriga tillgångar</c:v>
                </c:pt>
                <c:pt idx="14">
                  <c:v>Leverantörsreskontra</c:v>
                </c:pt>
                <c:pt idx="15">
                  <c:v>Upplupna löner</c:v>
                </c:pt>
                <c:pt idx="16">
                  <c:v>Upplupen ersättning</c:v>
                </c:pt>
                <c:pt idx="17">
                  <c:v>Inkomstskatt</c:v>
                </c:pt>
                <c:pt idx="18">
                  <c:v>Ej intjänad intäkt</c:v>
                </c:pt>
                <c:pt idx="19">
                  <c:v>Övrigt</c:v>
                </c:pt>
                <c:pt idx="20">
                  <c:v>Summa kortfristiga skulder</c:v>
                </c:pt>
                <c:pt idx="21">
                  <c:v>Amortering</c:v>
                </c:pt>
                <c:pt idx="22">
                  <c:v>Summa långfristiga skulder</c:v>
                </c:pt>
                <c:pt idx="23">
                  <c:v>Investeringskapital</c:v>
                </c:pt>
                <c:pt idx="24">
                  <c:v>Ackumulerad balanserad vinst</c:v>
                </c:pt>
                <c:pt idx="25">
                  <c:v>Summa eget kapital</c:v>
                </c:pt>
              </c:strCache>
            </c:strRef>
          </c:cat>
          <c:val>
            <c:numRef>
              <c:f>(Balansräkning!$D$6:$D$12,Balansräkning!$D$15:$D$19,Balansräkning!$D$22:$D$23,Balansräkning!$D$29:$D$35,Balansräkning!$D$38:$D$39,Balansräkning!$D$42:$D$44)</c:f>
              <c:numCache>
                <c:formatCode>_-* #\ ##0.00\ _k_r_-;\-* #\ ##0.00\ _k_r_-;_-* "-"??\ _k_r_-;_-@_-</c:formatCode>
                <c:ptCount val="26"/>
                <c:pt idx="0">
                  <c:v>106080</c:v>
                </c:pt>
                <c:pt idx="1">
                  <c:v>0</c:v>
                </c:pt>
                <c:pt idx="2">
                  <c:v>800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106880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5A-428F-902F-B4683CBF2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70048384"/>
        <c:axId val="70058368"/>
        <c:axId val="64080512"/>
      </c:bar3DChart>
      <c:catAx>
        <c:axId val="70048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0058368"/>
        <c:crosses val="autoZero"/>
        <c:auto val="1"/>
        <c:lblAlgn val="ctr"/>
        <c:lblOffset val="100"/>
        <c:noMultiLvlLbl val="0"/>
      </c:catAx>
      <c:valAx>
        <c:axId val="70058368"/>
        <c:scaling>
          <c:orientation val="minMax"/>
        </c:scaling>
        <c:delete val="0"/>
        <c:axPos val="l"/>
        <c:majorGridlines/>
        <c:numFmt formatCode="_-* #\ ##0.00\ _k_r_-;\-* #\ ##0.00\ _k_r_-;_-* &quot;-&quot;??\ _k_r_-;_-@_-" sourceLinked="1"/>
        <c:majorTickMark val="none"/>
        <c:minorTickMark val="none"/>
        <c:tickLblPos val="nextTo"/>
        <c:crossAx val="70048384"/>
        <c:crosses val="autoZero"/>
        <c:crossBetween val="between"/>
      </c:valAx>
      <c:serAx>
        <c:axId val="64080512"/>
        <c:scaling>
          <c:orientation val="minMax"/>
        </c:scaling>
        <c:delete val="1"/>
        <c:axPos val="b"/>
        <c:majorTickMark val="none"/>
        <c:minorTickMark val="none"/>
        <c:tickLblPos val="nextTo"/>
        <c:crossAx val="70058368"/>
        <c:crosses val="autoZero"/>
      </c:serAx>
    </c:plotArea>
    <c:legend>
      <c:legendPos val="b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published="0" codeName="Chart2">
    <tabColor theme="5"/>
  </sheetPr>
  <sheetViews>
    <sheetView workbookViewId="0"/>
  </sheetViews>
  <pageMargins left="0.7" right="0.7" top="0.75" bottom="0.75" header="0.3" footer="0.3"/>
  <pageSetup paperSize="9" firstPageNumber="26214" orientation="landscape" horizontalDpi="4294967292" r:id="rId1"/>
  <headerFooter>
    <oddFooter>&amp;L_x000D_&amp;1#&amp;"Arial"&amp;7&amp;KDAD4CE Public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 descr="Tredimensionellt grupperat stående stapeldiagram som jämför tillgångar och skulder föregående och innevarande å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Anläggningstillgångar" displayName="Anläggningstillgångar" ref="B14:D19" totalsRowCount="1" headerRowDxfId="48" totalsRowDxfId="47">
  <autoFilter ref="B14:D18" xr:uid="{00000000-0009-0000-0100-000003000000}"/>
  <tableColumns count="3">
    <tableColumn id="1" xr3:uid="{00000000-0010-0000-0000-000001000000}" name="Anläggningstillgångar:" totalsRowLabel="Summa anläggningstillgångar" dataDxfId="46" totalsRowDxfId="45"/>
    <tableColumn id="2" xr3:uid="{00000000-0010-0000-0000-000002000000}" name="Föregående år" totalsRowFunction="sum" dataDxfId="44" totalsRowDxfId="43"/>
    <tableColumn id="3" xr3:uid="{00000000-0010-0000-0000-000003000000}" name="Innevarande år" totalsRowFunction="sum" dataDxfId="42" totalsRowDxfId="41"/>
  </tableColumns>
  <tableStyleInfo name="TableStyleMedium8" showFirstColumn="0" showLastColumn="0" showRowStripes="1" showColumnStripes="0"/>
  <extLst>
    <ext xmlns:x14="http://schemas.microsoft.com/office/spreadsheetml/2009/9/main" uri="{504A1905-F514-4f6f-8877-14C23A59335A}">
      <x14:table altTextSummary="Ange eller ändra poster för anläggningstillgångar och värden för föregående och innevarande år i den här tabellen. Summa beräknas automatiskt i slute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ÖvrigaTillgångar" displayName="ÖvrigaTillgångar" ref="B21:D23" totalsRowCount="1" headerRowDxfId="40" totalsRowDxfId="39">
  <autoFilter ref="B21:D22" xr:uid="{00000000-0009-0000-0100-000001000000}"/>
  <tableColumns count="3">
    <tableColumn id="1" xr3:uid="{00000000-0010-0000-0100-000001000000}" name="Övriga tillgångar:" totalsRowLabel="Summa övriga tillgångar" dataDxfId="38" totalsRowDxfId="37"/>
    <tableColumn id="2" xr3:uid="{00000000-0010-0000-0100-000002000000}" name="Föregående år" totalsRowFunction="sum" dataDxfId="36" totalsRowDxfId="35"/>
    <tableColumn id="3" xr3:uid="{00000000-0010-0000-0100-000003000000}" name="Innevarande år" totalsRowFunction="sum" dataDxfId="34" totalsRowDxfId="33"/>
  </tableColumns>
  <tableStyleInfo name="TableStyleMedium8" showFirstColumn="0" showLastColumn="0" showRowStripes="1" showColumnStripes="0"/>
  <extLst>
    <ext xmlns:x14="http://schemas.microsoft.com/office/spreadsheetml/2009/9/main" uri="{504A1905-F514-4f6f-8877-14C23A59335A}">
      <x14:table altTextSummary="Ange eller ändra poster för övriga tillgångar och värden för föregående och innevarande år i den här tabellen. Summa beräknas automatiskt i slutet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KortfristigaSkulder" displayName="KortfristigaSkulder" ref="B28:D35" totalsRowCount="1" headerRowDxfId="32" totalsRowDxfId="31">
  <autoFilter ref="B28:D34" xr:uid="{00000000-0009-0000-0100-000004000000}"/>
  <tableColumns count="3">
    <tableColumn id="1" xr3:uid="{00000000-0010-0000-0200-000001000000}" name="Kortfristiga skulder:" totalsRowLabel="Summa kortfristiga skulder" dataDxfId="30" totalsRowDxfId="5"/>
    <tableColumn id="2" xr3:uid="{00000000-0010-0000-0200-000002000000}" name="Föregående år" totalsRowFunction="sum" dataDxfId="29" totalsRowDxfId="4"/>
    <tableColumn id="3" xr3:uid="{00000000-0010-0000-0200-000003000000}" name="Innevarande år" totalsRowFunction="sum" dataDxfId="28" totalsRowDxfId="3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Summary="Ange eller ändra poster för kortfristiga skulder och värden för föregående och innevarande år i den här tabellen. Summa beräknas automatiskt i slutet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LångfristigaSkulder" displayName="LångfristigaSkulder" ref="B37:D39" totalsRowCount="1" headerRowDxfId="27" totalsRowDxfId="26">
  <autoFilter ref="B37:D38" xr:uid="{00000000-0009-0000-0100-000005000000}"/>
  <tableColumns count="3">
    <tableColumn id="1" xr3:uid="{00000000-0010-0000-0300-000001000000}" name="Långfristiga skulder:" totalsRowLabel="Summa långfristiga skulder" dataDxfId="25" totalsRowDxfId="24"/>
    <tableColumn id="2" xr3:uid="{00000000-0010-0000-0300-000002000000}" name="Föregående år" totalsRowFunction="sum" dataDxfId="23" totalsRowDxfId="22"/>
    <tableColumn id="3" xr3:uid="{00000000-0010-0000-0300-000003000000}" name="Innevarande år" totalsRowFunction="sum" dataDxfId="21" totalsRowDxfId="2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Summary="Ange eller ändra poster för långfristiga skulder och värden för föregående och innevarande år i den här tabellen. Summa beräknas automatiskt i slutet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Ägarkapital" displayName="Ägarkapital" ref="B41:D44" totalsRowCount="1" headerRowDxfId="19" totalsRowDxfId="18">
  <autoFilter ref="B41:D43" xr:uid="{00000000-0009-0000-0100-000006000000}"/>
  <tableColumns count="3">
    <tableColumn id="1" xr3:uid="{00000000-0010-0000-0400-000001000000}" name="Eget kapital:" totalsRowLabel="Summa eget kapital" dataDxfId="17" totalsRowDxfId="16"/>
    <tableColumn id="2" xr3:uid="{00000000-0010-0000-0400-000002000000}" name="Föregående år" totalsRowFunction="sum" dataDxfId="15" totalsRowDxfId="14"/>
    <tableColumn id="3" xr3:uid="{00000000-0010-0000-0400-000003000000}" name="Innevarande år" totalsRowFunction="sum" dataDxfId="13" totalsRowDxfId="1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Summary="Ange eller ändra poster för ägarkapital och värden för föregående och innevarande år i den här tabellen. Summa beräknas automatiskt i slutet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Omsättningstillgångar" displayName="Omsättningstillgångar" ref="B5:D12" totalsRowCount="1" headerRowDxfId="11" totalsRowDxfId="10">
  <autoFilter ref="B5:D11" xr:uid="{00000000-0009-0000-0100-000002000000}"/>
  <tableColumns count="3">
    <tableColumn id="1" xr3:uid="{00000000-0010-0000-0500-000001000000}" name="Omsättningstillgångar:" totalsRowLabel="Summa omsättningstillgångar" dataDxfId="9" totalsRowDxfId="2"/>
    <tableColumn id="2" xr3:uid="{00000000-0010-0000-0500-000002000000}" name="Föregående år" totalsRowFunction="sum" dataDxfId="8" totalsRowDxfId="1"/>
    <tableColumn id="3" xr3:uid="{00000000-0010-0000-0500-000003000000}" name="Innevarande år" totalsRowFunction="sum" dataDxfId="7" totalsRowDxfId="0"/>
  </tableColumns>
  <tableStyleInfo name="TableStyleMedium8" showFirstColumn="0" showLastColumn="0" showRowStripes="1" showColumnStripes="0"/>
  <extLst>
    <ext xmlns:x14="http://schemas.microsoft.com/office/spreadsheetml/2009/9/main" uri="{504A1905-F514-4f6f-8877-14C23A59335A}">
      <x14:table altTextSummary="Ange eller ändra poster för omsättningstillgångar och värden för föregående och innevarande år i den här tabellen. Summa beräknas automatiskt i slutet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theme="9" tint="-0.499984740745262"/>
  </sheetPr>
  <dimension ref="B1:B8"/>
  <sheetViews>
    <sheetView showGridLines="0" workbookViewId="0"/>
  </sheetViews>
  <sheetFormatPr defaultRowHeight="12.75" x14ac:dyDescent="0.2"/>
  <cols>
    <col min="1" max="1" width="2.7109375" customWidth="1"/>
    <col min="2" max="2" width="86.7109375" customWidth="1"/>
    <col min="3" max="3" width="2.7109375" customWidth="1"/>
  </cols>
  <sheetData>
    <row r="1" spans="2:2" ht="30" customHeight="1" x14ac:dyDescent="0.2">
      <c r="B1" s="21" t="s">
        <v>0</v>
      </c>
    </row>
    <row r="2" spans="2:2" ht="33" customHeight="1" x14ac:dyDescent="0.2">
      <c r="B2" s="18" t="s">
        <v>1</v>
      </c>
    </row>
    <row r="3" spans="2:2" ht="30" customHeight="1" x14ac:dyDescent="0.2">
      <c r="B3" s="18" t="s">
        <v>2</v>
      </c>
    </row>
    <row r="4" spans="2:2" ht="42.75" customHeight="1" x14ac:dyDescent="0.2">
      <c r="B4" s="18" t="s">
        <v>3</v>
      </c>
    </row>
    <row r="5" spans="2:2" ht="30" customHeight="1" x14ac:dyDescent="0.2">
      <c r="B5" s="31" t="s">
        <v>58</v>
      </c>
    </row>
    <row r="6" spans="2:2" ht="30" customHeight="1" x14ac:dyDescent="0.2">
      <c r="B6" s="20" t="s">
        <v>4</v>
      </c>
    </row>
    <row r="7" spans="2:2" ht="71.25" customHeight="1" x14ac:dyDescent="0.2">
      <c r="B7" s="31" t="s">
        <v>59</v>
      </c>
    </row>
    <row r="8" spans="2:2" ht="45" customHeight="1" x14ac:dyDescent="0.2">
      <c r="B8" s="31" t="s">
        <v>60</v>
      </c>
    </row>
  </sheetData>
  <pageMargins left="0.7" right="0.7" top="0.75" bottom="0.75" header="0.3" footer="0.3"/>
  <pageSetup paperSize="9" orientation="portrait" r:id="rId1"/>
  <headerFooter>
    <oddFooter>&amp;L_x000D_&amp;1#&amp;"Arial"&amp;7&amp;KDAD4CE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4" tint="-0.249977111117893"/>
  </sheetPr>
  <dimension ref="A1:D49"/>
  <sheetViews>
    <sheetView showGridLines="0" tabSelected="1" zoomScaleSheetLayoutView="100" workbookViewId="0">
      <selection activeCell="D9" sqref="D9"/>
    </sheetView>
  </sheetViews>
  <sheetFormatPr defaultRowHeight="12.75" x14ac:dyDescent="0.2"/>
  <cols>
    <col min="1" max="1" width="2.7109375" style="19" customWidth="1"/>
    <col min="2" max="2" width="46.7109375" style="3" customWidth="1"/>
    <col min="3" max="4" width="17.5703125" style="3" customWidth="1"/>
    <col min="5" max="5" width="2.7109375" customWidth="1"/>
  </cols>
  <sheetData>
    <row r="1" spans="1:4" ht="18" customHeight="1" x14ac:dyDescent="0.2">
      <c r="A1" s="19" t="s">
        <v>5</v>
      </c>
      <c r="B1" s="33" t="s">
        <v>18</v>
      </c>
      <c r="C1" s="33"/>
      <c r="D1" s="35" t="s">
        <v>56</v>
      </c>
    </row>
    <row r="2" spans="1:4" ht="13.5" thickBot="1" x14ac:dyDescent="0.25">
      <c r="A2" s="19" t="s">
        <v>6</v>
      </c>
      <c r="B2" s="34"/>
      <c r="C2" s="34"/>
      <c r="D2" s="36"/>
    </row>
    <row r="3" spans="1:4" ht="18.75" customHeight="1" thickTop="1" thickBot="1" x14ac:dyDescent="0.35">
      <c r="B3" s="1" t="s">
        <v>61</v>
      </c>
      <c r="C3" s="22"/>
      <c r="D3" s="32">
        <v>46022</v>
      </c>
    </row>
    <row r="4" spans="1:4" ht="15.75" thickTop="1" x14ac:dyDescent="0.25">
      <c r="A4" s="19" t="s">
        <v>7</v>
      </c>
      <c r="B4" s="2" t="s">
        <v>19</v>
      </c>
      <c r="D4" s="4"/>
    </row>
    <row r="5" spans="1:4" ht="12.95" customHeight="1" x14ac:dyDescent="0.2">
      <c r="A5" s="19" t="s">
        <v>8</v>
      </c>
      <c r="B5" s="12" t="s">
        <v>20</v>
      </c>
      <c r="C5" s="14" t="s">
        <v>55</v>
      </c>
      <c r="D5" s="14" t="s">
        <v>57</v>
      </c>
    </row>
    <row r="6" spans="1:4" ht="12.95" customHeight="1" x14ac:dyDescent="0.2">
      <c r="B6" s="10" t="s">
        <v>21</v>
      </c>
      <c r="C6" s="24">
        <v>55499.05</v>
      </c>
      <c r="D6" s="24">
        <v>106080</v>
      </c>
    </row>
    <row r="7" spans="1:4" ht="12.95" customHeight="1" x14ac:dyDescent="0.2">
      <c r="B7" s="10" t="s">
        <v>22</v>
      </c>
      <c r="C7" s="24">
        <v>0</v>
      </c>
      <c r="D7" s="24">
        <v>0</v>
      </c>
    </row>
    <row r="8" spans="1:4" ht="12.95" customHeight="1" x14ac:dyDescent="0.2">
      <c r="B8" s="10" t="s">
        <v>23</v>
      </c>
      <c r="C8" s="24">
        <v>3250</v>
      </c>
      <c r="D8" s="24">
        <v>800</v>
      </c>
    </row>
    <row r="9" spans="1:4" ht="12.95" customHeight="1" x14ac:dyDescent="0.2">
      <c r="B9" s="10" t="s">
        <v>24</v>
      </c>
      <c r="C9" s="24">
        <v>0</v>
      </c>
      <c r="D9" s="24">
        <v>0</v>
      </c>
    </row>
    <row r="10" spans="1:4" ht="12.95" customHeight="1" x14ac:dyDescent="0.2">
      <c r="B10" s="10" t="s">
        <v>25</v>
      </c>
      <c r="C10" s="24">
        <v>0</v>
      </c>
      <c r="D10" s="24">
        <v>0</v>
      </c>
    </row>
    <row r="11" spans="1:4" ht="12.95" customHeight="1" x14ac:dyDescent="0.2">
      <c r="B11" s="10" t="s">
        <v>26</v>
      </c>
      <c r="C11" s="24">
        <v>0</v>
      </c>
      <c r="D11" s="24">
        <v>0</v>
      </c>
    </row>
    <row r="12" spans="1:4" ht="12.95" customHeight="1" x14ac:dyDescent="0.2">
      <c r="B12" s="16" t="s">
        <v>27</v>
      </c>
      <c r="C12" s="25">
        <f>SUBTOTAL(109,Omsättningstillgångar[Föregående år])</f>
        <v>58749.05</v>
      </c>
      <c r="D12" s="25">
        <f>SUBTOTAL(109,Omsättningstillgångar[Innevarande år])</f>
        <v>106880</v>
      </c>
    </row>
    <row r="13" spans="1:4" ht="12.95" customHeight="1" x14ac:dyDescent="0.2">
      <c r="B13"/>
      <c r="C13"/>
      <c r="D13"/>
    </row>
    <row r="14" spans="1:4" ht="12.95" customHeight="1" x14ac:dyDescent="0.2">
      <c r="A14" s="19" t="s">
        <v>9</v>
      </c>
      <c r="B14" s="12" t="s">
        <v>28</v>
      </c>
      <c r="C14" s="14" t="s">
        <v>55</v>
      </c>
      <c r="D14" s="14" t="s">
        <v>57</v>
      </c>
    </row>
    <row r="15" spans="1:4" ht="12.95" customHeight="1" x14ac:dyDescent="0.2">
      <c r="B15" s="10" t="s">
        <v>29</v>
      </c>
      <c r="C15" s="24">
        <v>0</v>
      </c>
      <c r="D15" s="24">
        <v>0</v>
      </c>
    </row>
    <row r="16" spans="1:4" ht="12.95" customHeight="1" x14ac:dyDescent="0.2">
      <c r="B16" s="10" t="s">
        <v>30</v>
      </c>
      <c r="C16" s="24">
        <v>0</v>
      </c>
      <c r="D16" s="24">
        <v>0</v>
      </c>
    </row>
    <row r="17" spans="1:4" ht="12.95" customHeight="1" x14ac:dyDescent="0.2">
      <c r="B17" s="10" t="s">
        <v>31</v>
      </c>
      <c r="C17" s="24">
        <v>0</v>
      </c>
      <c r="D17" s="24">
        <v>0</v>
      </c>
    </row>
    <row r="18" spans="1:4" ht="12.95" customHeight="1" x14ac:dyDescent="0.2">
      <c r="B18" s="10" t="s">
        <v>32</v>
      </c>
      <c r="C18" s="24">
        <v>0</v>
      </c>
      <c r="D18" s="24">
        <v>0</v>
      </c>
    </row>
    <row r="19" spans="1:4" ht="12.95" customHeight="1" x14ac:dyDescent="0.2">
      <c r="B19" s="16" t="s">
        <v>33</v>
      </c>
      <c r="C19" s="25">
        <f>SUBTOTAL(109,Anläggningstillgångar[Föregående år])</f>
        <v>0</v>
      </c>
      <c r="D19" s="25">
        <f>SUBTOTAL(109,Anläggningstillgångar[Innevarande år])</f>
        <v>0</v>
      </c>
    </row>
    <row r="20" spans="1:4" ht="12.95" customHeight="1" x14ac:dyDescent="0.2">
      <c r="B20"/>
      <c r="C20"/>
      <c r="D20"/>
    </row>
    <row r="21" spans="1:4" ht="12.95" customHeight="1" x14ac:dyDescent="0.2">
      <c r="A21" s="19" t="s">
        <v>10</v>
      </c>
      <c r="B21" s="12" t="s">
        <v>34</v>
      </c>
      <c r="C21" s="14" t="s">
        <v>55</v>
      </c>
      <c r="D21" s="14" t="s">
        <v>57</v>
      </c>
    </row>
    <row r="22" spans="1:4" ht="12.95" customHeight="1" x14ac:dyDescent="0.2">
      <c r="B22" s="10" t="s">
        <v>35</v>
      </c>
      <c r="C22" s="24">
        <v>0</v>
      </c>
      <c r="D22" s="24">
        <v>0</v>
      </c>
    </row>
    <row r="23" spans="1:4" ht="12.95" customHeight="1" x14ac:dyDescent="0.2">
      <c r="B23" s="16" t="s">
        <v>36</v>
      </c>
      <c r="C23" s="25">
        <f>SUBTOTAL(109,ÖvrigaTillgångar[Föregående år])</f>
        <v>0</v>
      </c>
      <c r="D23" s="25">
        <f>SUBTOTAL(109,ÖvrigaTillgångar[Innevarande år])</f>
        <v>0</v>
      </c>
    </row>
    <row r="24" spans="1:4" x14ac:dyDescent="0.2">
      <c r="B24" s="5"/>
      <c r="D24" s="4"/>
    </row>
    <row r="25" spans="1:4" ht="18" thickBot="1" x14ac:dyDescent="0.35">
      <c r="A25" s="19" t="s">
        <v>11</v>
      </c>
      <c r="B25" s="6" t="s">
        <v>37</v>
      </c>
      <c r="C25" s="26">
        <f>ÖvrigaTillgångar[[#Totals],[Föregående år]]+Anläggningstillgångar[[#Totals],[Föregående år]]+Omsättningstillgångar[[#Totals],[Föregående år]]</f>
        <v>58749.05</v>
      </c>
      <c r="D25" s="26">
        <f>ÖvrigaTillgångar[[#Totals],[Innevarande år]]+Anläggningstillgångar[[#Totals],[Innevarande år]]+Omsättningstillgångar[[#Totals],[Innevarande år]]</f>
        <v>106880</v>
      </c>
    </row>
    <row r="26" spans="1:4" ht="18.75" customHeight="1" thickTop="1" thickBot="1" x14ac:dyDescent="0.35">
      <c r="B26" s="7"/>
      <c r="C26" s="23"/>
      <c r="D26" s="23"/>
    </row>
    <row r="27" spans="1:4" ht="15.75" thickTop="1" x14ac:dyDescent="0.25">
      <c r="A27" s="19" t="s">
        <v>12</v>
      </c>
      <c r="B27" s="2" t="s">
        <v>38</v>
      </c>
      <c r="D27" s="4"/>
    </row>
    <row r="28" spans="1:4" ht="12.95" customHeight="1" x14ac:dyDescent="0.2">
      <c r="A28" s="19" t="s">
        <v>13</v>
      </c>
      <c r="B28" s="13" t="s">
        <v>39</v>
      </c>
      <c r="C28" s="15" t="s">
        <v>55</v>
      </c>
      <c r="D28" s="15" t="s">
        <v>57</v>
      </c>
    </row>
    <row r="29" spans="1:4" ht="12.95" customHeight="1" x14ac:dyDescent="0.2">
      <c r="B29" s="11" t="s">
        <v>40</v>
      </c>
      <c r="C29" s="27"/>
      <c r="D29" s="27">
        <v>0</v>
      </c>
    </row>
    <row r="30" spans="1:4" ht="12.95" customHeight="1" x14ac:dyDescent="0.2">
      <c r="B30" s="11" t="s">
        <v>41</v>
      </c>
      <c r="C30" s="27">
        <v>0</v>
      </c>
      <c r="D30" s="27">
        <v>0</v>
      </c>
    </row>
    <row r="31" spans="1:4" ht="12.95" customHeight="1" x14ac:dyDescent="0.2">
      <c r="B31" s="11" t="s">
        <v>42</v>
      </c>
      <c r="C31" s="27">
        <v>0</v>
      </c>
      <c r="D31" s="27">
        <v>0</v>
      </c>
    </row>
    <row r="32" spans="1:4" ht="12.95" customHeight="1" x14ac:dyDescent="0.2">
      <c r="B32" s="11" t="s">
        <v>43</v>
      </c>
      <c r="C32" s="27">
        <v>0</v>
      </c>
      <c r="D32" s="27">
        <v>0</v>
      </c>
    </row>
    <row r="33" spans="1:4" ht="12.95" customHeight="1" x14ac:dyDescent="0.2">
      <c r="B33" s="11" t="s">
        <v>44</v>
      </c>
      <c r="C33" s="27">
        <v>0</v>
      </c>
      <c r="D33" s="27">
        <v>0</v>
      </c>
    </row>
    <row r="34" spans="1:4" ht="12.95" customHeight="1" x14ac:dyDescent="0.2">
      <c r="B34" s="11" t="s">
        <v>26</v>
      </c>
      <c r="C34" s="27">
        <v>0</v>
      </c>
      <c r="D34" s="27">
        <v>0</v>
      </c>
    </row>
    <row r="35" spans="1:4" ht="12.95" customHeight="1" x14ac:dyDescent="0.2">
      <c r="B35" s="17" t="s">
        <v>45</v>
      </c>
      <c r="C35" s="28">
        <f>SUBTOTAL(109,KortfristigaSkulder[Föregående år])</f>
        <v>0</v>
      </c>
      <c r="D35" s="28">
        <f>SUBTOTAL(109,KortfristigaSkulder[Innevarande år])</f>
        <v>0</v>
      </c>
    </row>
    <row r="36" spans="1:4" ht="12.95" customHeight="1" x14ac:dyDescent="0.2">
      <c r="B36"/>
      <c r="C36"/>
      <c r="D36"/>
    </row>
    <row r="37" spans="1:4" ht="12.95" customHeight="1" x14ac:dyDescent="0.2">
      <c r="A37" s="19" t="s">
        <v>14</v>
      </c>
      <c r="B37" s="13" t="s">
        <v>46</v>
      </c>
      <c r="C37" s="15" t="s">
        <v>55</v>
      </c>
      <c r="D37" s="15" t="s">
        <v>57</v>
      </c>
    </row>
    <row r="38" spans="1:4" ht="12.95" customHeight="1" x14ac:dyDescent="0.2">
      <c r="B38" s="11" t="s">
        <v>47</v>
      </c>
      <c r="C38" s="27">
        <v>0</v>
      </c>
      <c r="D38" s="27">
        <v>0</v>
      </c>
    </row>
    <row r="39" spans="1:4" ht="12.95" customHeight="1" x14ac:dyDescent="0.2">
      <c r="B39" s="17" t="s">
        <v>48</v>
      </c>
      <c r="C39" s="28">
        <f>SUBTOTAL(109,LångfristigaSkulder[Föregående år])</f>
        <v>0</v>
      </c>
      <c r="D39" s="28">
        <f>SUBTOTAL(109,LångfristigaSkulder[Innevarande år])</f>
        <v>0</v>
      </c>
    </row>
    <row r="40" spans="1:4" ht="12.95" customHeight="1" x14ac:dyDescent="0.2">
      <c r="B40"/>
      <c r="C40"/>
      <c r="D40"/>
    </row>
    <row r="41" spans="1:4" ht="12.95" customHeight="1" x14ac:dyDescent="0.2">
      <c r="A41" s="19" t="s">
        <v>15</v>
      </c>
      <c r="B41" s="13" t="s">
        <v>49</v>
      </c>
      <c r="C41" s="15" t="s">
        <v>55</v>
      </c>
      <c r="D41" s="15" t="s">
        <v>57</v>
      </c>
    </row>
    <row r="42" spans="1:4" ht="12.95" customHeight="1" x14ac:dyDescent="0.2">
      <c r="B42" s="11" t="s">
        <v>50</v>
      </c>
      <c r="C42" s="27">
        <v>0</v>
      </c>
      <c r="D42" s="27">
        <v>0</v>
      </c>
    </row>
    <row r="43" spans="1:4" ht="12.95" customHeight="1" x14ac:dyDescent="0.2">
      <c r="B43" s="11" t="s">
        <v>51</v>
      </c>
      <c r="C43" s="27">
        <v>0</v>
      </c>
      <c r="D43" s="27">
        <v>0</v>
      </c>
    </row>
    <row r="44" spans="1:4" ht="12.95" customHeight="1" x14ac:dyDescent="0.2">
      <c r="B44" s="17" t="s">
        <v>52</v>
      </c>
      <c r="C44" s="28">
        <f>SUBTOTAL(109,Ägarkapital[Föregående år])</f>
        <v>0</v>
      </c>
      <c r="D44" s="28">
        <f>SUBTOTAL(109,Ägarkapital[Innevarande år])</f>
        <v>0</v>
      </c>
    </row>
    <row r="45" spans="1:4" x14ac:dyDescent="0.2">
      <c r="B45"/>
      <c r="C45"/>
      <c r="D45"/>
    </row>
    <row r="46" spans="1:4" ht="18" thickBot="1" x14ac:dyDescent="0.35">
      <c r="A46" s="19" t="s">
        <v>16</v>
      </c>
      <c r="B46" s="8" t="s">
        <v>53</v>
      </c>
      <c r="C46" s="29">
        <f>Ägarkapital[[#Totals],[Föregående år]]+LångfristigaSkulder[[#Totals],[Föregående år]]+KortfristigaSkulder[[#Totals],[Föregående år]]</f>
        <v>0</v>
      </c>
      <c r="D46" s="29">
        <f>Ägarkapital[[#Totals],[Innevarande år]]+LångfristigaSkulder[[#Totals],[Innevarande år]]+KortfristigaSkulder[[#Totals],[Innevarande år]]</f>
        <v>0</v>
      </c>
    </row>
    <row r="47" spans="1:4" ht="13.5" thickTop="1" x14ac:dyDescent="0.2">
      <c r="D47" s="4"/>
    </row>
    <row r="49" spans="1:4" ht="17.25" x14ac:dyDescent="0.3">
      <c r="A49" s="19" t="s">
        <v>17</v>
      </c>
      <c r="B49" s="9" t="s">
        <v>54</v>
      </c>
      <c r="C49" s="30">
        <f>SUM(C25-C46)</f>
        <v>58749.05</v>
      </c>
      <c r="D49" s="30">
        <f>SUM(D25-D46)</f>
        <v>106880</v>
      </c>
    </row>
  </sheetData>
  <mergeCells count="2">
    <mergeCell ref="B1:C2"/>
    <mergeCell ref="D1:D2"/>
  </mergeCells>
  <phoneticPr fontId="0" type="noConversion"/>
  <conditionalFormatting sqref="C49:D49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horizontalDpi="4294967294" r:id="rId1"/>
  <headerFooter>
    <oddFooter>&amp;L_x000D_&amp;1#&amp;"Arial"&amp;7&amp;KDAD4CE Public</oddFooter>
  </headerFooter>
  <tableParts count="6">
    <tablePart r:id="rId2"/>
    <tablePart r:id="rId3"/>
    <tablePart r:id="rId4"/>
    <tablePart r:id="rId5"/>
    <tablePart r:id="rId6"/>
    <tablePart r:id="rId7"/>
  </tableParts>
</worksheet>
</file>

<file path=docMetadata/LabelInfo.xml><?xml version="1.0" encoding="utf-8"?>
<clbl:labelList xmlns:clbl="http://schemas.microsoft.com/office/2020/mipLabelMetadata">
  <clbl:label id="{4d12be1c-d27c-4ec9-b239-ad171082eb1d}" enabled="1" method="Privileged" siteId="{f0bdc1c9-5148-4f86-ac40-edd976e181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>TM16410219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Start</vt:lpstr>
      <vt:lpstr>Balansräkning</vt:lpstr>
      <vt:lpstr>Årsbasisdiagram (YoY)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Thysell, Patrik</dc:creator>
  <cp:lastModifiedBy>Thysell, Patrik</cp:lastModifiedBy>
  <cp:lastPrinted>2026-01-05T15:58:27Z</cp:lastPrinted>
  <dcterms:created xsi:type="dcterms:W3CDTF">2018-05-17T11:18:53Z</dcterms:created>
  <dcterms:modified xsi:type="dcterms:W3CDTF">2026-01-05T16:41:23Z</dcterms:modified>
</cp:coreProperties>
</file>