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54" activeTab="0"/>
  </bookViews>
  <sheets>
    <sheet name="Anmälningar_ID" sheetId="1" r:id="rId1"/>
    <sheet name="Vägningskort" sheetId="2" r:id="rId2"/>
    <sheet name="Viktklasser" sheetId="3" r:id="rId3"/>
  </sheets>
  <definedNames>
    <definedName name="_" localSheetId="2">#REF!</definedName>
    <definedName name="_">#REF!</definedName>
    <definedName name="BrottarKlubbNamn" localSheetId="2">#REF!</definedName>
    <definedName name="BrottarKlubbNamn">#REF!</definedName>
    <definedName name="EXTRACT" localSheetId="0">'Anmälningar_ID'!#REF!</definedName>
    <definedName name="namn" localSheetId="0">#REF!</definedName>
    <definedName name="namn" localSheetId="2">#REF!</definedName>
    <definedName name="namn" localSheetId="1">#REF!</definedName>
    <definedName name="namn">#REF!</definedName>
    <definedName name="Z_FD459F77_AA0E_434B_9D9C_6A2F753A3564_.wvu.FilterData" localSheetId="0" hidden="1">'Anmälningar_ID'!$B$3:$C$441</definedName>
  </definedNames>
  <calcPr fullCalcOnLoad="1"/>
</workbook>
</file>

<file path=xl/sharedStrings.xml><?xml version="1.0" encoding="utf-8"?>
<sst xmlns="http://schemas.openxmlformats.org/spreadsheetml/2006/main" count="949" uniqueCount="417">
  <si>
    <t>Namn</t>
  </si>
  <si>
    <t>Klubb</t>
  </si>
  <si>
    <t>Kategori</t>
  </si>
  <si>
    <t>ID</t>
  </si>
  <si>
    <t>U</t>
  </si>
  <si>
    <t>P</t>
  </si>
  <si>
    <t>K</t>
  </si>
  <si>
    <t>Vikt</t>
  </si>
  <si>
    <t>Vägningskort</t>
  </si>
  <si>
    <t xml:space="preserve"> Med.kontroll</t>
  </si>
  <si>
    <t>vikt:</t>
  </si>
  <si>
    <t xml:space="preserve">Antal </t>
  </si>
  <si>
    <t>Mkn</t>
  </si>
  <si>
    <t>Fy24</t>
  </si>
  <si>
    <t>Fy</t>
  </si>
  <si>
    <t>Fy 26 kg</t>
  </si>
  <si>
    <t>Fy26</t>
  </si>
  <si>
    <t>Fy 29 kg</t>
  </si>
  <si>
    <t>Fy29</t>
  </si>
  <si>
    <t>Fy 32 kg</t>
  </si>
  <si>
    <t>Fy32</t>
  </si>
  <si>
    <t>Fy 35 kg</t>
  </si>
  <si>
    <t>Fy35</t>
  </si>
  <si>
    <t>Fy 38 kg</t>
  </si>
  <si>
    <t>Fy38</t>
  </si>
  <si>
    <t>Fy 42 kg</t>
  </si>
  <si>
    <t>Fy42</t>
  </si>
  <si>
    <t>Fy 47 kg</t>
  </si>
  <si>
    <t>Fy47</t>
  </si>
  <si>
    <t>Fy 53 kg</t>
  </si>
  <si>
    <t>Fy53</t>
  </si>
  <si>
    <t>Fy59</t>
  </si>
  <si>
    <t>Fä30</t>
  </si>
  <si>
    <t>Fä</t>
  </si>
  <si>
    <t>Fä 32 kg</t>
  </si>
  <si>
    <t>Fä32</t>
  </si>
  <si>
    <t>Fä 34 kg</t>
  </si>
  <si>
    <t>Fä34</t>
  </si>
  <si>
    <t>Fä 37 kg</t>
  </si>
  <si>
    <t>Fä37</t>
  </si>
  <si>
    <t>Fä 40 kg</t>
  </si>
  <si>
    <t>Fä40</t>
  </si>
  <si>
    <t>Fä 44 kg</t>
  </si>
  <si>
    <t>Fä44</t>
  </si>
  <si>
    <t>Fä 48 kg</t>
  </si>
  <si>
    <t>Fä48</t>
  </si>
  <si>
    <t>Fä 52 kg</t>
  </si>
  <si>
    <t>Fä52</t>
  </si>
  <si>
    <t>Fä 57 kg</t>
  </si>
  <si>
    <t>Fä57</t>
  </si>
  <si>
    <t>Fä62</t>
  </si>
  <si>
    <t>KvU38</t>
  </si>
  <si>
    <t>KvU</t>
  </si>
  <si>
    <t>KvU 40 kg</t>
  </si>
  <si>
    <t>KvU40</t>
  </si>
  <si>
    <t>KvU 43 kg</t>
  </si>
  <si>
    <t>KvU43</t>
  </si>
  <si>
    <t>KvU 46 kg</t>
  </si>
  <si>
    <t>KvU46</t>
  </si>
  <si>
    <t>KvU 49 kg</t>
  </si>
  <si>
    <t>KvU49</t>
  </si>
  <si>
    <t>KvU 52 kg</t>
  </si>
  <si>
    <t>KvU52</t>
  </si>
  <si>
    <t>KvU 56 kg</t>
  </si>
  <si>
    <t>KvU56</t>
  </si>
  <si>
    <t>KvU 60 kg</t>
  </si>
  <si>
    <t>KvU60</t>
  </si>
  <si>
    <t>KvU 65 kg</t>
  </si>
  <si>
    <t>KvU65</t>
  </si>
  <si>
    <t>KvU70</t>
  </si>
  <si>
    <t>KvJ44</t>
  </si>
  <si>
    <t>KvJ</t>
  </si>
  <si>
    <t>KvJ 48 kg</t>
  </si>
  <si>
    <t>KvJ48</t>
  </si>
  <si>
    <t>KvJ 51 kg</t>
  </si>
  <si>
    <t>KvJ51</t>
  </si>
  <si>
    <t>KvJ 55 kg</t>
  </si>
  <si>
    <t>KvJ55</t>
  </si>
  <si>
    <t>KvJ 59 kg</t>
  </si>
  <si>
    <t>KvJ59</t>
  </si>
  <si>
    <t>KvJ 63 kg</t>
  </si>
  <si>
    <t>KvJ63</t>
  </si>
  <si>
    <t>KvJ 67 kg</t>
  </si>
  <si>
    <t>KvJ67</t>
  </si>
  <si>
    <t>KvJ72</t>
  </si>
  <si>
    <t>Kv48</t>
  </si>
  <si>
    <t>Kv</t>
  </si>
  <si>
    <t>Kv 51 kg</t>
  </si>
  <si>
    <t>Kv51</t>
  </si>
  <si>
    <t>Kv 55 kg</t>
  </si>
  <si>
    <t>Kv55</t>
  </si>
  <si>
    <t>Kv 59 kg</t>
  </si>
  <si>
    <t>Kv59</t>
  </si>
  <si>
    <t>Kv 63 kg</t>
  </si>
  <si>
    <t>Kv63</t>
  </si>
  <si>
    <t>Kv 67 kg</t>
  </si>
  <si>
    <t>Kv67</t>
  </si>
  <si>
    <t>Kv72</t>
  </si>
  <si>
    <t>K24</t>
  </si>
  <si>
    <t>K 26 kg</t>
  </si>
  <si>
    <t>K26</t>
  </si>
  <si>
    <t>K 29 kg</t>
  </si>
  <si>
    <t>K29</t>
  </si>
  <si>
    <t>K 32 kg</t>
  </si>
  <si>
    <t>K32</t>
  </si>
  <si>
    <t>K 35 kg</t>
  </si>
  <si>
    <t>K35</t>
  </si>
  <si>
    <t>K 38 kg</t>
  </si>
  <si>
    <t>K38</t>
  </si>
  <si>
    <t>K 42 kg</t>
  </si>
  <si>
    <t>K42</t>
  </si>
  <si>
    <t>K 47 kg</t>
  </si>
  <si>
    <t>K47</t>
  </si>
  <si>
    <t>K 53 kg</t>
  </si>
  <si>
    <t>K53</t>
  </si>
  <si>
    <t>K59</t>
  </si>
  <si>
    <t>P32</t>
  </si>
  <si>
    <t>P 35 kg</t>
  </si>
  <si>
    <t>P35</t>
  </si>
  <si>
    <t>P 38 kg</t>
  </si>
  <si>
    <t>P38</t>
  </si>
  <si>
    <t>P 42 kg</t>
  </si>
  <si>
    <t>P42</t>
  </si>
  <si>
    <t>P 47 kg</t>
  </si>
  <si>
    <t>P47</t>
  </si>
  <si>
    <t>P 53 kg</t>
  </si>
  <si>
    <t>P53</t>
  </si>
  <si>
    <t>P 59 kg</t>
  </si>
  <si>
    <t>P59</t>
  </si>
  <si>
    <t>P 66 kg</t>
  </si>
  <si>
    <t>P66</t>
  </si>
  <si>
    <t>P 73 kg</t>
  </si>
  <si>
    <t>P73</t>
  </si>
  <si>
    <t>P85</t>
  </si>
  <si>
    <t>U42</t>
  </si>
  <si>
    <t>U 46 kg</t>
  </si>
  <si>
    <t>U46</t>
  </si>
  <si>
    <t>U 50 kg</t>
  </si>
  <si>
    <t>U50</t>
  </si>
  <si>
    <t>U 54 kg</t>
  </si>
  <si>
    <t>U54</t>
  </si>
  <si>
    <t>U 58 kg</t>
  </si>
  <si>
    <t>U58</t>
  </si>
  <si>
    <t>U 63 kg</t>
  </si>
  <si>
    <t>U63</t>
  </si>
  <si>
    <t>U 69 kg</t>
  </si>
  <si>
    <t>U69</t>
  </si>
  <si>
    <t>U 76 kg</t>
  </si>
  <si>
    <t>U76</t>
  </si>
  <si>
    <t>U 85 kg</t>
  </si>
  <si>
    <t>U85</t>
  </si>
  <si>
    <t>U100</t>
  </si>
  <si>
    <t>J50</t>
  </si>
  <si>
    <t>J</t>
  </si>
  <si>
    <t>J 55 kg</t>
  </si>
  <si>
    <t>J55</t>
  </si>
  <si>
    <t>J 60 kg</t>
  </si>
  <si>
    <t>J60</t>
  </si>
  <si>
    <t>J 66 kg</t>
  </si>
  <si>
    <t>J66</t>
  </si>
  <si>
    <t>J 74 kg</t>
  </si>
  <si>
    <t>J74</t>
  </si>
  <si>
    <t>J 84 kg</t>
  </si>
  <si>
    <t>J84</t>
  </si>
  <si>
    <t>J 96 kg</t>
  </si>
  <si>
    <t>J96</t>
  </si>
  <si>
    <t>J120</t>
  </si>
  <si>
    <t>S55</t>
  </si>
  <si>
    <t>S</t>
  </si>
  <si>
    <t>S 60 kg</t>
  </si>
  <si>
    <t>S60</t>
  </si>
  <si>
    <t>S 66 kg</t>
  </si>
  <si>
    <t>S66</t>
  </si>
  <si>
    <t>S 74 kg</t>
  </si>
  <si>
    <t>S74</t>
  </si>
  <si>
    <t>S 84 kg</t>
  </si>
  <si>
    <t>S84</t>
  </si>
  <si>
    <t>S 96 kg</t>
  </si>
  <si>
    <t>S96</t>
  </si>
  <si>
    <t>S120</t>
  </si>
  <si>
    <t>Anmäld viktklass</t>
  </si>
  <si>
    <t>Tävling 2012</t>
  </si>
  <si>
    <t>Anvisningar</t>
  </si>
  <si>
    <t>Anmäld viktklass räknas fram automatiskt</t>
  </si>
  <si>
    <t>Att anmäla brottare till tävling</t>
  </si>
  <si>
    <t>Skriv endast i de färgade fälten</t>
  </si>
  <si>
    <t xml:space="preserve">Skicka in filen till arr klubbs kontaktperson </t>
  </si>
  <si>
    <t>Brottare från Brottnings BK kan tas bort !</t>
  </si>
  <si>
    <t>Fy 22/24 kg</t>
  </si>
  <si>
    <t>Fy 53/59 kg</t>
  </si>
  <si>
    <t>Fä 28/30 kg</t>
  </si>
  <si>
    <t>Fä 57/62 kg</t>
  </si>
  <si>
    <t>KvU 36/38 kg</t>
  </si>
  <si>
    <t>KvU 65/70 kg</t>
  </si>
  <si>
    <t>KvJ 40/44 kg</t>
  </si>
  <si>
    <t>KvJ 67/72 kg</t>
  </si>
  <si>
    <t>Kv 44/48 kg</t>
  </si>
  <si>
    <t>Kv 67/72 kg</t>
  </si>
  <si>
    <t>K 22/24 kg</t>
  </si>
  <si>
    <t>K 53/59 kg</t>
  </si>
  <si>
    <t>P 29/32 kg</t>
  </si>
  <si>
    <t>P 73/85 kg</t>
  </si>
  <si>
    <t>U 39/42 kg</t>
  </si>
  <si>
    <t>U 85/100 kg</t>
  </si>
  <si>
    <t>J46/ 50 kg</t>
  </si>
  <si>
    <t>J 96/120 kg</t>
  </si>
  <si>
    <t>S 50/55 kg</t>
  </si>
  <si>
    <t>S 96/120 kg</t>
  </si>
  <si>
    <t>OBS !</t>
  </si>
  <si>
    <t>Endast vikt i kolumn E</t>
  </si>
  <si>
    <t>Endast kategori i kolumn D</t>
  </si>
  <si>
    <t>t.ex. Kv resp 72 för Kv 67/72 kg</t>
  </si>
  <si>
    <t>ca antal matcher</t>
  </si>
  <si>
    <t xml:space="preserve">Mkn </t>
  </si>
  <si>
    <t>Tävlings namn:</t>
  </si>
  <si>
    <t>Använd följande kategorier i kolumn D:</t>
  </si>
  <si>
    <t>Felmeddelande:</t>
  </si>
  <si>
    <t>se här för godkända viktklasser:</t>
  </si>
  <si>
    <t>Använda endast högst vikten för högsta viktklass</t>
  </si>
  <si>
    <t>http://www.swedewrestling.se/index.php?download_artikel=1527</t>
  </si>
  <si>
    <t>"fel kategori" - Du har angivit fel kategori i kolumn D</t>
  </si>
  <si>
    <t>"fel vikt" - viktklassen finns inte, Du har angivit fel vikt i kolumn E</t>
  </si>
  <si>
    <t>Skriv in brottares namn, klubb, kategori och vikt i resp kolumn</t>
  </si>
  <si>
    <t>Laura Eis</t>
  </si>
  <si>
    <t>Bk Thor</t>
  </si>
  <si>
    <t>Laura Hansen</t>
  </si>
  <si>
    <t>Victor Larsö</t>
  </si>
  <si>
    <t>Philip Eis</t>
  </si>
  <si>
    <t>Diako Mohammadi</t>
  </si>
  <si>
    <t>Rasmus Ulriksen</t>
  </si>
  <si>
    <t>Liam Azzam</t>
  </si>
  <si>
    <t>Jonas Möller</t>
  </si>
  <si>
    <t>Marcel Heim</t>
  </si>
  <si>
    <t>Nikolaj Mohammadi</t>
  </si>
  <si>
    <t>Oskar Schwartz</t>
  </si>
  <si>
    <t>Markus Heim</t>
  </si>
  <si>
    <t>Patrik Hyllegaard</t>
  </si>
  <si>
    <t>Frederik Futtrup</t>
  </si>
  <si>
    <t>Mikkel Brinks</t>
  </si>
  <si>
    <t>Benjamin Petersen</t>
  </si>
  <si>
    <t>Kasper Alsen Åkesson</t>
  </si>
  <si>
    <t>Marsvinsholm</t>
  </si>
  <si>
    <t>Elias Rasmusson</t>
  </si>
  <si>
    <t>Edvin Rasmusson</t>
  </si>
  <si>
    <t>Anton Holk</t>
  </si>
  <si>
    <t>Elias Andersson</t>
  </si>
  <si>
    <t>Oskar Meggerle</t>
  </si>
  <si>
    <t>Derin Mirza</t>
  </si>
  <si>
    <t>Limhamns BK</t>
  </si>
  <si>
    <t>Arvid Nilsson</t>
  </si>
  <si>
    <t>Colin Milbank</t>
  </si>
  <si>
    <t>Philip Andersson</t>
  </si>
  <si>
    <t>Shang Ahmed</t>
  </si>
  <si>
    <t>Ludvig Bengtsson</t>
  </si>
  <si>
    <t>Lukas Svensson</t>
  </si>
  <si>
    <t>Olof Knutsson</t>
  </si>
  <si>
    <t>Mihailo Andric</t>
  </si>
  <si>
    <t>Albin Karlsson</t>
  </si>
  <si>
    <t>Wilmer Guldstrand</t>
  </si>
  <si>
    <t>BK Atle</t>
  </si>
  <si>
    <t>Ossian Johansson</t>
  </si>
  <si>
    <t>Sebastian Sanden</t>
  </si>
  <si>
    <t>Moa Karlsson</t>
  </si>
  <si>
    <t>Nora Johansson</t>
  </si>
  <si>
    <t>Julia Fridlund</t>
  </si>
  <si>
    <t>Angelika Zetterwall</t>
  </si>
  <si>
    <t>Leo Karlsson</t>
  </si>
  <si>
    <t>Simon Sundberg</t>
  </si>
  <si>
    <t>Jakob Gustavsson</t>
  </si>
  <si>
    <t>Herman Tollerud</t>
  </si>
  <si>
    <t>Ludvig Torle</t>
  </si>
  <si>
    <t>Ängelholm</t>
  </si>
  <si>
    <t>Charlie Wingh</t>
  </si>
  <si>
    <t>Hugo Svahn</t>
  </si>
  <si>
    <t>Filip Ståhl</t>
  </si>
  <si>
    <t>EAI</t>
  </si>
  <si>
    <t>Adam Ärlebring</t>
  </si>
  <si>
    <t>Isak Sandell</t>
  </si>
  <si>
    <t>Adam Persson</t>
  </si>
  <si>
    <t>Sebastian Nilsson</t>
  </si>
  <si>
    <t>Elias Ärlebring</t>
  </si>
  <si>
    <t>Kevin Boo</t>
  </si>
  <si>
    <t>Alexander Nilsson</t>
  </si>
  <si>
    <t>Saga Svensson</t>
  </si>
  <si>
    <t>Alma Igheimer Svensson</t>
  </si>
  <si>
    <t>Erika Hatje</t>
  </si>
  <si>
    <t>Sofia Igheimer Svensson</t>
  </si>
  <si>
    <t>Nicole Atlas</t>
  </si>
  <si>
    <t>Louise Kronkvist</t>
  </si>
  <si>
    <t>Zanna Moberg</t>
  </si>
  <si>
    <t>Hampus Svensson</t>
  </si>
  <si>
    <t>Isabell Zaar</t>
  </si>
  <si>
    <t>Bjuvs BK</t>
  </si>
  <si>
    <t>Elvira Braun</t>
  </si>
  <si>
    <t>Fredrika Persson</t>
  </si>
  <si>
    <t>Benjamin Erps</t>
  </si>
  <si>
    <t>Zacharias Gustavsson</t>
  </si>
  <si>
    <t>Jakob Rosengren</t>
  </si>
  <si>
    <t>Jesper Pettersson</t>
  </si>
  <si>
    <t>Oliver Nilsson</t>
  </si>
  <si>
    <t>Måns Lundgren</t>
  </si>
  <si>
    <t>Jim Rosengren</t>
  </si>
  <si>
    <t>Lucas Strid</t>
  </si>
  <si>
    <t>Envig</t>
  </si>
  <si>
    <t>Harry Boström</t>
  </si>
  <si>
    <t>Olivia Forsberg</t>
  </si>
  <si>
    <t>Gustav Hansson</t>
  </si>
  <si>
    <t>Cecilia Hansson</t>
  </si>
  <si>
    <t>My Kjellberg</t>
  </si>
  <si>
    <t>Nathalie Kjellberg</t>
  </si>
  <si>
    <t>Bobo Andersson</t>
  </si>
  <si>
    <t>Ballingslöv</t>
  </si>
  <si>
    <t>Loke Persson</t>
  </si>
  <si>
    <t>Max Olofsson</t>
  </si>
  <si>
    <t>Karlshamns BK</t>
  </si>
  <si>
    <t>Albin Neuman</t>
  </si>
  <si>
    <t>Moltas Olofsson</t>
  </si>
  <si>
    <t>Sam Johnsson</t>
  </si>
  <si>
    <t>Jeanette Hansson</t>
  </si>
  <si>
    <t>Tindra Greij</t>
  </si>
  <si>
    <t>EAi</t>
  </si>
  <si>
    <t>Moa Andersson</t>
  </si>
  <si>
    <t>Cornlelia Nielsen</t>
  </si>
  <si>
    <t>Josefin Nord</t>
  </si>
  <si>
    <t>Izak Nordqvist</t>
  </si>
  <si>
    <t>BK Pan</t>
  </si>
  <si>
    <t>Noel Nordqvist</t>
  </si>
  <si>
    <t>Ozzian Greij</t>
  </si>
  <si>
    <t>Max Ringström</t>
  </si>
  <si>
    <t>Alice Berthal</t>
  </si>
  <si>
    <t>Bk Ore</t>
  </si>
  <si>
    <t>Alice Thillman Persson</t>
  </si>
  <si>
    <t>Sofie Eriksson</t>
  </si>
  <si>
    <t>Celina Göransson</t>
  </si>
  <si>
    <t>Linn Magnusson</t>
  </si>
  <si>
    <t>Maja Nilsson</t>
  </si>
  <si>
    <t>Puttichart Phaithoon Wong</t>
  </si>
  <si>
    <t>Albin Jönsson</t>
  </si>
  <si>
    <t>Nickolas Malm</t>
  </si>
  <si>
    <t xml:space="preserve">P </t>
  </si>
  <si>
    <t>Mamoon Al-Yaseen</t>
  </si>
  <si>
    <t>Fardin Beg</t>
  </si>
  <si>
    <t>Sara Ahlgren</t>
  </si>
  <si>
    <t>Dalby</t>
  </si>
  <si>
    <t>Ted Severinsson</t>
  </si>
  <si>
    <t>BK Starke</t>
  </si>
  <si>
    <t>Victor Borgström</t>
  </si>
  <si>
    <t>Tintin Svemark</t>
  </si>
  <si>
    <t>Mattias Malmberg</t>
  </si>
  <si>
    <t>Adam  Nilsson</t>
  </si>
  <si>
    <t>Wilmer Jystrand</t>
  </si>
  <si>
    <t>John Bernhardsson</t>
  </si>
  <si>
    <t>Casper Bernhardsson</t>
  </si>
  <si>
    <t>Fanny Severinsson</t>
  </si>
  <si>
    <t>Mathilda Jönsson</t>
  </si>
  <si>
    <t>Albin  Celion</t>
  </si>
  <si>
    <t>Klippans BK</t>
  </si>
  <si>
    <t>Alex Beck</t>
  </si>
  <si>
    <t>Thilda Wallman</t>
  </si>
  <si>
    <t>Filippa Strandberg</t>
  </si>
  <si>
    <t>Nora Svensson</t>
  </si>
  <si>
    <t>Värnamo BK</t>
  </si>
  <si>
    <t>Julius Hansen</t>
  </si>
  <si>
    <t>Joakim Salomonsson</t>
  </si>
  <si>
    <t>Axel Skillby</t>
  </si>
  <si>
    <t>Vincent Hägg</t>
  </si>
  <si>
    <t>Edvin Causevic</t>
  </si>
  <si>
    <t>Pontus Adolfsson</t>
  </si>
  <si>
    <t>Jesper Hansen</t>
  </si>
  <si>
    <t>Shawn &gt;Holgersson</t>
  </si>
  <si>
    <t>BK Velo</t>
  </si>
  <si>
    <t>Josef Karlsson</t>
  </si>
  <si>
    <t>Edvin Sidemyr</t>
  </si>
  <si>
    <t>Charlie Moden</t>
  </si>
  <si>
    <t>Alva Lennartsson</t>
  </si>
  <si>
    <t>Mohammed Karlsson</t>
  </si>
  <si>
    <t>Tobias Esbjörnsson</t>
  </si>
  <si>
    <t>Robin Sjöstrand</t>
  </si>
  <si>
    <t>Höör</t>
  </si>
  <si>
    <t>Hampus Johansson</t>
  </si>
  <si>
    <t>Emil Persson</t>
  </si>
  <si>
    <t>Linus Persson</t>
  </si>
  <si>
    <t>Emilio Ekberg</t>
  </si>
  <si>
    <t>Noah Ekberg</t>
  </si>
  <si>
    <t>Alex Timner</t>
  </si>
  <si>
    <t>Jesper Lindholm</t>
  </si>
  <si>
    <t>Emil Lindholm</t>
  </si>
  <si>
    <t>Flamur  Grabanica</t>
  </si>
  <si>
    <t>Rebecca Jonsson</t>
  </si>
  <si>
    <t>Hästveda BK</t>
  </si>
  <si>
    <t>Arvid Westlund Nilsson</t>
  </si>
  <si>
    <t>Albin Westlund Nilsson</t>
  </si>
  <si>
    <t>Johan Gustafsson</t>
  </si>
  <si>
    <t>August Eriksson</t>
  </si>
  <si>
    <t>Tyringe BK</t>
  </si>
  <si>
    <t>Erik Persson</t>
  </si>
  <si>
    <t>Mikael Persson</t>
  </si>
  <si>
    <t>Samuel Trelid</t>
  </si>
  <si>
    <t>IK Sparta</t>
  </si>
  <si>
    <t>Emil Wienberg</t>
  </si>
  <si>
    <t>Samuel Blixt</t>
  </si>
  <si>
    <t>Axel Bica</t>
  </si>
  <si>
    <t>William Håkansson</t>
  </si>
  <si>
    <t>Max Sharfenort</t>
  </si>
  <si>
    <t>Kävlinge / Furulund</t>
  </si>
  <si>
    <t>William Lundgren</t>
  </si>
  <si>
    <t>Oliver Cammenäs</t>
  </si>
  <si>
    <t>Markus Alexandersson</t>
  </si>
  <si>
    <t>Vilgor Klinthäll</t>
  </si>
  <si>
    <t>BK Enig</t>
  </si>
  <si>
    <t>Ossian Klinthäll</t>
  </si>
  <si>
    <t>Johanna Gustavsson</t>
  </si>
  <si>
    <t>Nawid Hajzadeh</t>
  </si>
  <si>
    <t>Linnea Petersson</t>
  </si>
  <si>
    <t>Nathaniel Ryd</t>
  </si>
  <si>
    <t>Shadi Schoushed</t>
  </si>
  <si>
    <t>Sebastian Hansson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</si>
</sst>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3">
    <font>
      <sz val="10"/>
      <name val="Arial"/>
      <family val="0"/>
    </font>
    <font>
      <sz val="11"/>
      <color indexed="8"/>
      <name val="Lucida Sans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9"/>
      <name val="MRV UEBXSA"/>
      <family val="0"/>
    </font>
    <font>
      <b/>
      <sz val="13"/>
      <color indexed="10"/>
      <name val="Arial"/>
      <family val="2"/>
    </font>
    <font>
      <b/>
      <sz val="16"/>
      <name val="PrecisionID EANUPC T09 DEMO"/>
      <family val="0"/>
    </font>
    <font>
      <b/>
      <sz val="15"/>
      <name val="CCode39"/>
      <family val="0"/>
    </font>
    <font>
      <b/>
      <sz val="11"/>
      <name val="Arial"/>
      <family val="2"/>
    </font>
    <font>
      <sz val="20"/>
      <color indexed="9"/>
      <name val="Arial"/>
      <family val="2"/>
    </font>
    <font>
      <b/>
      <sz val="15"/>
      <name val="Code39Azalea"/>
      <family val="0"/>
    </font>
    <font>
      <sz val="20"/>
      <name val="Code39Azalea"/>
      <family val="0"/>
    </font>
    <font>
      <b/>
      <sz val="20"/>
      <name val="CCode128_S3_Trial"/>
      <family val="0"/>
    </font>
    <font>
      <sz val="12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name val="Verdana"/>
      <family val="2"/>
    </font>
    <font>
      <sz val="20"/>
      <name val="Arial"/>
      <family val="2"/>
    </font>
    <font>
      <sz val="11"/>
      <color indexed="9"/>
      <name val="Lucida Sans"/>
      <family val="2"/>
    </font>
    <font>
      <sz val="11"/>
      <color indexed="20"/>
      <name val="Lucida Sans"/>
      <family val="2"/>
    </font>
    <font>
      <b/>
      <sz val="11"/>
      <color indexed="52"/>
      <name val="Lucida Sans"/>
      <family val="2"/>
    </font>
    <font>
      <b/>
      <sz val="11"/>
      <color indexed="9"/>
      <name val="Lucida Sans"/>
      <family val="2"/>
    </font>
    <font>
      <i/>
      <sz val="11"/>
      <color indexed="23"/>
      <name val="Lucida Sans"/>
      <family val="2"/>
    </font>
    <font>
      <sz val="11"/>
      <color indexed="17"/>
      <name val="Lucida Sans"/>
      <family val="2"/>
    </font>
    <font>
      <b/>
      <sz val="15"/>
      <color indexed="56"/>
      <name val="Lucida Sans"/>
      <family val="2"/>
    </font>
    <font>
      <b/>
      <sz val="13"/>
      <color indexed="56"/>
      <name val="Lucida Sans"/>
      <family val="2"/>
    </font>
    <font>
      <b/>
      <sz val="11"/>
      <color indexed="56"/>
      <name val="Lucida Sans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Lucida Sans"/>
      <family val="2"/>
    </font>
    <font>
      <sz val="11"/>
      <color indexed="52"/>
      <name val="Lucida Sans"/>
      <family val="2"/>
    </font>
    <font>
      <sz val="11"/>
      <color indexed="60"/>
      <name val="Lucida Sans"/>
      <family val="2"/>
    </font>
    <font>
      <sz val="11"/>
      <color indexed="8"/>
      <name val="Calibri"/>
      <family val="2"/>
    </font>
    <font>
      <b/>
      <sz val="11"/>
      <color indexed="63"/>
      <name val="Lucida Sans"/>
      <family val="2"/>
    </font>
    <font>
      <b/>
      <sz val="18"/>
      <color indexed="56"/>
      <name val="Cambria"/>
      <family val="2"/>
    </font>
    <font>
      <b/>
      <sz val="11"/>
      <color indexed="8"/>
      <name val="Lucida Sans"/>
      <family val="2"/>
    </font>
    <font>
      <sz val="11"/>
      <color indexed="10"/>
      <name val="Lucida Sans"/>
      <family val="2"/>
    </font>
    <font>
      <sz val="10"/>
      <color indexed="9"/>
      <name val="Arial"/>
      <family val="2"/>
    </font>
    <font>
      <sz val="26"/>
      <color indexed="9"/>
      <name val="Code39Azalea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Lucida Sans"/>
      <family val="2"/>
    </font>
    <font>
      <sz val="11"/>
      <color theme="0"/>
      <name val="Lucida Sans"/>
      <family val="2"/>
    </font>
    <font>
      <sz val="11"/>
      <color rgb="FF9C0006"/>
      <name val="Lucida Sans"/>
      <family val="2"/>
    </font>
    <font>
      <b/>
      <sz val="11"/>
      <color rgb="FFFA7D00"/>
      <name val="Lucida Sans"/>
      <family val="2"/>
    </font>
    <font>
      <b/>
      <sz val="11"/>
      <color theme="0"/>
      <name val="Lucida Sans"/>
      <family val="2"/>
    </font>
    <font>
      <i/>
      <sz val="11"/>
      <color rgb="FF7F7F7F"/>
      <name val="Lucida Sans"/>
      <family val="2"/>
    </font>
    <font>
      <sz val="11"/>
      <color rgb="FF006100"/>
      <name val="Lucida Sans"/>
      <family val="2"/>
    </font>
    <font>
      <b/>
      <sz val="15"/>
      <color theme="3"/>
      <name val="Lucida Sans"/>
      <family val="2"/>
    </font>
    <font>
      <b/>
      <sz val="13"/>
      <color theme="3"/>
      <name val="Lucida Sans"/>
      <family val="2"/>
    </font>
    <font>
      <b/>
      <sz val="11"/>
      <color theme="3"/>
      <name val="Lucida Sans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Lucida Sans"/>
      <family val="2"/>
    </font>
    <font>
      <sz val="11"/>
      <color rgb="FFFA7D00"/>
      <name val="Lucida Sans"/>
      <family val="2"/>
    </font>
    <font>
      <sz val="11"/>
      <color rgb="FF9C6500"/>
      <name val="Lucida Sans"/>
      <family val="2"/>
    </font>
    <font>
      <sz val="11"/>
      <color theme="1"/>
      <name val="Calibri"/>
      <family val="2"/>
    </font>
    <font>
      <b/>
      <sz val="11"/>
      <color rgb="FF3F3F3F"/>
      <name val="Lucida Sans"/>
      <family val="2"/>
    </font>
    <font>
      <b/>
      <sz val="18"/>
      <color theme="3"/>
      <name val="Cambria"/>
      <family val="2"/>
    </font>
    <font>
      <b/>
      <sz val="11"/>
      <color theme="1"/>
      <name val="Lucida Sans"/>
      <family val="2"/>
    </font>
    <font>
      <sz val="11"/>
      <color rgb="FFFF0000"/>
      <name val="Lucida Sans"/>
      <family val="2"/>
    </font>
    <font>
      <b/>
      <sz val="13"/>
      <color rgb="FFFF0000"/>
      <name val="Arial"/>
      <family val="2"/>
    </font>
    <font>
      <sz val="20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Lucida Sans"/>
      <family val="2"/>
    </font>
    <font>
      <sz val="26"/>
      <color theme="0"/>
      <name val="Code39Azalea"/>
      <family val="0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3" fontId="3" fillId="0" borderId="0">
      <alignment horizontal="left" vertical="top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8" fillId="40" borderId="2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42" borderId="22" xfId="0" applyFont="1" applyFill="1" applyBorder="1" applyAlignment="1">
      <alignment horizontal="center" vertical="center"/>
    </xf>
    <xf numFmtId="0" fontId="68" fillId="0" borderId="24" xfId="0" applyFont="1" applyBorder="1" applyAlignment="1">
      <alignment horizontal="center" vertical="center" wrapText="1"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Alignment="1">
      <alignment horizontal="center"/>
      <protection/>
    </xf>
    <xf numFmtId="0" fontId="69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43" borderId="27" xfId="58" applyFill="1" applyBorder="1" applyAlignment="1">
      <alignment horizontal="center"/>
      <protection/>
    </xf>
    <xf numFmtId="0" fontId="0" fillId="43" borderId="28" xfId="58" applyFill="1" applyBorder="1" applyAlignment="1">
      <alignment horizontal="center"/>
      <protection/>
    </xf>
    <xf numFmtId="0" fontId="70" fillId="13" borderId="29" xfId="0" applyFont="1" applyFill="1" applyBorder="1" applyAlignment="1" applyProtection="1">
      <alignment/>
      <protection locked="0"/>
    </xf>
    <xf numFmtId="0" fontId="0" fillId="13" borderId="29" xfId="0" applyFill="1" applyBorder="1" applyAlignment="1" applyProtection="1">
      <alignment/>
      <protection locked="0"/>
    </xf>
    <xf numFmtId="0" fontId="0" fillId="13" borderId="29" xfId="0" applyFill="1" applyBorder="1" applyAlignment="1" applyProtection="1">
      <alignment horizontal="center"/>
      <protection locked="0"/>
    </xf>
    <xf numFmtId="0" fontId="2" fillId="13" borderId="29" xfId="0" applyFont="1" applyFill="1" applyBorder="1" applyAlignment="1" applyProtection="1">
      <alignment/>
      <protection locked="0"/>
    </xf>
    <xf numFmtId="0" fontId="4" fillId="13" borderId="29" xfId="0" applyFont="1" applyFill="1" applyBorder="1" applyAlignment="1" applyProtection="1">
      <alignment horizontal="center"/>
      <protection locked="0"/>
    </xf>
    <xf numFmtId="0" fontId="0" fillId="13" borderId="29" xfId="0" applyFont="1" applyFill="1" applyBorder="1" applyAlignment="1" applyProtection="1">
      <alignment/>
      <protection locked="0"/>
    </xf>
    <xf numFmtId="0" fontId="20" fillId="13" borderId="29" xfId="0" applyFont="1" applyFill="1" applyBorder="1" applyAlignment="1" applyProtection="1">
      <alignment horizontal="center"/>
      <protection locked="0"/>
    </xf>
    <xf numFmtId="0" fontId="0" fillId="13" borderId="29" xfId="0" applyFont="1" applyFill="1" applyBorder="1" applyAlignment="1" applyProtection="1">
      <alignment horizontal="center"/>
      <protection locked="0"/>
    </xf>
    <xf numFmtId="0" fontId="21" fillId="13" borderId="29" xfId="0" applyFont="1" applyFill="1" applyBorder="1" applyAlignment="1" applyProtection="1">
      <alignment horizontal="center"/>
      <protection locked="0"/>
    </xf>
    <xf numFmtId="0" fontId="2" fillId="13" borderId="29" xfId="0" applyFont="1" applyFill="1" applyBorder="1" applyAlignment="1" applyProtection="1">
      <alignment horizontal="center"/>
      <protection locked="0"/>
    </xf>
    <xf numFmtId="0" fontId="22" fillId="13" borderId="29" xfId="0" applyFont="1" applyFill="1" applyBorder="1" applyAlignment="1" applyProtection="1">
      <alignment/>
      <protection locked="0"/>
    </xf>
    <xf numFmtId="0" fontId="5" fillId="13" borderId="29" xfId="0" applyFont="1" applyFill="1" applyBorder="1" applyAlignment="1" applyProtection="1">
      <alignment horizontal="center"/>
      <protection locked="0"/>
    </xf>
    <xf numFmtId="0" fontId="0" fillId="13" borderId="29" xfId="58" applyFill="1" applyBorder="1" applyAlignment="1" applyProtection="1">
      <alignment horizontal="center"/>
      <protection locked="0"/>
    </xf>
    <xf numFmtId="0" fontId="0" fillId="13" borderId="24" xfId="0" applyFill="1" applyBorder="1" applyAlignment="1" applyProtection="1">
      <alignment/>
      <protection locked="0"/>
    </xf>
    <xf numFmtId="0" fontId="71" fillId="0" borderId="23" xfId="0" applyFont="1" applyBorder="1" applyAlignment="1">
      <alignment horizontal="center" vertical="center" wrapText="1"/>
    </xf>
    <xf numFmtId="0" fontId="0" fillId="44" borderId="24" xfId="0" applyFont="1" applyFill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70" fillId="13" borderId="31" xfId="0" applyFont="1" applyFill="1" applyBorder="1" applyAlignment="1" applyProtection="1">
      <alignment/>
      <protection locked="0"/>
    </xf>
    <xf numFmtId="0" fontId="0" fillId="13" borderId="31" xfId="0" applyFill="1" applyBorder="1" applyAlignment="1" applyProtection="1">
      <alignment/>
      <protection locked="0"/>
    </xf>
    <xf numFmtId="0" fontId="0" fillId="13" borderId="31" xfId="0" applyFont="1" applyFill="1" applyBorder="1" applyAlignment="1" applyProtection="1">
      <alignment/>
      <protection locked="0"/>
    </xf>
    <xf numFmtId="0" fontId="0" fillId="13" borderId="31" xfId="0" applyFont="1" applyFill="1" applyBorder="1" applyAlignment="1" applyProtection="1">
      <alignment/>
      <protection locked="0"/>
    </xf>
    <xf numFmtId="0" fontId="4" fillId="13" borderId="31" xfId="0" applyFont="1" applyFill="1" applyBorder="1" applyAlignment="1" applyProtection="1">
      <alignment/>
      <protection locked="0"/>
    </xf>
    <xf numFmtId="0" fontId="0" fillId="13" borderId="32" xfId="0" applyFont="1" applyFill="1" applyBorder="1" applyAlignment="1" applyProtection="1">
      <alignment/>
      <protection locked="0"/>
    </xf>
    <xf numFmtId="0" fontId="0" fillId="13" borderId="33" xfId="0" applyFont="1" applyFill="1" applyBorder="1" applyAlignment="1" applyProtection="1">
      <alignment/>
      <protection locked="0"/>
    </xf>
    <xf numFmtId="0" fontId="5" fillId="13" borderId="33" xfId="0" applyFont="1" applyFill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/>
    </xf>
    <xf numFmtId="0" fontId="0" fillId="43" borderId="27" xfId="0" applyFont="1" applyFill="1" applyBorder="1" applyAlignment="1">
      <alignment horizontal="center"/>
    </xf>
    <xf numFmtId="0" fontId="70" fillId="13" borderId="35" xfId="0" applyFont="1" applyFill="1" applyBorder="1" applyAlignment="1" applyProtection="1">
      <alignment horizontal="center"/>
      <protection locked="0"/>
    </xf>
    <xf numFmtId="0" fontId="0" fillId="13" borderId="35" xfId="0" applyFill="1" applyBorder="1" applyAlignment="1" applyProtection="1">
      <alignment horizontal="center"/>
      <protection locked="0"/>
    </xf>
    <xf numFmtId="0" fontId="70" fillId="13" borderId="36" xfId="0" applyFont="1" applyFill="1" applyBorder="1" applyAlignment="1" applyProtection="1">
      <alignment/>
      <protection locked="0"/>
    </xf>
    <xf numFmtId="0" fontId="70" fillId="13" borderId="37" xfId="0" applyFont="1" applyFill="1" applyBorder="1" applyAlignment="1" applyProtection="1">
      <alignment/>
      <protection locked="0"/>
    </xf>
    <xf numFmtId="0" fontId="0" fillId="13" borderId="37" xfId="58" applyFill="1" applyBorder="1" applyAlignment="1" applyProtection="1">
      <alignment horizontal="center"/>
      <protection locked="0"/>
    </xf>
    <xf numFmtId="0" fontId="70" fillId="13" borderId="38" xfId="0" applyFont="1" applyFill="1" applyBorder="1" applyAlignment="1" applyProtection="1">
      <alignment horizontal="center"/>
      <protection locked="0"/>
    </xf>
    <xf numFmtId="0" fontId="2" fillId="44" borderId="25" xfId="0" applyFont="1" applyFill="1" applyBorder="1" applyAlignment="1">
      <alignment/>
    </xf>
    <xf numFmtId="0" fontId="2" fillId="44" borderId="26" xfId="0" applyFont="1" applyFill="1" applyBorder="1" applyAlignment="1">
      <alignment horizontal="center"/>
    </xf>
    <xf numFmtId="0" fontId="2" fillId="43" borderId="24" xfId="0" applyFont="1" applyFill="1" applyBorder="1" applyAlignment="1">
      <alignment horizontal="center"/>
    </xf>
    <xf numFmtId="0" fontId="2" fillId="43" borderId="27" xfId="0" applyFont="1" applyFill="1" applyBorder="1" applyAlignment="1">
      <alignment horizontal="center"/>
    </xf>
    <xf numFmtId="0" fontId="2" fillId="43" borderId="27" xfId="58" applyFont="1" applyFill="1" applyBorder="1" applyAlignment="1">
      <alignment horizontal="center"/>
      <protection/>
    </xf>
    <xf numFmtId="0" fontId="57" fillId="43" borderId="27" xfId="52" applyFill="1" applyBorder="1" applyAlignment="1">
      <alignment horizontal="center"/>
    </xf>
    <xf numFmtId="0" fontId="4" fillId="13" borderId="35" xfId="0" applyFont="1" applyFill="1" applyBorder="1" applyAlignment="1" applyProtection="1">
      <alignment horizontal="center"/>
      <protection locked="0"/>
    </xf>
    <xf numFmtId="0" fontId="0" fillId="13" borderId="35" xfId="0" applyFont="1" applyFill="1" applyBorder="1" applyAlignment="1" applyProtection="1">
      <alignment horizontal="center"/>
      <protection locked="0"/>
    </xf>
    <xf numFmtId="0" fontId="2" fillId="13" borderId="35" xfId="0" applyFont="1" applyFill="1" applyBorder="1" applyAlignment="1" applyProtection="1">
      <alignment horizontal="center"/>
      <protection locked="0"/>
    </xf>
    <xf numFmtId="0" fontId="4" fillId="13" borderId="12" xfId="0" applyFont="1" applyFill="1" applyBorder="1" applyAlignment="1" applyProtection="1">
      <alignment horizontal="center"/>
      <protection locked="0"/>
    </xf>
    <xf numFmtId="0" fontId="2" fillId="44" borderId="22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9" borderId="42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8" fillId="40" borderId="42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8" borderId="42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8" fillId="42" borderId="42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41" borderId="43" xfId="0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special" xfId="62"/>
    <cellStyle name="Title" xfId="63"/>
    <cellStyle name="Total" xfId="64"/>
    <cellStyle name="Warning Text" xfId="65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7</xdr:row>
      <xdr:rowOff>390525</xdr:rowOff>
    </xdr:from>
    <xdr:to>
      <xdr:col>9</xdr:col>
      <xdr:colOff>1428750</xdr:colOff>
      <xdr:row>9</xdr:row>
      <xdr:rowOff>57150</xdr:rowOff>
    </xdr:to>
    <xdr:sp macro="[0]!Print_alla_vagningskort">
      <xdr:nvSpPr>
        <xdr:cNvPr id="1" name="Rectangle 1"/>
        <xdr:cNvSpPr>
          <a:spLocks/>
        </xdr:cNvSpPr>
      </xdr:nvSpPr>
      <xdr:spPr>
        <a:xfrm>
          <a:off x="9477375" y="2914650"/>
          <a:ext cx="981075" cy="504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Skriv ut alla vägningskort</a:t>
          </a:r>
        </a:p>
      </xdr:txBody>
    </xdr:sp>
    <xdr:clientData/>
  </xdr:twoCellAnchor>
  <xdr:twoCellAnchor>
    <xdr:from>
      <xdr:col>8</xdr:col>
      <xdr:colOff>1609725</xdr:colOff>
      <xdr:row>3</xdr:row>
      <xdr:rowOff>314325</xdr:rowOff>
    </xdr:from>
    <xdr:to>
      <xdr:col>9</xdr:col>
      <xdr:colOff>304800</xdr:colOff>
      <xdr:row>4</xdr:row>
      <xdr:rowOff>400050</xdr:rowOff>
    </xdr:to>
    <xdr:sp macro="[0]!Hide_weight">
      <xdr:nvSpPr>
        <xdr:cNvPr id="2" name="Rectangle 1"/>
        <xdr:cNvSpPr>
          <a:spLocks/>
        </xdr:cNvSpPr>
      </xdr:nvSpPr>
      <xdr:spPr>
        <a:xfrm>
          <a:off x="8353425" y="1162050"/>
          <a:ext cx="981075" cy="504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Dölj anmäldvikt</a:t>
          </a:r>
        </a:p>
      </xdr:txBody>
    </xdr:sp>
    <xdr:clientData/>
  </xdr:twoCellAnchor>
  <xdr:twoCellAnchor>
    <xdr:from>
      <xdr:col>9</xdr:col>
      <xdr:colOff>476250</xdr:colOff>
      <xdr:row>3</xdr:row>
      <xdr:rowOff>304800</xdr:rowOff>
    </xdr:from>
    <xdr:to>
      <xdr:col>9</xdr:col>
      <xdr:colOff>1457325</xdr:colOff>
      <xdr:row>4</xdr:row>
      <xdr:rowOff>390525</xdr:rowOff>
    </xdr:to>
    <xdr:sp macro="[0]!Hide_barcode">
      <xdr:nvSpPr>
        <xdr:cNvPr id="3" name="Rectangle 1"/>
        <xdr:cNvSpPr>
          <a:spLocks/>
        </xdr:cNvSpPr>
      </xdr:nvSpPr>
      <xdr:spPr>
        <a:xfrm>
          <a:off x="9505950" y="1152525"/>
          <a:ext cx="981075" cy="504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Dölj streckod</a:t>
          </a:r>
        </a:p>
      </xdr:txBody>
    </xdr:sp>
    <xdr:clientData/>
  </xdr:twoCellAnchor>
  <xdr:twoCellAnchor>
    <xdr:from>
      <xdr:col>9</xdr:col>
      <xdr:colOff>476250</xdr:colOff>
      <xdr:row>2</xdr:row>
      <xdr:rowOff>66675</xdr:rowOff>
    </xdr:from>
    <xdr:to>
      <xdr:col>9</xdr:col>
      <xdr:colOff>1457325</xdr:colOff>
      <xdr:row>3</xdr:row>
      <xdr:rowOff>161925</xdr:rowOff>
    </xdr:to>
    <xdr:sp macro="[0]!Show_barcode">
      <xdr:nvSpPr>
        <xdr:cNvPr id="4" name="Rectangle 1"/>
        <xdr:cNvSpPr>
          <a:spLocks/>
        </xdr:cNvSpPr>
      </xdr:nvSpPr>
      <xdr:spPr>
        <a:xfrm>
          <a:off x="9505950" y="504825"/>
          <a:ext cx="981075" cy="504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Visa streckkod</a:t>
          </a:r>
        </a:p>
      </xdr:txBody>
    </xdr:sp>
    <xdr:clientData/>
  </xdr:twoCellAnchor>
  <xdr:twoCellAnchor>
    <xdr:from>
      <xdr:col>8</xdr:col>
      <xdr:colOff>1628775</xdr:colOff>
      <xdr:row>2</xdr:row>
      <xdr:rowOff>47625</xdr:rowOff>
    </xdr:from>
    <xdr:to>
      <xdr:col>9</xdr:col>
      <xdr:colOff>323850</xdr:colOff>
      <xdr:row>3</xdr:row>
      <xdr:rowOff>142875</xdr:rowOff>
    </xdr:to>
    <xdr:sp macro="[0]!Show_weight">
      <xdr:nvSpPr>
        <xdr:cNvPr id="5" name="Rectangle 1"/>
        <xdr:cNvSpPr>
          <a:spLocks/>
        </xdr:cNvSpPr>
      </xdr:nvSpPr>
      <xdr:spPr>
        <a:xfrm>
          <a:off x="8372475" y="485775"/>
          <a:ext cx="981075" cy="504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Visa anmäld vikt
</a:t>
          </a:r>
        </a:p>
      </xdr:txBody>
    </xdr:sp>
    <xdr:clientData/>
  </xdr:twoCellAnchor>
  <xdr:twoCellAnchor>
    <xdr:from>
      <xdr:col>8</xdr:col>
      <xdr:colOff>1600200</xdr:colOff>
      <xdr:row>5</xdr:row>
      <xdr:rowOff>257175</xdr:rowOff>
    </xdr:from>
    <xdr:to>
      <xdr:col>9</xdr:col>
      <xdr:colOff>295275</xdr:colOff>
      <xdr:row>6</xdr:row>
      <xdr:rowOff>342900</xdr:rowOff>
    </xdr:to>
    <xdr:sp macro="[0]!Previous_page">
      <xdr:nvSpPr>
        <xdr:cNvPr id="6" name="Rectangle 1"/>
        <xdr:cNvSpPr>
          <a:spLocks/>
        </xdr:cNvSpPr>
      </xdr:nvSpPr>
      <xdr:spPr>
        <a:xfrm>
          <a:off x="8343900" y="1943100"/>
          <a:ext cx="981075" cy="504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Förra ark med vägningskort</a:t>
          </a:r>
        </a:p>
      </xdr:txBody>
    </xdr:sp>
    <xdr:clientData/>
  </xdr:twoCellAnchor>
  <xdr:twoCellAnchor>
    <xdr:from>
      <xdr:col>9</xdr:col>
      <xdr:colOff>466725</xdr:colOff>
      <xdr:row>5</xdr:row>
      <xdr:rowOff>266700</xdr:rowOff>
    </xdr:from>
    <xdr:to>
      <xdr:col>9</xdr:col>
      <xdr:colOff>1447800</xdr:colOff>
      <xdr:row>6</xdr:row>
      <xdr:rowOff>342900</xdr:rowOff>
    </xdr:to>
    <xdr:sp macro="[0]!Next_page">
      <xdr:nvSpPr>
        <xdr:cNvPr id="7" name="Rectangle 1"/>
        <xdr:cNvSpPr>
          <a:spLocks/>
        </xdr:cNvSpPr>
      </xdr:nvSpPr>
      <xdr:spPr>
        <a:xfrm>
          <a:off x="9496425" y="1952625"/>
          <a:ext cx="981075" cy="495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Nästa ark med vägningskort</a:t>
          </a:r>
        </a:p>
      </xdr:txBody>
    </xdr:sp>
    <xdr:clientData/>
  </xdr:twoCellAnchor>
  <xdr:twoCellAnchor>
    <xdr:from>
      <xdr:col>8</xdr:col>
      <xdr:colOff>428625</xdr:colOff>
      <xdr:row>5</xdr:row>
      <xdr:rowOff>266700</xdr:rowOff>
    </xdr:from>
    <xdr:to>
      <xdr:col>8</xdr:col>
      <xdr:colOff>1409700</xdr:colOff>
      <xdr:row>6</xdr:row>
      <xdr:rowOff>342900</xdr:rowOff>
    </xdr:to>
    <xdr:sp macro="[0]!First_page">
      <xdr:nvSpPr>
        <xdr:cNvPr id="8" name="Rectangle 1"/>
        <xdr:cNvSpPr>
          <a:spLocks/>
        </xdr:cNvSpPr>
      </xdr:nvSpPr>
      <xdr:spPr>
        <a:xfrm>
          <a:off x="7172325" y="1952625"/>
          <a:ext cx="981075" cy="495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Första ark med vägningskort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wedewrestling.se/index.php?download_artikel=152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H725"/>
  <sheetViews>
    <sheetView tabSelected="1" zoomScalePageLayoutView="0" workbookViewId="0" topLeftCell="A148">
      <selection activeCell="B173" sqref="B173"/>
    </sheetView>
  </sheetViews>
  <sheetFormatPr defaultColWidth="9.140625" defaultRowHeight="12.75"/>
  <cols>
    <col min="1" max="1" width="5.57421875" style="60" bestFit="1" customWidth="1"/>
    <col min="2" max="2" width="26.28125" style="31" bestFit="1" customWidth="1"/>
    <col min="3" max="3" width="22.140625" style="31" bestFit="1" customWidth="1"/>
    <col min="4" max="4" width="8.7109375" style="33" bestFit="1" customWidth="1"/>
    <col min="5" max="5" width="6.421875" style="33" customWidth="1"/>
    <col min="6" max="6" width="16.7109375" style="31" bestFit="1" customWidth="1"/>
    <col min="7" max="7" width="9.140625" style="31" customWidth="1"/>
    <col min="8" max="8" width="59.28125" style="1" customWidth="1"/>
    <col min="10" max="16384" width="9.140625" style="31" customWidth="1"/>
  </cols>
  <sheetData>
    <row r="1" spans="1:7" ht="13.5" thickBot="1">
      <c r="A1" s="31"/>
      <c r="B1" s="61" t="s">
        <v>214</v>
      </c>
      <c r="C1" s="78" t="s">
        <v>181</v>
      </c>
      <c r="D1" s="62" t="s">
        <v>11</v>
      </c>
      <c r="E1" s="62">
        <f>COUNTA(B:B)-2</f>
        <v>169</v>
      </c>
      <c r="F1" s="61" t="s">
        <v>212</v>
      </c>
      <c r="G1" s="92">
        <f>TRUNC(E1*1.5,0)</f>
        <v>253</v>
      </c>
    </row>
    <row r="2" spans="1:2" ht="15.75" thickBot="1">
      <c r="A2" s="31"/>
      <c r="B2" s="32"/>
    </row>
    <row r="3" spans="1:8" ht="13.5" thickBot="1">
      <c r="A3" s="80" t="s">
        <v>3</v>
      </c>
      <c r="B3" s="100" t="s">
        <v>0</v>
      </c>
      <c r="C3" s="101" t="s">
        <v>1</v>
      </c>
      <c r="D3" s="101" t="s">
        <v>2</v>
      </c>
      <c r="E3" s="101" t="s">
        <v>7</v>
      </c>
      <c r="F3" s="110" t="s">
        <v>180</v>
      </c>
      <c r="H3" s="102" t="s">
        <v>184</v>
      </c>
    </row>
    <row r="4" spans="1:8" ht="14.25">
      <c r="A4" s="81">
        <v>1001</v>
      </c>
      <c r="B4" s="96" t="s">
        <v>223</v>
      </c>
      <c r="C4" s="97" t="s">
        <v>224</v>
      </c>
      <c r="D4" s="98" t="s">
        <v>14</v>
      </c>
      <c r="E4" s="99">
        <v>24</v>
      </c>
      <c r="F4" s="111" t="str">
        <f>IF(B4="","",IF(ISNA(VLOOKUP(D4,Viktklasser!$G$1:$G$11,1,FALSE)),"fel kategori",IF(ISNA(VLOOKUP(D4&amp;E4,Viktklasser!B:D,3,FALSE)),IF(AND(D4="Mkn",E4&lt;&gt;""),D4&amp;" "&amp;E4,"fel vikt"),VLOOKUP(D4&amp;E4,Viktklasser!B:D,3,FALSE))))</f>
        <v>Fy 22/24 kg</v>
      </c>
      <c r="H4" s="103"/>
    </row>
    <row r="5" spans="1:8" ht="14.25">
      <c r="A5" s="82">
        <v>1002</v>
      </c>
      <c r="B5" s="84" t="s">
        <v>225</v>
      </c>
      <c r="C5" s="65" t="s">
        <v>224</v>
      </c>
      <c r="D5" s="77" t="s">
        <v>14</v>
      </c>
      <c r="E5" s="94">
        <v>42</v>
      </c>
      <c r="F5" s="112" t="str">
        <f>IF(B5="","",IF(ISNA(VLOOKUP(D5,Viktklasser!$G$1:$G$11,1,FALSE)),"fel kategori",IF(ISNA(VLOOKUP(D5&amp;E5,Viktklasser!B:D,3,FALSE)),IF(AND(D5="Mkn",E5&lt;&gt;""),D5&amp;" "&amp;E5,"fel vikt"),VLOOKUP(D5&amp;E5,Viktklasser!B:D,3,FALSE))))</f>
        <v>Fy 42 kg</v>
      </c>
      <c r="H5" s="103" t="s">
        <v>182</v>
      </c>
    </row>
    <row r="6" spans="1:8" ht="14.25">
      <c r="A6" s="82">
        <v>1003</v>
      </c>
      <c r="B6" s="84" t="s">
        <v>226</v>
      </c>
      <c r="C6" s="65" t="s">
        <v>224</v>
      </c>
      <c r="D6" s="77" t="s">
        <v>6</v>
      </c>
      <c r="E6" s="94">
        <v>24</v>
      </c>
      <c r="F6" s="112" t="str">
        <f>IF(B6="","",IF(ISNA(VLOOKUP(D6,Viktklasser!$G$1:$G$11,1,FALSE)),"fel kategori",IF(ISNA(VLOOKUP(D6&amp;E6,Viktklasser!B:D,3,FALSE)),IF(AND(D6="Mkn",E6&lt;&gt;""),D6&amp;" "&amp;E6,"fel vikt"),VLOOKUP(D6&amp;E6,Viktklasser!B:D,3,FALSE))))</f>
        <v>K 22/24 kg</v>
      </c>
      <c r="H6" s="93" t="s">
        <v>222</v>
      </c>
    </row>
    <row r="7" spans="1:8" ht="14.25">
      <c r="A7" s="82">
        <v>1004</v>
      </c>
      <c r="B7" s="84" t="s">
        <v>227</v>
      </c>
      <c r="C7" s="65" t="s">
        <v>224</v>
      </c>
      <c r="D7" s="77" t="s">
        <v>6</v>
      </c>
      <c r="E7" s="94">
        <v>26</v>
      </c>
      <c r="F7" s="112" t="str">
        <f>IF(B7="","",IF(ISNA(VLOOKUP(D7,Viktklasser!$G$1:$G$11,1,FALSE)),"fel kategori",IF(ISNA(VLOOKUP(D7&amp;E7,Viktklasser!B:D,3,FALSE)),IF(AND(D7="Mkn",E7&lt;&gt;""),D7&amp;" "&amp;E7,"fel vikt"),VLOOKUP(D7&amp;E7,Viktklasser!B:D,3,FALSE))))</f>
        <v>K 26 kg</v>
      </c>
      <c r="H7" s="93" t="s">
        <v>185</v>
      </c>
    </row>
    <row r="8" spans="1:8" ht="14.25">
      <c r="A8" s="82">
        <v>1005</v>
      </c>
      <c r="B8" s="84" t="s">
        <v>228</v>
      </c>
      <c r="C8" s="65" t="s">
        <v>224</v>
      </c>
      <c r="D8" s="77" t="s">
        <v>6</v>
      </c>
      <c r="E8" s="94">
        <v>26</v>
      </c>
      <c r="F8" s="112" t="str">
        <f>IF(B8="","",IF(ISNA(VLOOKUP(D8,Viktklasser!$G$1:$G$11,1,FALSE)),"fel kategori",IF(ISNA(VLOOKUP(D8&amp;E8,Viktklasser!B:D,3,FALSE)),IF(AND(D8="Mkn",E8&lt;&gt;""),D8&amp;" "&amp;E8,"fel vikt"),VLOOKUP(D8&amp;E8,Viktklasser!B:D,3,FALSE))))</f>
        <v>K 26 kg</v>
      </c>
      <c r="H8" s="93" t="s">
        <v>183</v>
      </c>
    </row>
    <row r="9" spans="1:8" ht="14.25">
      <c r="A9" s="82">
        <v>1006</v>
      </c>
      <c r="B9" s="84" t="s">
        <v>229</v>
      </c>
      <c r="C9" s="65" t="s">
        <v>224</v>
      </c>
      <c r="D9" s="77" t="s">
        <v>6</v>
      </c>
      <c r="E9" s="94">
        <v>26</v>
      </c>
      <c r="F9" s="112" t="str">
        <f>IF(B9="","",IF(ISNA(VLOOKUP(D9,Viktklasser!$G$1:$G$11,1,FALSE)),"fel kategori",IF(ISNA(VLOOKUP(D9&amp;E9,Viktklasser!B:D,3,FALSE)),IF(AND(D9="Mkn",E9&lt;&gt;""),D9&amp;" "&amp;E9,"fel vikt"),VLOOKUP(D9&amp;E9,Viktklasser!B:D,3,FALSE))))</f>
        <v>K 26 kg</v>
      </c>
      <c r="H9" s="93" t="s">
        <v>186</v>
      </c>
    </row>
    <row r="10" spans="1:8" ht="14.25">
      <c r="A10" s="82">
        <v>1007</v>
      </c>
      <c r="B10" s="84" t="s">
        <v>230</v>
      </c>
      <c r="C10" s="65" t="s">
        <v>224</v>
      </c>
      <c r="D10" s="77" t="s">
        <v>6</v>
      </c>
      <c r="E10" s="94">
        <v>26</v>
      </c>
      <c r="F10" s="112" t="str">
        <f>IF(B10="","",IF(ISNA(VLOOKUP(D10,Viktklasser!$G$1:$G$11,1,FALSE)),"fel kategori",IF(ISNA(VLOOKUP(D10&amp;E10,Viktklasser!B:D,3,FALSE)),IF(AND(D10="Mkn",E10&lt;&gt;""),D10&amp;" "&amp;E10,"fel vikt"),VLOOKUP(D10&amp;E10,Viktklasser!B:D,3,FALSE))))</f>
        <v>K 26 kg</v>
      </c>
      <c r="H10" s="93" t="s">
        <v>187</v>
      </c>
    </row>
    <row r="11" spans="1:8" ht="14.25">
      <c r="A11" s="82">
        <v>1008</v>
      </c>
      <c r="B11" s="84" t="s">
        <v>231</v>
      </c>
      <c r="C11" s="65" t="s">
        <v>224</v>
      </c>
      <c r="D11" s="77" t="s">
        <v>6</v>
      </c>
      <c r="E11" s="94">
        <v>35</v>
      </c>
      <c r="F11" s="112" t="str">
        <f>IF(B11="","",IF(ISNA(VLOOKUP(D11,Viktklasser!$G$1:$G$11,1,FALSE)),"fel kategori",IF(ISNA(VLOOKUP(D11&amp;E11,Viktklasser!B:D,3,FALSE)),IF(AND(D11="Mkn",E11&lt;&gt;""),D11&amp;" "&amp;E11,"fel vikt"),VLOOKUP(D11&amp;E11,Viktklasser!B:D,3,FALSE))))</f>
        <v>K 35 kg</v>
      </c>
      <c r="H11" s="93"/>
    </row>
    <row r="12" spans="1:8" ht="14.25">
      <c r="A12" s="82">
        <v>1009</v>
      </c>
      <c r="B12" s="84" t="s">
        <v>232</v>
      </c>
      <c r="C12" s="65" t="s">
        <v>224</v>
      </c>
      <c r="D12" s="77" t="s">
        <v>6</v>
      </c>
      <c r="E12" s="94">
        <v>53</v>
      </c>
      <c r="F12" s="112" t="str">
        <f>IF(B12="","",IF(ISNA(VLOOKUP(D12,Viktklasser!$G$1:$G$11,1,FALSE)),"fel kategori",IF(ISNA(VLOOKUP(D12&amp;E12,Viktklasser!B:D,3,FALSE)),IF(AND(D12="Mkn",E12&lt;&gt;""),D12&amp;" "&amp;E12,"fel vikt"),VLOOKUP(D12&amp;E12,Viktklasser!B:D,3,FALSE))))</f>
        <v>K 53 kg</v>
      </c>
      <c r="H12" s="103" t="s">
        <v>208</v>
      </c>
    </row>
    <row r="13" spans="1:8" ht="14.25">
      <c r="A13" s="82">
        <v>1010</v>
      </c>
      <c r="B13" s="84" t="s">
        <v>233</v>
      </c>
      <c r="C13" s="65" t="s">
        <v>224</v>
      </c>
      <c r="D13" s="77" t="s">
        <v>5</v>
      </c>
      <c r="E13" s="94">
        <v>35</v>
      </c>
      <c r="F13" s="112" t="str">
        <f>IF(B13="","",IF(ISNA(VLOOKUP(D13,Viktklasser!$G$1:$G$11,1,FALSE)),"fel kategori",IF(ISNA(VLOOKUP(D13&amp;E13,Viktklasser!B:D,3,FALSE)),IF(AND(D13="Mkn",E13&lt;&gt;""),D13&amp;" "&amp;E13,"fel vikt"),VLOOKUP(D13&amp;E13,Viktklasser!B:D,3,FALSE))))</f>
        <v>P 35 kg</v>
      </c>
      <c r="H13" s="63" t="s">
        <v>210</v>
      </c>
    </row>
    <row r="14" spans="1:8" ht="14.25">
      <c r="A14" s="82">
        <v>1011</v>
      </c>
      <c r="B14" s="96" t="s">
        <v>234</v>
      </c>
      <c r="C14" s="70" t="s">
        <v>224</v>
      </c>
      <c r="D14" s="72" t="s">
        <v>5</v>
      </c>
      <c r="E14" s="95">
        <v>35</v>
      </c>
      <c r="F14" s="112" t="str">
        <f>IF(B14="","",IF(ISNA(VLOOKUP(D14,Viktklasser!$G$1:$G$11,1,FALSE)),"fel kategori",IF(ISNA(VLOOKUP(D14&amp;E14,Viktklasser!B:D,3,FALSE)),IF(AND(D14="Mkn",E14&lt;&gt;""),D14&amp;" "&amp;E14,"fel vikt"),VLOOKUP(D14&amp;E14,Viktklasser!B:D,3,FALSE))))</f>
        <v>P 35 kg</v>
      </c>
      <c r="H14" s="63" t="s">
        <v>209</v>
      </c>
    </row>
    <row r="15" spans="1:8" ht="14.25">
      <c r="A15" s="82">
        <v>1012</v>
      </c>
      <c r="B15" s="84" t="s">
        <v>235</v>
      </c>
      <c r="C15" s="70" t="s">
        <v>224</v>
      </c>
      <c r="D15" s="72" t="s">
        <v>5</v>
      </c>
      <c r="E15" s="95">
        <v>42</v>
      </c>
      <c r="F15" s="112" t="str">
        <f>IF(B15="","",IF(ISNA(VLOOKUP(D15,Viktklasser!$G$1:$G$11,1,FALSE)),"fel kategori",IF(ISNA(VLOOKUP(D15&amp;E15,Viktklasser!B:D,3,FALSE)),IF(AND(D15="Mkn",E15&lt;&gt;""),D15&amp;" "&amp;E15,"fel vikt"),VLOOKUP(D15&amp;E15,Viktklasser!B:D,3,FALSE))))</f>
        <v>P 42 kg</v>
      </c>
      <c r="H15" s="63" t="s">
        <v>218</v>
      </c>
    </row>
    <row r="16" spans="1:8" ht="14.25">
      <c r="A16" s="82">
        <v>1013</v>
      </c>
      <c r="B16" s="84" t="s">
        <v>236</v>
      </c>
      <c r="C16" s="70" t="s">
        <v>224</v>
      </c>
      <c r="D16" s="72" t="s">
        <v>4</v>
      </c>
      <c r="E16" s="95">
        <v>58</v>
      </c>
      <c r="F16" s="112" t="str">
        <f>IF(B16="","",IF(ISNA(VLOOKUP(D16,Viktklasser!$G$1:$G$11,1,FALSE)),"fel kategori",IF(ISNA(VLOOKUP(D16&amp;E16,Viktklasser!B:D,3,FALSE)),IF(AND(D16="Mkn",E16&lt;&gt;""),D16&amp;" "&amp;E16,"fel vikt"),VLOOKUP(D16&amp;E16,Viktklasser!B:D,3,FALSE))))</f>
        <v>U 58 kg</v>
      </c>
      <c r="H16" s="63" t="s">
        <v>211</v>
      </c>
    </row>
    <row r="17" spans="1:8" ht="14.25">
      <c r="A17" s="82">
        <v>1014</v>
      </c>
      <c r="B17" s="84" t="s">
        <v>237</v>
      </c>
      <c r="C17" s="70" t="s">
        <v>224</v>
      </c>
      <c r="D17" s="72" t="s">
        <v>4</v>
      </c>
      <c r="E17" s="95">
        <v>58</v>
      </c>
      <c r="F17" s="112" t="str">
        <f>IF(B17="","",IF(ISNA(VLOOKUP(D17,Viktklasser!$G$1:$G$11,1,FALSE)),"fel kategori",IF(ISNA(VLOOKUP(D17&amp;E17,Viktklasser!B:D,3,FALSE)),IF(AND(D17="Mkn",E17&lt;&gt;""),D17&amp;" "&amp;E17,"fel vikt"),VLOOKUP(D17&amp;E17,Viktklasser!B:D,3,FALSE))))</f>
        <v>U 58 kg</v>
      </c>
      <c r="H17" s="63"/>
    </row>
    <row r="18" spans="1:8" ht="14.25">
      <c r="A18" s="82">
        <v>1015</v>
      </c>
      <c r="B18" s="84" t="s">
        <v>238</v>
      </c>
      <c r="C18" s="70" t="s">
        <v>224</v>
      </c>
      <c r="D18" s="72" t="s">
        <v>4</v>
      </c>
      <c r="E18" s="95">
        <v>69</v>
      </c>
      <c r="F18" s="112" t="str">
        <f>IF(B18="","",IF(ISNA(VLOOKUP(D18,Viktklasser!$G$1:$G$11,1,FALSE)),"fel kategori",IF(ISNA(VLOOKUP(D18&amp;E18,Viktklasser!B:D,3,FALSE)),IF(AND(D18="Mkn",E18&lt;&gt;""),D18&amp;" "&amp;E18,"fel vikt"),VLOOKUP(D18&amp;E18,Viktklasser!B:D,3,FALSE))))</f>
        <v>U 69 kg</v>
      </c>
      <c r="H18" s="103" t="s">
        <v>215</v>
      </c>
    </row>
    <row r="19" spans="1:8" ht="14.25">
      <c r="A19" s="82">
        <v>1016</v>
      </c>
      <c r="B19" s="84" t="s">
        <v>239</v>
      </c>
      <c r="C19" s="70" t="s">
        <v>224</v>
      </c>
      <c r="D19" s="72" t="s">
        <v>4</v>
      </c>
      <c r="E19" s="95">
        <v>76</v>
      </c>
      <c r="F19" s="112" t="str">
        <f>IF(B19="","",IF(ISNA(VLOOKUP(D19,Viktklasser!$G$1:$G$11,1,FALSE)),"fel kategori",IF(ISNA(VLOOKUP(D19&amp;E19,Viktklasser!B:D,3,FALSE)),IF(AND(D19="Mkn",E19&lt;&gt;""),D19&amp;" "&amp;E19,"fel vikt"),VLOOKUP(D19&amp;E19,Viktklasser!B:D,3,FALSE))))</f>
        <v>U 76 kg</v>
      </c>
      <c r="H19" s="63" t="s">
        <v>14</v>
      </c>
    </row>
    <row r="20" spans="1:8" ht="14.25">
      <c r="A20" s="82">
        <v>1017</v>
      </c>
      <c r="B20" s="84" t="s">
        <v>240</v>
      </c>
      <c r="C20" s="70" t="s">
        <v>241</v>
      </c>
      <c r="D20" s="72" t="s">
        <v>6</v>
      </c>
      <c r="E20" s="95">
        <v>35</v>
      </c>
      <c r="F20" s="112" t="str">
        <f>IF(B20="","",IF(ISNA(VLOOKUP(D20,Viktklasser!$G$1:$G$11,1,FALSE)),"fel kategori",IF(ISNA(VLOOKUP(D20&amp;E20,Viktklasser!B:D,3,FALSE)),IF(AND(D20="Mkn",E20&lt;&gt;""),D20&amp;" "&amp;E20,"fel vikt"),VLOOKUP(D20&amp;E20,Viktklasser!B:D,3,FALSE))))</f>
        <v>K 35 kg</v>
      </c>
      <c r="H20" s="63" t="s">
        <v>33</v>
      </c>
    </row>
    <row r="21" spans="1:8" ht="14.25">
      <c r="A21" s="82">
        <v>1018</v>
      </c>
      <c r="B21" s="84" t="s">
        <v>242</v>
      </c>
      <c r="C21" s="70" t="s">
        <v>241</v>
      </c>
      <c r="D21" s="72" t="s">
        <v>6</v>
      </c>
      <c r="E21" s="95">
        <v>35</v>
      </c>
      <c r="F21" s="112" t="str">
        <f>IF(B21="","",IF(ISNA(VLOOKUP(D21,Viktklasser!$G$1:$G$11,1,FALSE)),"fel kategori",IF(ISNA(VLOOKUP(D21&amp;E21,Viktklasser!B:D,3,FALSE)),IF(AND(D21="Mkn",E21&lt;&gt;""),D21&amp;" "&amp;E21,"fel vikt"),VLOOKUP(D21&amp;E21,Viktklasser!B:D,3,FALSE))))</f>
        <v>K 35 kg</v>
      </c>
      <c r="H21" s="63" t="s">
        <v>52</v>
      </c>
    </row>
    <row r="22" spans="1:8" ht="14.25">
      <c r="A22" s="82">
        <v>1019</v>
      </c>
      <c r="B22" s="84" t="s">
        <v>243</v>
      </c>
      <c r="C22" s="70" t="s">
        <v>241</v>
      </c>
      <c r="D22" s="72" t="s">
        <v>5</v>
      </c>
      <c r="E22" s="95">
        <v>38</v>
      </c>
      <c r="F22" s="112" t="str">
        <f>IF(B22="","",IF(ISNA(VLOOKUP(D22,Viktklasser!$G$1:$G$11,1,FALSE)),"fel kategori",IF(ISNA(VLOOKUP(D22&amp;E22,Viktklasser!B:D,3,FALSE)),IF(AND(D22="Mkn",E22&lt;&gt;""),D22&amp;" "&amp;E22,"fel vikt"),VLOOKUP(D22&amp;E22,Viktklasser!B:D,3,FALSE))))</f>
        <v>P 38 kg</v>
      </c>
      <c r="H22" s="63" t="s">
        <v>71</v>
      </c>
    </row>
    <row r="23" spans="1:8" ht="14.25">
      <c r="A23" s="82">
        <v>1020</v>
      </c>
      <c r="B23" s="84" t="s">
        <v>244</v>
      </c>
      <c r="C23" s="70" t="s">
        <v>241</v>
      </c>
      <c r="D23" s="72" t="s">
        <v>4</v>
      </c>
      <c r="E23" s="95">
        <v>42</v>
      </c>
      <c r="F23" s="112" t="str">
        <f>IF(B23="","",IF(ISNA(VLOOKUP(D23,Viktklasser!$G$1:$G$11,1,FALSE)),"fel kategori",IF(ISNA(VLOOKUP(D23&amp;E23,Viktklasser!B:D,3,FALSE)),IF(AND(D23="Mkn",E23&lt;&gt;""),D23&amp;" "&amp;E23,"fel vikt"),VLOOKUP(D23&amp;E23,Viktklasser!B:D,3,FALSE))))</f>
        <v>U 39/42 kg</v>
      </c>
      <c r="H23" s="63" t="s">
        <v>86</v>
      </c>
    </row>
    <row r="24" spans="1:8" ht="12.75">
      <c r="A24" s="82">
        <v>1021</v>
      </c>
      <c r="B24" s="86" t="s">
        <v>245</v>
      </c>
      <c r="C24" s="70" t="s">
        <v>241</v>
      </c>
      <c r="D24" s="72" t="s">
        <v>4</v>
      </c>
      <c r="E24" s="95">
        <v>54</v>
      </c>
      <c r="F24" s="112" t="str">
        <f>IF(B24="","",IF(ISNA(VLOOKUP(D24,Viktklasser!$G$1:$G$11,1,FALSE)),"fel kategori",IF(ISNA(VLOOKUP(D24&amp;E24,Viktklasser!B:D,3,FALSE)),IF(AND(D24="Mkn",E24&lt;&gt;""),D24&amp;" "&amp;E24,"fel vikt"),VLOOKUP(D24&amp;E24,Viktklasser!B:D,3,FALSE))))</f>
        <v>U 54 kg</v>
      </c>
      <c r="H24" s="63" t="s">
        <v>6</v>
      </c>
    </row>
    <row r="25" spans="1:8" ht="12.75">
      <c r="A25" s="82">
        <v>1022</v>
      </c>
      <c r="B25" s="86" t="s">
        <v>246</v>
      </c>
      <c r="C25" s="70" t="s">
        <v>241</v>
      </c>
      <c r="D25" s="72" t="s">
        <v>4</v>
      </c>
      <c r="E25" s="95">
        <v>76</v>
      </c>
      <c r="F25" s="112" t="str">
        <f>IF(B25="","",IF(ISNA(VLOOKUP(D25,Viktklasser!$G$1:$G$11,1,FALSE)),"fel kategori",IF(ISNA(VLOOKUP(D25&amp;E25,Viktklasser!B:D,3,FALSE)),IF(AND(D25="Mkn",E25&lt;&gt;""),D25&amp;" "&amp;E25,"fel vikt"),VLOOKUP(D25&amp;E25,Viktklasser!B:D,3,FALSE))))</f>
        <v>U 76 kg</v>
      </c>
      <c r="H25" s="63" t="s">
        <v>5</v>
      </c>
    </row>
    <row r="26" spans="1:8" ht="12.75">
      <c r="A26" s="82">
        <v>1023</v>
      </c>
      <c r="B26" s="86" t="s">
        <v>247</v>
      </c>
      <c r="C26" s="70" t="s">
        <v>248</v>
      </c>
      <c r="D26" s="72" t="s">
        <v>6</v>
      </c>
      <c r="E26" s="95">
        <v>26</v>
      </c>
      <c r="F26" s="112" t="str">
        <f>IF(B26="","",IF(ISNA(VLOOKUP(D26,Viktklasser!$G$1:$G$11,1,FALSE)),"fel kategori",IF(ISNA(VLOOKUP(D26&amp;E26,Viktklasser!B:D,3,FALSE)),IF(AND(D26="Mkn",E26&lt;&gt;""),D26&amp;" "&amp;E26,"fel vikt"),VLOOKUP(D26&amp;E26,Viktklasser!B:D,3,FALSE))))</f>
        <v>K 26 kg</v>
      </c>
      <c r="H26" s="63" t="s">
        <v>4</v>
      </c>
    </row>
    <row r="27" spans="1:8" ht="12.75">
      <c r="A27" s="82">
        <v>1024</v>
      </c>
      <c r="B27" s="86" t="s">
        <v>249</v>
      </c>
      <c r="C27" s="70" t="s">
        <v>248</v>
      </c>
      <c r="D27" s="72" t="s">
        <v>6</v>
      </c>
      <c r="E27" s="95">
        <v>32</v>
      </c>
      <c r="F27" s="112" t="str">
        <f>IF(B27="","",IF(ISNA(VLOOKUP(D27,Viktklasser!$G$1:$G$11,1,FALSE)),"fel kategori",IF(ISNA(VLOOKUP(D27&amp;E27,Viktklasser!B:D,3,FALSE)),IF(AND(D27="Mkn",E27&lt;&gt;""),D27&amp;" "&amp;E27,"fel vikt"),VLOOKUP(D27&amp;E27,Viktklasser!B:D,3,FALSE))))</f>
        <v>K 32 kg</v>
      </c>
      <c r="H27" s="63" t="s">
        <v>153</v>
      </c>
    </row>
    <row r="28" spans="1:8" ht="12.75">
      <c r="A28" s="82">
        <v>1025</v>
      </c>
      <c r="B28" s="86" t="s">
        <v>250</v>
      </c>
      <c r="C28" s="70" t="s">
        <v>248</v>
      </c>
      <c r="D28" s="72" t="s">
        <v>6</v>
      </c>
      <c r="E28" s="95">
        <v>42</v>
      </c>
      <c r="F28" s="112" t="str">
        <f>IF(B28="","",IF(ISNA(VLOOKUP(D28,Viktklasser!$G$1:$G$11,1,FALSE)),"fel kategori",IF(ISNA(VLOOKUP(D28&amp;E28,Viktklasser!B:D,3,FALSE)),IF(AND(D28="Mkn",E28&lt;&gt;""),D28&amp;" "&amp;E28,"fel vikt"),VLOOKUP(D28&amp;E28,Viktklasser!B:D,3,FALSE))))</f>
        <v>K 42 kg</v>
      </c>
      <c r="H28" s="63"/>
    </row>
    <row r="29" spans="1:8" ht="12.75">
      <c r="A29" s="82">
        <v>1026</v>
      </c>
      <c r="B29" s="86" t="s">
        <v>251</v>
      </c>
      <c r="C29" s="70" t="s">
        <v>248</v>
      </c>
      <c r="D29" s="72" t="s">
        <v>4</v>
      </c>
      <c r="E29" s="95">
        <v>63</v>
      </c>
      <c r="F29" s="112" t="str">
        <f>IF(B29="","",IF(ISNA(VLOOKUP(D29,Viktklasser!$G$1:$G$11,1,FALSE)),"fel kategori",IF(ISNA(VLOOKUP(D29&amp;E29,Viktklasser!B:D,3,FALSE)),IF(AND(D29="Mkn",E29&lt;&gt;""),D29&amp;" "&amp;E29,"fel vikt"),VLOOKUP(D29&amp;E29,Viktklasser!B:D,3,FALSE))))</f>
        <v>U 63 kg</v>
      </c>
      <c r="H29" s="104" t="s">
        <v>216</v>
      </c>
    </row>
    <row r="30" spans="1:8" ht="12.75">
      <c r="A30" s="82">
        <v>1027</v>
      </c>
      <c r="B30" s="86" t="s">
        <v>252</v>
      </c>
      <c r="C30" s="70" t="s">
        <v>248</v>
      </c>
      <c r="D30" s="72" t="s">
        <v>4</v>
      </c>
      <c r="E30" s="95">
        <v>58</v>
      </c>
      <c r="F30" s="112" t="str">
        <f>IF(B30="","",IF(ISNA(VLOOKUP(D30,Viktklasser!$G$1:$G$11,1,FALSE)),"fel kategori",IF(ISNA(VLOOKUP(D30&amp;E30,Viktklasser!B:D,3,FALSE)),IF(AND(D30="Mkn",E30&lt;&gt;""),D30&amp;" "&amp;E30,"fel vikt"),VLOOKUP(D30&amp;E30,Viktklasser!B:D,3,FALSE))))</f>
        <v>U 58 kg</v>
      </c>
      <c r="H30" s="63" t="s">
        <v>220</v>
      </c>
    </row>
    <row r="31" spans="1:8" ht="12.75">
      <c r="A31" s="82">
        <v>1028</v>
      </c>
      <c r="B31" s="86" t="s">
        <v>253</v>
      </c>
      <c r="C31" s="70" t="s">
        <v>248</v>
      </c>
      <c r="D31" s="72" t="s">
        <v>4</v>
      </c>
      <c r="E31" s="95">
        <v>69</v>
      </c>
      <c r="F31" s="112" t="str">
        <f>IF(B31="","",IF(ISNA(VLOOKUP(D31,Viktklasser!$G$1:$G$11,1,FALSE)),"fel kategori",IF(ISNA(VLOOKUP(D31&amp;E31,Viktklasser!B:D,3,FALSE)),IF(AND(D31="Mkn",E31&lt;&gt;""),D31&amp;" "&amp;E31,"fel vikt"),VLOOKUP(D31&amp;E31,Viktklasser!B:D,3,FALSE))))</f>
        <v>U 69 kg</v>
      </c>
      <c r="H31" s="63"/>
    </row>
    <row r="32" spans="1:8" ht="12.75">
      <c r="A32" s="82">
        <v>1029</v>
      </c>
      <c r="B32" s="86" t="s">
        <v>254</v>
      </c>
      <c r="C32" s="70" t="s">
        <v>248</v>
      </c>
      <c r="D32" s="72" t="s">
        <v>5</v>
      </c>
      <c r="E32" s="95">
        <v>42</v>
      </c>
      <c r="F32" s="112" t="str">
        <f>IF(B32="","",IF(ISNA(VLOOKUP(D32,Viktklasser!$G$1:$G$11,1,FALSE)),"fel kategori",IF(ISNA(VLOOKUP(D32&amp;E32,Viktklasser!B:D,3,FALSE)),IF(AND(D32="Mkn",E32&lt;&gt;""),D32&amp;" "&amp;E32,"fel vikt"),VLOOKUP(D32&amp;E32,Viktklasser!B:D,3,FALSE))))</f>
        <v>P 42 kg</v>
      </c>
      <c r="H32" s="63" t="s">
        <v>221</v>
      </c>
    </row>
    <row r="33" spans="1:8" ht="12.75">
      <c r="A33" s="82">
        <v>1030</v>
      </c>
      <c r="B33" s="86" t="s">
        <v>255</v>
      </c>
      <c r="C33" s="70" t="s">
        <v>248</v>
      </c>
      <c r="D33" s="72" t="s">
        <v>5</v>
      </c>
      <c r="E33" s="95">
        <v>47</v>
      </c>
      <c r="F33" s="112" t="str">
        <f>IF(B33="","",IF(ISNA(VLOOKUP(D33,Viktklasser!$G$1:$G$11,1,FALSE)),"fel kategori",IF(ISNA(VLOOKUP(D33&amp;E33,Viktklasser!B:D,3,FALSE)),IF(AND(D33="Mkn",E33&lt;&gt;""),D33&amp;" "&amp;E33,"fel vikt"),VLOOKUP(D33&amp;E33,Viktklasser!B:D,3,FALSE))))</f>
        <v>P 47 kg</v>
      </c>
      <c r="H33" s="63"/>
    </row>
    <row r="34" spans="1:8" ht="12.75">
      <c r="A34" s="82">
        <v>1031</v>
      </c>
      <c r="B34" s="86" t="s">
        <v>256</v>
      </c>
      <c r="C34" s="70" t="s">
        <v>248</v>
      </c>
      <c r="D34" s="72" t="s">
        <v>5</v>
      </c>
      <c r="E34" s="95">
        <v>66</v>
      </c>
      <c r="F34" s="112" t="str">
        <f>IF(B34="","",IF(ISNA(VLOOKUP(D34,Viktklasser!$G$1:$G$11,1,FALSE)),"fel kategori",IF(ISNA(VLOOKUP(D34&amp;E34,Viktklasser!B:D,3,FALSE)),IF(AND(D34="Mkn",E34&lt;&gt;""),D34&amp;" "&amp;E34,"fel vikt"),VLOOKUP(D34&amp;E34,Viktklasser!B:D,3,FALSE))))</f>
        <v>P 66 kg</v>
      </c>
      <c r="H34" s="63" t="s">
        <v>217</v>
      </c>
    </row>
    <row r="35" spans="1:8" ht="12.75">
      <c r="A35" s="82">
        <v>1032</v>
      </c>
      <c r="B35" s="86" t="s">
        <v>257</v>
      </c>
      <c r="C35" s="70" t="s">
        <v>248</v>
      </c>
      <c r="D35" s="72" t="s">
        <v>4</v>
      </c>
      <c r="E35" s="95">
        <v>85</v>
      </c>
      <c r="F35" s="112" t="str">
        <f>IF(B35="","",IF(ISNA(VLOOKUP(D35,Viktklasser!$G$1:$G$11,1,FALSE)),"fel kategori",IF(ISNA(VLOOKUP(D35&amp;E35,Viktklasser!B:D,3,FALSE)),IF(AND(D35="Mkn",E35&lt;&gt;""),D35&amp;" "&amp;E35,"fel vikt"),VLOOKUP(D35&amp;E35,Viktklasser!B:D,3,FALSE))))</f>
        <v>U 85 kg</v>
      </c>
      <c r="H35" s="105" t="s">
        <v>219</v>
      </c>
    </row>
    <row r="36" spans="1:8" ht="12.75">
      <c r="A36" s="82">
        <v>1033</v>
      </c>
      <c r="B36" s="86" t="s">
        <v>258</v>
      </c>
      <c r="C36" s="70" t="s">
        <v>259</v>
      </c>
      <c r="D36" s="72" t="s">
        <v>6</v>
      </c>
      <c r="E36" s="95">
        <v>24</v>
      </c>
      <c r="F36" s="112" t="str">
        <f>IF(B36="","",IF(ISNA(VLOOKUP(D36,Viktklasser!$G$1:$G$11,1,FALSE)),"fel kategori",IF(ISNA(VLOOKUP(D36&amp;E36,Viktklasser!B:D,3,FALSE)),IF(AND(D36="Mkn",E36&lt;&gt;""),D36&amp;" "&amp;E36,"fel vikt"),VLOOKUP(D36&amp;E36,Viktklasser!B:D,3,FALSE))))</f>
        <v>K 22/24 kg</v>
      </c>
      <c r="H36" s="63"/>
    </row>
    <row r="37" spans="1:8" ht="13.5" thickBot="1">
      <c r="A37" s="82">
        <v>1034</v>
      </c>
      <c r="B37" s="86" t="s">
        <v>260</v>
      </c>
      <c r="C37" s="70" t="s">
        <v>259</v>
      </c>
      <c r="D37" s="72" t="s">
        <v>6</v>
      </c>
      <c r="E37" s="95">
        <v>24</v>
      </c>
      <c r="F37" s="112" t="str">
        <f>IF(B37="","",IF(ISNA(VLOOKUP(D37,Viktklasser!$G$1:$G$11,1,FALSE)),"fel kategori",IF(ISNA(VLOOKUP(D37&amp;E37,Viktklasser!B:D,3,FALSE)),IF(AND(D37="Mkn",E37&lt;&gt;""),D37&amp;" "&amp;E37,"fel vikt"),VLOOKUP(D37&amp;E37,Viktklasser!B:D,3,FALSE))))</f>
        <v>K 22/24 kg</v>
      </c>
      <c r="H37" s="64"/>
    </row>
    <row r="38" spans="1:6" ht="12.75">
      <c r="A38" s="82">
        <v>1035</v>
      </c>
      <c r="B38" s="86" t="s">
        <v>261</v>
      </c>
      <c r="C38" s="70" t="s">
        <v>259</v>
      </c>
      <c r="D38" s="72" t="s">
        <v>6</v>
      </c>
      <c r="E38" s="95">
        <v>26</v>
      </c>
      <c r="F38" s="112" t="str">
        <f>IF(B38="","",IF(ISNA(VLOOKUP(D38,Viktklasser!$G$1:$G$11,1,FALSE)),"fel kategori",IF(ISNA(VLOOKUP(D38&amp;E38,Viktklasser!B:D,3,FALSE)),IF(AND(D38="Mkn",E38&lt;&gt;""),D38&amp;" "&amp;E38,"fel vikt"),VLOOKUP(D38&amp;E38,Viktklasser!B:D,3,FALSE))))</f>
        <v>K 26 kg</v>
      </c>
    </row>
    <row r="39" spans="1:6" ht="12.75">
      <c r="A39" s="82">
        <v>1036</v>
      </c>
      <c r="B39" s="86" t="s">
        <v>262</v>
      </c>
      <c r="C39" s="70" t="s">
        <v>259</v>
      </c>
      <c r="D39" s="72" t="s">
        <v>14</v>
      </c>
      <c r="E39" s="95">
        <v>32</v>
      </c>
      <c r="F39" s="112" t="str">
        <f>IF(B39="","",IF(ISNA(VLOOKUP(D39,Viktklasser!$G$1:$G$11,1,FALSE)),"fel kategori",IF(ISNA(VLOOKUP(D39&amp;E39,Viktklasser!B:D,3,FALSE)),IF(AND(D39="Mkn",E39&lt;&gt;""),D39&amp;" "&amp;E39,"fel vikt"),VLOOKUP(D39&amp;E39,Viktklasser!B:D,3,FALSE))))</f>
        <v>Fy 32 kg</v>
      </c>
    </row>
    <row r="40" spans="1:6" ht="12.75">
      <c r="A40" s="82">
        <v>1037</v>
      </c>
      <c r="B40" s="86" t="s">
        <v>263</v>
      </c>
      <c r="C40" s="70" t="s">
        <v>259</v>
      </c>
      <c r="D40" s="72" t="s">
        <v>14</v>
      </c>
      <c r="E40" s="95">
        <v>35</v>
      </c>
      <c r="F40" s="112" t="str">
        <f>IF(B40="","",IF(ISNA(VLOOKUP(D40,Viktklasser!$G$1:$G$11,1,FALSE)),"fel kategori",IF(ISNA(VLOOKUP(D40&amp;E40,Viktklasser!B:D,3,FALSE)),IF(AND(D40="Mkn",E40&lt;&gt;""),D40&amp;" "&amp;E40,"fel vikt"),VLOOKUP(D40&amp;E40,Viktklasser!B:D,3,FALSE))))</f>
        <v>Fy 35 kg</v>
      </c>
    </row>
    <row r="41" spans="1:6" ht="12.75">
      <c r="A41" s="82">
        <v>1038</v>
      </c>
      <c r="B41" s="86" t="s">
        <v>264</v>
      </c>
      <c r="C41" s="70" t="s">
        <v>259</v>
      </c>
      <c r="D41" s="72" t="s">
        <v>14</v>
      </c>
      <c r="E41" s="95">
        <v>42</v>
      </c>
      <c r="F41" s="112" t="str">
        <f>IF(B41="","",IF(ISNA(VLOOKUP(D41,Viktklasser!$G$1:$G$11,1,FALSE)),"fel kategori",IF(ISNA(VLOOKUP(D41&amp;E41,Viktklasser!B:D,3,FALSE)),IF(AND(D41="Mkn",E41&lt;&gt;""),D41&amp;" "&amp;E41,"fel vikt"),VLOOKUP(D41&amp;E41,Viktklasser!B:D,3,FALSE))))</f>
        <v>Fy 42 kg</v>
      </c>
    </row>
    <row r="42" spans="1:6" ht="12.75">
      <c r="A42" s="82">
        <v>1039</v>
      </c>
      <c r="B42" s="86" t="s">
        <v>265</v>
      </c>
      <c r="C42" s="70" t="s">
        <v>259</v>
      </c>
      <c r="D42" s="72" t="s">
        <v>33</v>
      </c>
      <c r="E42" s="95">
        <v>40</v>
      </c>
      <c r="F42" s="112" t="str">
        <f>IF(B42="","",IF(ISNA(VLOOKUP(D42,Viktklasser!$G$1:$G$11,1,FALSE)),"fel kategori",IF(ISNA(VLOOKUP(D42&amp;E42,Viktklasser!B:D,3,FALSE)),IF(AND(D42="Mkn",E42&lt;&gt;""),D42&amp;" "&amp;E42,"fel vikt"),VLOOKUP(D42&amp;E42,Viktklasser!B:D,3,FALSE))))</f>
        <v>Fä 40 kg</v>
      </c>
    </row>
    <row r="43" spans="1:6" ht="12.75">
      <c r="A43" s="82">
        <v>1040</v>
      </c>
      <c r="B43" s="86" t="s">
        <v>266</v>
      </c>
      <c r="C43" s="70" t="s">
        <v>259</v>
      </c>
      <c r="D43" s="72" t="s">
        <v>5</v>
      </c>
      <c r="E43" s="95">
        <v>32</v>
      </c>
      <c r="F43" s="112" t="str">
        <f>IF(B43="","",IF(ISNA(VLOOKUP(D43,Viktklasser!$G$1:$G$11,1,FALSE)),"fel kategori",IF(ISNA(VLOOKUP(D43&amp;E43,Viktklasser!B:D,3,FALSE)),IF(AND(D43="Mkn",E43&lt;&gt;""),D43&amp;" "&amp;E43,"fel vikt"),VLOOKUP(D43&amp;E43,Viktklasser!B:D,3,FALSE))))</f>
        <v>P 29/32 kg</v>
      </c>
    </row>
    <row r="44" spans="1:6" ht="12.75">
      <c r="A44" s="82">
        <v>1041</v>
      </c>
      <c r="B44" s="86" t="s">
        <v>267</v>
      </c>
      <c r="C44" s="70" t="s">
        <v>259</v>
      </c>
      <c r="D44" s="72" t="s">
        <v>5</v>
      </c>
      <c r="E44" s="95">
        <v>35</v>
      </c>
      <c r="F44" s="112" t="str">
        <f>IF(B44="","",IF(ISNA(VLOOKUP(D44,Viktklasser!$G$1:$G$11,1,FALSE)),"fel kategori",IF(ISNA(VLOOKUP(D44&amp;E44,Viktklasser!B:D,3,FALSE)),IF(AND(D44="Mkn",E44&lt;&gt;""),D44&amp;" "&amp;E44,"fel vikt"),VLOOKUP(D44&amp;E44,Viktklasser!B:D,3,FALSE))))</f>
        <v>P 35 kg</v>
      </c>
    </row>
    <row r="45" spans="1:6" ht="12.75">
      <c r="A45" s="82">
        <v>1042</v>
      </c>
      <c r="B45" s="86" t="s">
        <v>268</v>
      </c>
      <c r="C45" s="70" t="s">
        <v>259</v>
      </c>
      <c r="D45" s="72" t="s">
        <v>4</v>
      </c>
      <c r="E45" s="95">
        <v>46</v>
      </c>
      <c r="F45" s="112" t="str">
        <f>IF(B45="","",IF(ISNA(VLOOKUP(D45,Viktklasser!$G$1:$G$11,1,FALSE)),"fel kategori",IF(ISNA(VLOOKUP(D45&amp;E45,Viktklasser!B:D,3,FALSE)),IF(AND(D45="Mkn",E45&lt;&gt;""),D45&amp;" "&amp;E45,"fel vikt"),VLOOKUP(D45&amp;E45,Viktklasser!B:D,3,FALSE))))</f>
        <v>U 46 kg</v>
      </c>
    </row>
    <row r="46" spans="1:6" ht="12.75">
      <c r="A46" s="82">
        <v>1043</v>
      </c>
      <c r="B46" s="86" t="s">
        <v>269</v>
      </c>
      <c r="C46" s="70" t="s">
        <v>259</v>
      </c>
      <c r="D46" s="72" t="s">
        <v>4</v>
      </c>
      <c r="E46" s="95">
        <v>76</v>
      </c>
      <c r="F46" s="112" t="str">
        <f>IF(B46="","",IF(ISNA(VLOOKUP(D46,Viktklasser!$G$1:$G$11,1,FALSE)),"fel kategori",IF(ISNA(VLOOKUP(D46&amp;E46,Viktklasser!B:D,3,FALSE)),IF(AND(D46="Mkn",E46&lt;&gt;""),D46&amp;" "&amp;E46,"fel vikt"),VLOOKUP(D46&amp;E46,Viktklasser!B:D,3,FALSE))))</f>
        <v>U 76 kg</v>
      </c>
    </row>
    <row r="47" spans="1:6" ht="12.75">
      <c r="A47" s="82">
        <v>1044</v>
      </c>
      <c r="B47" s="86" t="s">
        <v>270</v>
      </c>
      <c r="C47" s="70" t="s">
        <v>271</v>
      </c>
      <c r="D47" s="72" t="s">
        <v>5</v>
      </c>
      <c r="E47" s="95">
        <v>42</v>
      </c>
      <c r="F47" s="112" t="str">
        <f>IF(B47="","",IF(ISNA(VLOOKUP(D47,Viktklasser!$G$1:$G$11,1,FALSE)),"fel kategori",IF(ISNA(VLOOKUP(D47&amp;E47,Viktklasser!B:D,3,FALSE)),IF(AND(D47="Mkn",E47&lt;&gt;""),D47&amp;" "&amp;E47,"fel vikt"),VLOOKUP(D47&amp;E47,Viktklasser!B:D,3,FALSE))))</f>
        <v>P 42 kg</v>
      </c>
    </row>
    <row r="48" spans="1:6" ht="12.75">
      <c r="A48" s="82">
        <v>1045</v>
      </c>
      <c r="B48" s="86" t="s">
        <v>272</v>
      </c>
      <c r="C48" s="70" t="s">
        <v>271</v>
      </c>
      <c r="D48" s="72" t="s">
        <v>6</v>
      </c>
      <c r="E48" s="95">
        <v>35</v>
      </c>
      <c r="F48" s="112" t="str">
        <f>IF(B48="","",IF(ISNA(VLOOKUP(D48,Viktklasser!$G$1:$G$11,1,FALSE)),"fel kategori",IF(ISNA(VLOOKUP(D48&amp;E48,Viktklasser!B:D,3,FALSE)),IF(AND(D48="Mkn",E48&lt;&gt;""),D48&amp;" "&amp;E48,"fel vikt"),VLOOKUP(D48&amp;E48,Viktklasser!B:D,3,FALSE))))</f>
        <v>K 35 kg</v>
      </c>
    </row>
    <row r="49" spans="1:6" ht="12.75">
      <c r="A49" s="82">
        <v>1046</v>
      </c>
      <c r="B49" s="86" t="s">
        <v>273</v>
      </c>
      <c r="C49" s="70" t="s">
        <v>271</v>
      </c>
      <c r="D49" s="72" t="s">
        <v>6</v>
      </c>
      <c r="E49" s="95">
        <v>26</v>
      </c>
      <c r="F49" s="112" t="str">
        <f>IF(B49="","",IF(ISNA(VLOOKUP(D49,Viktklasser!$G$1:$G$11,1,FALSE)),"fel kategori",IF(ISNA(VLOOKUP(D49&amp;E49,Viktklasser!B:D,3,FALSE)),IF(AND(D49="Mkn",E49&lt;&gt;""),D49&amp;" "&amp;E49,"fel vikt"),VLOOKUP(D49&amp;E49,Viktklasser!B:D,3,FALSE))))</f>
        <v>K 26 kg</v>
      </c>
    </row>
    <row r="50" spans="1:6" ht="12.75">
      <c r="A50" s="82">
        <v>1047</v>
      </c>
      <c r="B50" s="86" t="s">
        <v>274</v>
      </c>
      <c r="C50" s="70" t="s">
        <v>275</v>
      </c>
      <c r="D50" s="72" t="s">
        <v>6</v>
      </c>
      <c r="E50" s="95">
        <v>29</v>
      </c>
      <c r="F50" s="112" t="str">
        <f>IF(B50="","",IF(ISNA(VLOOKUP(D50,Viktklasser!$G$1:$G$11,1,FALSE)),"fel kategori",IF(ISNA(VLOOKUP(D50&amp;E50,Viktklasser!B:D,3,FALSE)),IF(AND(D50="Mkn",E50&lt;&gt;""),D50&amp;" "&amp;E50,"fel vikt"),VLOOKUP(D50&amp;E50,Viktklasser!B:D,3,FALSE))))</f>
        <v>K 29 kg</v>
      </c>
    </row>
    <row r="51" spans="1:6" ht="12.75">
      <c r="A51" s="82">
        <v>1048</v>
      </c>
      <c r="B51" s="86" t="s">
        <v>276</v>
      </c>
      <c r="C51" s="70" t="s">
        <v>275</v>
      </c>
      <c r="D51" s="72" t="s">
        <v>6</v>
      </c>
      <c r="E51" s="95">
        <v>32</v>
      </c>
      <c r="F51" s="112" t="str">
        <f>IF(B51="","",IF(ISNA(VLOOKUP(D51,Viktklasser!$G$1:$G$11,1,FALSE)),"fel kategori",IF(ISNA(VLOOKUP(D51&amp;E51,Viktklasser!B:D,3,FALSE)),IF(AND(D51="Mkn",E51&lt;&gt;""),D51&amp;" "&amp;E51,"fel vikt"),VLOOKUP(D51&amp;E51,Viktklasser!B:D,3,FALSE))))</f>
        <v>K 32 kg</v>
      </c>
    </row>
    <row r="52" spans="1:6" ht="12.75">
      <c r="A52" s="82">
        <v>1049</v>
      </c>
      <c r="B52" s="86" t="s">
        <v>277</v>
      </c>
      <c r="C52" s="70" t="s">
        <v>275</v>
      </c>
      <c r="D52" s="72" t="s">
        <v>6</v>
      </c>
      <c r="E52" s="95">
        <v>32</v>
      </c>
      <c r="F52" s="112" t="str">
        <f>IF(B52="","",IF(ISNA(VLOOKUP(D52,Viktklasser!$G$1:$G$11,1,FALSE)),"fel kategori",IF(ISNA(VLOOKUP(D52&amp;E52,Viktklasser!B:D,3,FALSE)),IF(AND(D52="Mkn",E52&lt;&gt;""),D52&amp;" "&amp;E52,"fel vikt"),VLOOKUP(D52&amp;E52,Viktklasser!B:D,3,FALSE))))</f>
        <v>K 32 kg</v>
      </c>
    </row>
    <row r="53" spans="1:6" ht="12.75">
      <c r="A53" s="82">
        <v>1050</v>
      </c>
      <c r="B53" s="86" t="s">
        <v>278</v>
      </c>
      <c r="C53" s="70" t="s">
        <v>275</v>
      </c>
      <c r="D53" s="72" t="s">
        <v>6</v>
      </c>
      <c r="E53" s="95">
        <v>47</v>
      </c>
      <c r="F53" s="112" t="str">
        <f>IF(B53="","",IF(ISNA(VLOOKUP(D53,Viktklasser!$G$1:$G$11,1,FALSE)),"fel kategori",IF(ISNA(VLOOKUP(D53&amp;E53,Viktklasser!B:D,3,FALSE)),IF(AND(D53="Mkn",E53&lt;&gt;""),D53&amp;" "&amp;E53,"fel vikt"),VLOOKUP(D53&amp;E53,Viktklasser!B:D,3,FALSE))))</f>
        <v>K 47 kg</v>
      </c>
    </row>
    <row r="54" spans="1:6" ht="12.75">
      <c r="A54" s="82">
        <v>1051</v>
      </c>
      <c r="B54" s="86" t="s">
        <v>279</v>
      </c>
      <c r="C54" s="70" t="s">
        <v>275</v>
      </c>
      <c r="D54" s="72" t="s">
        <v>5</v>
      </c>
      <c r="E54" s="95">
        <v>35</v>
      </c>
      <c r="F54" s="112" t="str">
        <f>IF(B54="","",IF(ISNA(VLOOKUP(D54,Viktklasser!$G$1:$G$11,1,FALSE)),"fel kategori",IF(ISNA(VLOOKUP(D54&amp;E54,Viktklasser!B:D,3,FALSE)),IF(AND(D54="Mkn",E54&lt;&gt;""),D54&amp;" "&amp;E54,"fel vikt"),VLOOKUP(D54&amp;E54,Viktklasser!B:D,3,FALSE))))</f>
        <v>P 35 kg</v>
      </c>
    </row>
    <row r="55" spans="1:6" ht="12.75">
      <c r="A55" s="82">
        <v>1052</v>
      </c>
      <c r="B55" s="86" t="s">
        <v>280</v>
      </c>
      <c r="C55" s="70" t="s">
        <v>275</v>
      </c>
      <c r="D55" s="72" t="s">
        <v>5</v>
      </c>
      <c r="E55" s="95">
        <v>38</v>
      </c>
      <c r="F55" s="112" t="str">
        <f>IF(B55="","",IF(ISNA(VLOOKUP(D55,Viktklasser!$G$1:$G$11,1,FALSE)),"fel kategori",IF(ISNA(VLOOKUP(D55&amp;E55,Viktklasser!B:D,3,FALSE)),IF(AND(D55="Mkn",E55&lt;&gt;""),D55&amp;" "&amp;E55,"fel vikt"),VLOOKUP(D55&amp;E55,Viktklasser!B:D,3,FALSE))))</f>
        <v>P 38 kg</v>
      </c>
    </row>
    <row r="56" spans="1:6" ht="12.75">
      <c r="A56" s="82">
        <v>1053</v>
      </c>
      <c r="B56" s="86" t="s">
        <v>281</v>
      </c>
      <c r="C56" s="70" t="s">
        <v>275</v>
      </c>
      <c r="D56" s="72" t="s">
        <v>5</v>
      </c>
      <c r="E56" s="95">
        <v>47</v>
      </c>
      <c r="F56" s="112" t="str">
        <f>IF(B56="","",IF(ISNA(VLOOKUP(D56,Viktklasser!$G$1:$G$11,1,FALSE)),"fel kategori",IF(ISNA(VLOOKUP(D56&amp;E56,Viktklasser!B:D,3,FALSE)),IF(AND(D56="Mkn",E56&lt;&gt;""),D56&amp;" "&amp;E56,"fel vikt"),VLOOKUP(D56&amp;E56,Viktklasser!B:D,3,FALSE))))</f>
        <v>P 47 kg</v>
      </c>
    </row>
    <row r="57" spans="1:6" ht="12.75">
      <c r="A57" s="82">
        <v>1054</v>
      </c>
      <c r="B57" s="86" t="s">
        <v>282</v>
      </c>
      <c r="C57" s="70" t="s">
        <v>275</v>
      </c>
      <c r="D57" s="72" t="s">
        <v>5</v>
      </c>
      <c r="E57" s="95">
        <v>59</v>
      </c>
      <c r="F57" s="112" t="str">
        <f>IF(B57="","",IF(ISNA(VLOOKUP(D57,Viktklasser!$G$1:$G$11,1,FALSE)),"fel kategori",IF(ISNA(VLOOKUP(D57&amp;E57,Viktklasser!B:D,3,FALSE)),IF(AND(D57="Mkn",E57&lt;&gt;""),D57&amp;" "&amp;E57,"fel vikt"),VLOOKUP(D57&amp;E57,Viktklasser!B:D,3,FALSE))))</f>
        <v>P 59 kg</v>
      </c>
    </row>
    <row r="58" spans="1:6" ht="12.75">
      <c r="A58" s="82">
        <v>1055</v>
      </c>
      <c r="B58" s="86" t="s">
        <v>283</v>
      </c>
      <c r="C58" s="70" t="s">
        <v>275</v>
      </c>
      <c r="D58" s="72" t="s">
        <v>14</v>
      </c>
      <c r="E58" s="95">
        <v>24</v>
      </c>
      <c r="F58" s="112" t="str">
        <f>IF(B58="","",IF(ISNA(VLOOKUP(D58,Viktklasser!$G$1:$G$11,1,FALSE)),"fel kategori",IF(ISNA(VLOOKUP(D58&amp;E58,Viktklasser!B:D,3,FALSE)),IF(AND(D58="Mkn",E58&lt;&gt;""),D58&amp;" "&amp;E58,"fel vikt"),VLOOKUP(D58&amp;E58,Viktklasser!B:D,3,FALSE))))</f>
        <v>Fy 22/24 kg</v>
      </c>
    </row>
    <row r="59" spans="1:6" ht="12.75">
      <c r="A59" s="82">
        <v>1056</v>
      </c>
      <c r="B59" s="86" t="s">
        <v>284</v>
      </c>
      <c r="C59" s="70" t="s">
        <v>275</v>
      </c>
      <c r="D59" s="72" t="s">
        <v>14</v>
      </c>
      <c r="E59" s="95">
        <v>24</v>
      </c>
      <c r="F59" s="112" t="str">
        <f>IF(B59="","",IF(ISNA(VLOOKUP(D59,Viktklasser!$G$1:$G$11,1,FALSE)),"fel kategori",IF(ISNA(VLOOKUP(D59&amp;E59,Viktklasser!B:D,3,FALSE)),IF(AND(D59="Mkn",E59&lt;&gt;""),D59&amp;" "&amp;E59,"fel vikt"),VLOOKUP(D59&amp;E59,Viktklasser!B:D,3,FALSE))))</f>
        <v>Fy 22/24 kg</v>
      </c>
    </row>
    <row r="60" spans="1:6" ht="12.75">
      <c r="A60" s="82">
        <v>1057</v>
      </c>
      <c r="B60" s="86" t="s">
        <v>285</v>
      </c>
      <c r="C60" s="70" t="s">
        <v>275</v>
      </c>
      <c r="D60" s="72" t="s">
        <v>33</v>
      </c>
      <c r="E60" s="95">
        <v>30</v>
      </c>
      <c r="F60" s="112" t="str">
        <f>IF(B60="","",IF(ISNA(VLOOKUP(D60,Viktklasser!$G$1:$G$11,1,FALSE)),"fel kategori",IF(ISNA(VLOOKUP(D60&amp;E60,Viktklasser!B:D,3,FALSE)),IF(AND(D60="Mkn",E60&lt;&gt;""),D60&amp;" "&amp;E60,"fel vikt"),VLOOKUP(D60&amp;E60,Viktklasser!B:D,3,FALSE))))</f>
        <v>Fä 28/30 kg</v>
      </c>
    </row>
    <row r="61" spans="1:6" ht="12.75">
      <c r="A61" s="82">
        <v>1058</v>
      </c>
      <c r="B61" s="86" t="s">
        <v>286</v>
      </c>
      <c r="C61" s="70" t="s">
        <v>275</v>
      </c>
      <c r="D61" s="72" t="s">
        <v>33</v>
      </c>
      <c r="E61" s="95">
        <v>34</v>
      </c>
      <c r="F61" s="112" t="str">
        <f>IF(B61="","",IF(ISNA(VLOOKUP(D61,Viktklasser!$G$1:$G$11,1,FALSE)),"fel kategori",IF(ISNA(VLOOKUP(D61&amp;E61,Viktklasser!B:D,3,FALSE)),IF(AND(D61="Mkn",E61&lt;&gt;""),D61&amp;" "&amp;E61,"fel vikt"),VLOOKUP(D61&amp;E61,Viktklasser!B:D,3,FALSE))))</f>
        <v>Fä 34 kg</v>
      </c>
    </row>
    <row r="62" spans="1:6" ht="12.75">
      <c r="A62" s="82">
        <v>1059</v>
      </c>
      <c r="B62" s="86" t="s">
        <v>287</v>
      </c>
      <c r="C62" s="70" t="s">
        <v>275</v>
      </c>
      <c r="D62" s="72" t="s">
        <v>33</v>
      </c>
      <c r="E62" s="95">
        <v>40</v>
      </c>
      <c r="F62" s="112" t="str">
        <f>IF(B62="","",IF(ISNA(VLOOKUP(D62,Viktklasser!$G$1:$G$11,1,FALSE)),"fel kategori",IF(ISNA(VLOOKUP(D62&amp;E62,Viktklasser!B:D,3,FALSE)),IF(AND(D62="Mkn",E62&lt;&gt;""),D62&amp;" "&amp;E62,"fel vikt"),VLOOKUP(D62&amp;E62,Viktklasser!B:D,3,FALSE))))</f>
        <v>Fä 40 kg</v>
      </c>
    </row>
    <row r="63" spans="1:6" ht="12.75">
      <c r="A63" s="82">
        <v>1060</v>
      </c>
      <c r="B63" s="86" t="s">
        <v>288</v>
      </c>
      <c r="C63" s="70" t="s">
        <v>275</v>
      </c>
      <c r="D63" s="72" t="s">
        <v>33</v>
      </c>
      <c r="E63" s="95">
        <v>48</v>
      </c>
      <c r="F63" s="112" t="str">
        <f>IF(B63="","",IF(ISNA(VLOOKUP(D63,Viktklasser!$G$1:$G$11,1,FALSE)),"fel kategori",IF(ISNA(VLOOKUP(D63&amp;E63,Viktklasser!B:D,3,FALSE)),IF(AND(D63="Mkn",E63&lt;&gt;""),D63&amp;" "&amp;E63,"fel vikt"),VLOOKUP(D63&amp;E63,Viktklasser!B:D,3,FALSE))))</f>
        <v>Fä 48 kg</v>
      </c>
    </row>
    <row r="64" spans="1:6" ht="12.75">
      <c r="A64" s="82">
        <v>1061</v>
      </c>
      <c r="B64" s="86" t="s">
        <v>289</v>
      </c>
      <c r="C64" s="70" t="s">
        <v>275</v>
      </c>
      <c r="D64" s="72" t="s">
        <v>33</v>
      </c>
      <c r="E64" s="95">
        <v>48</v>
      </c>
      <c r="F64" s="112" t="str">
        <f>IF(B64="","",IF(ISNA(VLOOKUP(D64,Viktklasser!$G$1:$G$11,1,FALSE)),"fel kategori",IF(ISNA(VLOOKUP(D64&amp;E64,Viktklasser!B:D,3,FALSE)),IF(AND(D64="Mkn",E64&lt;&gt;""),D64&amp;" "&amp;E64,"fel vikt"),VLOOKUP(D64&amp;E64,Viktklasser!B:D,3,FALSE))))</f>
        <v>Fä 48 kg</v>
      </c>
    </row>
    <row r="65" spans="1:6" ht="12.75">
      <c r="A65" s="82">
        <v>1062</v>
      </c>
      <c r="B65" s="86" t="s">
        <v>290</v>
      </c>
      <c r="C65" s="70" t="s">
        <v>275</v>
      </c>
      <c r="D65" s="72" t="s">
        <v>4</v>
      </c>
      <c r="E65" s="95">
        <v>69</v>
      </c>
      <c r="F65" s="112" t="str">
        <f>IF(B65="","",IF(ISNA(VLOOKUP(D65,Viktklasser!$G$1:$G$11,1,FALSE)),"fel kategori",IF(ISNA(VLOOKUP(D65&amp;E65,Viktklasser!B:D,3,FALSE)),IF(AND(D65="Mkn",E65&lt;&gt;""),D65&amp;" "&amp;E65,"fel vikt"),VLOOKUP(D65&amp;E65,Viktklasser!B:D,3,FALSE))))</f>
        <v>U 69 kg</v>
      </c>
    </row>
    <row r="66" spans="1:6" ht="12.75">
      <c r="A66" s="82">
        <v>1063</v>
      </c>
      <c r="B66" s="86" t="s">
        <v>291</v>
      </c>
      <c r="C66" s="70" t="s">
        <v>292</v>
      </c>
      <c r="D66" s="72" t="s">
        <v>14</v>
      </c>
      <c r="E66" s="95">
        <v>35</v>
      </c>
      <c r="F66" s="112" t="str">
        <f>IF(B66="","",IF(ISNA(VLOOKUP(D66,Viktklasser!$G$1:$G$11,1,FALSE)),"fel kategori",IF(ISNA(VLOOKUP(D66&amp;E66,Viktklasser!B:D,3,FALSE)),IF(AND(D66="Mkn",E66&lt;&gt;""),D66&amp;" "&amp;E66,"fel vikt"),VLOOKUP(D66&amp;E66,Viktklasser!B:D,3,FALSE))))</f>
        <v>Fy 35 kg</v>
      </c>
    </row>
    <row r="67" spans="1:6" ht="12.75">
      <c r="A67" s="82">
        <v>1064</v>
      </c>
      <c r="B67" s="86" t="s">
        <v>293</v>
      </c>
      <c r="C67" s="70" t="s">
        <v>292</v>
      </c>
      <c r="D67" s="72" t="s">
        <v>14</v>
      </c>
      <c r="E67" s="95">
        <v>47</v>
      </c>
      <c r="F67" s="112" t="str">
        <f>IF(B67="","",IF(ISNA(VLOOKUP(D67,Viktklasser!$G$1:$G$11,1,FALSE)),"fel kategori",IF(ISNA(VLOOKUP(D67&amp;E67,Viktklasser!B:D,3,FALSE)),IF(AND(D67="Mkn",E67&lt;&gt;""),D67&amp;" "&amp;E67,"fel vikt"),VLOOKUP(D67&amp;E67,Viktklasser!B:D,3,FALSE))))</f>
        <v>Fy 47 kg</v>
      </c>
    </row>
    <row r="68" spans="1:6" ht="12.75">
      <c r="A68" s="82">
        <v>1065</v>
      </c>
      <c r="B68" s="86" t="s">
        <v>294</v>
      </c>
      <c r="C68" s="70" t="s">
        <v>292</v>
      </c>
      <c r="D68" s="72" t="s">
        <v>33</v>
      </c>
      <c r="E68" s="95">
        <v>52</v>
      </c>
      <c r="F68" s="112" t="str">
        <f>IF(B68="","",IF(ISNA(VLOOKUP(D68,Viktklasser!$G$1:$G$11,1,FALSE)),"fel kategori",IF(ISNA(VLOOKUP(D68&amp;E68,Viktklasser!B:D,3,FALSE)),IF(AND(D68="Mkn",E68&lt;&gt;""),D68&amp;" "&amp;E68,"fel vikt"),VLOOKUP(D68&amp;E68,Viktklasser!B:D,3,FALSE))))</f>
        <v>Fä 52 kg</v>
      </c>
    </row>
    <row r="69" spans="1:6" ht="12.75">
      <c r="A69" s="82">
        <v>1066</v>
      </c>
      <c r="B69" s="86" t="s">
        <v>295</v>
      </c>
      <c r="C69" s="70" t="s">
        <v>292</v>
      </c>
      <c r="D69" s="72" t="s">
        <v>6</v>
      </c>
      <c r="E69" s="95">
        <v>32</v>
      </c>
      <c r="F69" s="112" t="str">
        <f>IF(B69="","",IF(ISNA(VLOOKUP(D69,Viktklasser!$G$1:$G$11,1,FALSE)),"fel kategori",IF(ISNA(VLOOKUP(D69&amp;E69,Viktklasser!B:D,3,FALSE)),IF(AND(D69="Mkn",E69&lt;&gt;""),D69&amp;" "&amp;E69,"fel vikt"),VLOOKUP(D69&amp;E69,Viktklasser!B:D,3,FALSE))))</f>
        <v>K 32 kg</v>
      </c>
    </row>
    <row r="70" spans="1:6" ht="12.75">
      <c r="A70" s="82">
        <v>1067</v>
      </c>
      <c r="B70" s="86" t="s">
        <v>296</v>
      </c>
      <c r="C70" s="70" t="s">
        <v>292</v>
      </c>
      <c r="D70" s="72" t="s">
        <v>5</v>
      </c>
      <c r="E70" s="95">
        <v>32</v>
      </c>
      <c r="F70" s="112" t="str">
        <f>IF(B70="","",IF(ISNA(VLOOKUP(D70,Viktklasser!$G$1:$G$11,1,FALSE)),"fel kategori",IF(ISNA(VLOOKUP(D70&amp;E70,Viktklasser!B:D,3,FALSE)),IF(AND(D70="Mkn",E70&lt;&gt;""),D70&amp;" "&amp;E70,"fel vikt"),VLOOKUP(D70&amp;E70,Viktklasser!B:D,3,FALSE))))</f>
        <v>P 29/32 kg</v>
      </c>
    </row>
    <row r="71" spans="1:6" ht="12.75">
      <c r="A71" s="82">
        <v>1068</v>
      </c>
      <c r="B71" s="86" t="s">
        <v>297</v>
      </c>
      <c r="C71" s="70" t="s">
        <v>292</v>
      </c>
      <c r="D71" s="72" t="s">
        <v>5</v>
      </c>
      <c r="E71" s="95">
        <v>38</v>
      </c>
      <c r="F71" s="112" t="str">
        <f>IF(B71="","",IF(ISNA(VLOOKUP(D71,Viktklasser!$G$1:$G$11,1,FALSE)),"fel kategori",IF(ISNA(VLOOKUP(D71&amp;E71,Viktklasser!B:D,3,FALSE)),IF(AND(D71="Mkn",E71&lt;&gt;""),D71&amp;" "&amp;E71,"fel vikt"),VLOOKUP(D71&amp;E71,Viktklasser!B:D,3,FALSE))))</f>
        <v>P 38 kg</v>
      </c>
    </row>
    <row r="72" spans="1:6" ht="12.75">
      <c r="A72" s="82">
        <v>1069</v>
      </c>
      <c r="B72" s="86" t="s">
        <v>298</v>
      </c>
      <c r="C72" s="70" t="s">
        <v>292</v>
      </c>
      <c r="D72" s="72" t="s">
        <v>5</v>
      </c>
      <c r="E72" s="95">
        <v>66</v>
      </c>
      <c r="F72" s="112" t="str">
        <f>IF(B72="","",IF(ISNA(VLOOKUP(D72,Viktklasser!$G$1:$G$11,1,FALSE)),"fel kategori",IF(ISNA(VLOOKUP(D72&amp;E72,Viktklasser!B:D,3,FALSE)),IF(AND(D72="Mkn",E72&lt;&gt;""),D72&amp;" "&amp;E72,"fel vikt"),VLOOKUP(D72&amp;E72,Viktklasser!B:D,3,FALSE))))</f>
        <v>P 66 kg</v>
      </c>
    </row>
    <row r="73" spans="1:6" ht="12.75">
      <c r="A73" s="82">
        <v>1070</v>
      </c>
      <c r="B73" s="86" t="s">
        <v>299</v>
      </c>
      <c r="C73" s="70" t="s">
        <v>292</v>
      </c>
      <c r="D73" s="72" t="s">
        <v>5</v>
      </c>
      <c r="E73" s="95">
        <v>66</v>
      </c>
      <c r="F73" s="112" t="str">
        <f>IF(B73="","",IF(ISNA(VLOOKUP(D73,Viktklasser!$G$1:$G$11,1,FALSE)),"fel kategori",IF(ISNA(VLOOKUP(D73&amp;E73,Viktklasser!B:D,3,FALSE)),IF(AND(D73="Mkn",E73&lt;&gt;""),D73&amp;" "&amp;E73,"fel vikt"),VLOOKUP(D73&amp;E73,Viktklasser!B:D,3,FALSE))))</f>
        <v>P 66 kg</v>
      </c>
    </row>
    <row r="74" spans="1:6" ht="12.75">
      <c r="A74" s="82">
        <v>1071</v>
      </c>
      <c r="B74" s="86" t="s">
        <v>300</v>
      </c>
      <c r="C74" s="70" t="s">
        <v>292</v>
      </c>
      <c r="D74" s="72" t="s">
        <v>4</v>
      </c>
      <c r="E74" s="95">
        <v>46</v>
      </c>
      <c r="F74" s="112" t="str">
        <f>IF(B74="","",IF(ISNA(VLOOKUP(D74,Viktklasser!$G$1:$G$11,1,FALSE)),"fel kategori",IF(ISNA(VLOOKUP(D74&amp;E74,Viktklasser!B:D,3,FALSE)),IF(AND(D74="Mkn",E74&lt;&gt;""),D74&amp;" "&amp;E74,"fel vikt"),VLOOKUP(D74&amp;E74,Viktklasser!B:D,3,FALSE))))</f>
        <v>U 46 kg</v>
      </c>
    </row>
    <row r="75" spans="1:6" ht="12.75">
      <c r="A75" s="82">
        <v>1072</v>
      </c>
      <c r="B75" s="86" t="s">
        <v>301</v>
      </c>
      <c r="C75" s="70" t="s">
        <v>292</v>
      </c>
      <c r="D75" s="72" t="s">
        <v>4</v>
      </c>
      <c r="E75" s="95">
        <v>58</v>
      </c>
      <c r="F75" s="112" t="str">
        <f>IF(B75="","",IF(ISNA(VLOOKUP(D75,Viktklasser!$G$1:$G$11,1,FALSE)),"fel kategori",IF(ISNA(VLOOKUP(D75&amp;E75,Viktklasser!B:D,3,FALSE)),IF(AND(D75="Mkn",E75&lt;&gt;""),D75&amp;" "&amp;E75,"fel vikt"),VLOOKUP(D75&amp;E75,Viktklasser!B:D,3,FALSE))))</f>
        <v>U 58 kg</v>
      </c>
    </row>
    <row r="76" spans="1:6" ht="12.75">
      <c r="A76" s="82">
        <v>1073</v>
      </c>
      <c r="B76" s="86" t="s">
        <v>415</v>
      </c>
      <c r="C76" s="70" t="s">
        <v>275</v>
      </c>
      <c r="D76" s="72" t="s">
        <v>6</v>
      </c>
      <c r="E76" s="95">
        <v>24</v>
      </c>
      <c r="F76" s="112" t="str">
        <f>IF(B76="","",IF(ISNA(VLOOKUP(D76,Viktklasser!$G$1:$G$11,1,FALSE)),"fel kategori",IF(ISNA(VLOOKUP(D76&amp;E76,Viktklasser!B:D,3,FALSE)),IF(AND(D76="Mkn",E76&lt;&gt;""),D76&amp;" "&amp;E76,"fel vikt"),VLOOKUP(D76&amp;E76,Viktklasser!B:D,3,FALSE))))</f>
        <v>K 22/24 kg</v>
      </c>
    </row>
    <row r="77" spans="1:6" ht="12.75">
      <c r="A77" s="82">
        <v>1074</v>
      </c>
      <c r="B77" s="86" t="s">
        <v>302</v>
      </c>
      <c r="C77" s="70" t="s">
        <v>303</v>
      </c>
      <c r="D77" s="72" t="s">
        <v>5</v>
      </c>
      <c r="E77" s="95">
        <v>42</v>
      </c>
      <c r="F77" s="112" t="str">
        <f>IF(B77="","",IF(ISNA(VLOOKUP(D77,Viktklasser!$G$1:$G$11,1,FALSE)),"fel kategori",IF(ISNA(VLOOKUP(D77&amp;E77,Viktklasser!B:D,3,FALSE)),IF(AND(D77="Mkn",E77&lt;&gt;""),D77&amp;" "&amp;E77,"fel vikt"),VLOOKUP(D77&amp;E77,Viktklasser!B:D,3,FALSE))))</f>
        <v>P 42 kg</v>
      </c>
    </row>
    <row r="78" spans="1:6" ht="12.75">
      <c r="A78" s="82">
        <v>1075</v>
      </c>
      <c r="B78" s="86" t="s">
        <v>304</v>
      </c>
      <c r="C78" s="70" t="s">
        <v>303</v>
      </c>
      <c r="D78" s="72" t="s">
        <v>5</v>
      </c>
      <c r="E78" s="95">
        <v>42</v>
      </c>
      <c r="F78" s="112" t="str">
        <f>IF(B78="","",IF(ISNA(VLOOKUP(D78,Viktklasser!$G$1:$G$11,1,FALSE)),"fel kategori",IF(ISNA(VLOOKUP(D78&amp;E78,Viktklasser!B:D,3,FALSE)),IF(AND(D78="Mkn",E78&lt;&gt;""),D78&amp;" "&amp;E78,"fel vikt"),VLOOKUP(D78&amp;E78,Viktklasser!B:D,3,FALSE))))</f>
        <v>P 42 kg</v>
      </c>
    </row>
    <row r="79" spans="1:6" ht="12.75">
      <c r="A79" s="82">
        <v>1076</v>
      </c>
      <c r="B79" s="86" t="s">
        <v>305</v>
      </c>
      <c r="C79" s="70" t="s">
        <v>303</v>
      </c>
      <c r="D79" s="72" t="s">
        <v>14</v>
      </c>
      <c r="E79" s="95">
        <v>35</v>
      </c>
      <c r="F79" s="112" t="str">
        <f>IF(B79="","",IF(ISNA(VLOOKUP(D79,Viktklasser!$G$1:$G$11,1,FALSE)),"fel kategori",IF(ISNA(VLOOKUP(D79&amp;E79,Viktklasser!B:D,3,FALSE)),IF(AND(D79="Mkn",E79&lt;&gt;""),D79&amp;" "&amp;E79,"fel vikt"),VLOOKUP(D79&amp;E79,Viktklasser!B:D,3,FALSE))))</f>
        <v>Fy 35 kg</v>
      </c>
    </row>
    <row r="80" spans="1:6" ht="12.75">
      <c r="A80" s="82">
        <v>1077</v>
      </c>
      <c r="B80" s="86" t="s">
        <v>306</v>
      </c>
      <c r="C80" s="70" t="s">
        <v>303</v>
      </c>
      <c r="D80" s="72" t="s">
        <v>6</v>
      </c>
      <c r="E80" s="95">
        <v>29</v>
      </c>
      <c r="F80" s="112" t="str">
        <f>IF(B80="","",IF(ISNA(VLOOKUP(D80,Viktklasser!$G$1:$G$11,1,FALSE)),"fel kategori",IF(ISNA(VLOOKUP(D80&amp;E80,Viktklasser!B:D,3,FALSE)),IF(AND(D80="Mkn",E80&lt;&gt;""),D80&amp;" "&amp;E80,"fel vikt"),VLOOKUP(D80&amp;E80,Viktklasser!B:D,3,FALSE))))</f>
        <v>K 29 kg</v>
      </c>
    </row>
    <row r="81" spans="1:6" ht="12.75">
      <c r="A81" s="82">
        <v>1078</v>
      </c>
      <c r="B81" s="86" t="s">
        <v>307</v>
      </c>
      <c r="C81" s="70" t="s">
        <v>303</v>
      </c>
      <c r="D81" s="72" t="s">
        <v>14</v>
      </c>
      <c r="E81" s="95">
        <v>35</v>
      </c>
      <c r="F81" s="112" t="str">
        <f>IF(B81="","",IF(ISNA(VLOOKUP(D81,Viktklasser!$G$1:$G$11,1,FALSE)),"fel kategori",IF(ISNA(VLOOKUP(D81&amp;E81,Viktklasser!B:D,3,FALSE)),IF(AND(D81="Mkn",E81&lt;&gt;""),D81&amp;" "&amp;E81,"fel vikt"),VLOOKUP(D81&amp;E81,Viktklasser!B:D,3,FALSE))))</f>
        <v>Fy 35 kg</v>
      </c>
    </row>
    <row r="82" spans="1:6" ht="12.75">
      <c r="A82" s="82">
        <v>1079</v>
      </c>
      <c r="B82" s="86" t="s">
        <v>308</v>
      </c>
      <c r="C82" s="70" t="s">
        <v>303</v>
      </c>
      <c r="D82" s="72" t="s">
        <v>14</v>
      </c>
      <c r="E82" s="95">
        <v>32</v>
      </c>
      <c r="F82" s="112" t="str">
        <f>IF(B82="","",IF(ISNA(VLOOKUP(D82,Viktklasser!$G$1:$G$11,1,FALSE)),"fel kategori",IF(ISNA(VLOOKUP(D82&amp;E82,Viktklasser!B:D,3,FALSE)),IF(AND(D82="Mkn",E82&lt;&gt;""),D82&amp;" "&amp;E82,"fel vikt"),VLOOKUP(D82&amp;E82,Viktklasser!B:D,3,FALSE))))</f>
        <v>Fy 32 kg</v>
      </c>
    </row>
    <row r="83" spans="1:6" ht="12.75">
      <c r="A83" s="82">
        <v>1080</v>
      </c>
      <c r="B83" s="86" t="s">
        <v>309</v>
      </c>
      <c r="C83" s="70" t="s">
        <v>303</v>
      </c>
      <c r="D83" s="72" t="s">
        <v>14</v>
      </c>
      <c r="E83" s="95">
        <v>26</v>
      </c>
      <c r="F83" s="112" t="str">
        <f>IF(B83="","",IF(ISNA(VLOOKUP(D83,Viktklasser!$G$1:$G$11,1,FALSE)),"fel kategori",IF(ISNA(VLOOKUP(D83&amp;E83,Viktklasser!B:D,3,FALSE)),IF(AND(D83="Mkn",E83&lt;&gt;""),D83&amp;" "&amp;E83,"fel vikt"),VLOOKUP(D83&amp;E83,Viktklasser!B:D,3,FALSE))))</f>
        <v>Fy 26 kg</v>
      </c>
    </row>
    <row r="84" spans="1:6" ht="12.75">
      <c r="A84" s="82">
        <v>1081</v>
      </c>
      <c r="B84" s="86" t="s">
        <v>310</v>
      </c>
      <c r="C84" s="70" t="s">
        <v>311</v>
      </c>
      <c r="D84" s="72" t="s">
        <v>6</v>
      </c>
      <c r="E84" s="95">
        <v>32</v>
      </c>
      <c r="F84" s="112" t="str">
        <f>IF(B84="","",IF(ISNA(VLOOKUP(D84,Viktklasser!$G$1:$G$11,1,FALSE)),"fel kategori",IF(ISNA(VLOOKUP(D84&amp;E84,Viktklasser!B:D,3,FALSE)),IF(AND(D84="Mkn",E84&lt;&gt;""),D84&amp;" "&amp;E84,"fel vikt"),VLOOKUP(D84&amp;E84,Viktklasser!B:D,3,FALSE))))</f>
        <v>K 32 kg</v>
      </c>
    </row>
    <row r="85" spans="1:6" ht="12.75">
      <c r="A85" s="82">
        <v>1082</v>
      </c>
      <c r="B85" s="86" t="s">
        <v>312</v>
      </c>
      <c r="C85" s="70" t="s">
        <v>311</v>
      </c>
      <c r="D85" s="72" t="s">
        <v>6</v>
      </c>
      <c r="E85" s="95">
        <v>47</v>
      </c>
      <c r="F85" s="112" t="str">
        <f>IF(B85="","",IF(ISNA(VLOOKUP(D85,Viktklasser!$G$1:$G$11,1,FALSE)),"fel kategori",IF(ISNA(VLOOKUP(D85&amp;E85,Viktklasser!B:D,3,FALSE)),IF(AND(D85="Mkn",E85&lt;&gt;""),D85&amp;" "&amp;E85,"fel vikt"),VLOOKUP(D85&amp;E85,Viktklasser!B:D,3,FALSE))))</f>
        <v>K 47 kg</v>
      </c>
    </row>
    <row r="86" spans="1:6" ht="12.75">
      <c r="A86" s="82">
        <v>1083</v>
      </c>
      <c r="B86" s="85" t="s">
        <v>313</v>
      </c>
      <c r="C86" s="66" t="s">
        <v>314</v>
      </c>
      <c r="D86" s="67" t="s">
        <v>6</v>
      </c>
      <c r="E86" s="95">
        <v>26</v>
      </c>
      <c r="F86" s="112" t="str">
        <f>IF(B86="","",IF(ISNA(VLOOKUP(D86,Viktklasser!$G$1:$G$11,1,FALSE)),"fel kategori",IF(ISNA(VLOOKUP(D86&amp;E86,Viktklasser!B:D,3,FALSE)),IF(AND(D86="Mkn",E86&lt;&gt;""),D86&amp;" "&amp;E86,"fel vikt"),VLOOKUP(D86&amp;E86,Viktklasser!B:D,3,FALSE))))</f>
        <v>K 26 kg</v>
      </c>
    </row>
    <row r="87" spans="1:6" ht="12.75">
      <c r="A87" s="82">
        <v>1084</v>
      </c>
      <c r="B87" s="85" t="s">
        <v>315</v>
      </c>
      <c r="C87" s="66" t="s">
        <v>314</v>
      </c>
      <c r="D87" s="67" t="s">
        <v>6</v>
      </c>
      <c r="E87" s="95">
        <v>29</v>
      </c>
      <c r="F87" s="112" t="str">
        <f>IF(B87="","",IF(ISNA(VLOOKUP(D87,Viktklasser!$G$1:$G$11,1,FALSE)),"fel kategori",IF(ISNA(VLOOKUP(D87&amp;E87,Viktklasser!B:D,3,FALSE)),IF(AND(D87="Mkn",E87&lt;&gt;""),D87&amp;" "&amp;E87,"fel vikt"),VLOOKUP(D87&amp;E87,Viktklasser!B:D,3,FALSE))))</f>
        <v>K 29 kg</v>
      </c>
    </row>
    <row r="88" spans="1:6" ht="12.75">
      <c r="A88" s="82">
        <v>1085</v>
      </c>
      <c r="B88" s="85" t="s">
        <v>316</v>
      </c>
      <c r="C88" s="66" t="s">
        <v>314</v>
      </c>
      <c r="D88" s="67" t="s">
        <v>6</v>
      </c>
      <c r="E88" s="95">
        <v>38</v>
      </c>
      <c r="F88" s="112" t="str">
        <f>IF(B88="","",IF(ISNA(VLOOKUP(D88,Viktklasser!$G$1:$G$11,1,FALSE)),"fel kategori",IF(ISNA(VLOOKUP(D88&amp;E88,Viktklasser!B:D,3,FALSE)),IF(AND(D88="Mkn",E88&lt;&gt;""),D88&amp;" "&amp;E88,"fel vikt"),VLOOKUP(D88&amp;E88,Viktklasser!B:D,3,FALSE))))</f>
        <v>K 38 kg</v>
      </c>
    </row>
    <row r="89" spans="1:6" ht="12.75">
      <c r="A89" s="82">
        <v>1086</v>
      </c>
      <c r="B89" s="85" t="s">
        <v>317</v>
      </c>
      <c r="C89" s="66" t="s">
        <v>314</v>
      </c>
      <c r="D89" s="67" t="s">
        <v>6</v>
      </c>
      <c r="E89" s="95">
        <v>42</v>
      </c>
      <c r="F89" s="112" t="str">
        <f>IF(B89="","",IF(ISNA(VLOOKUP(D89,Viktklasser!$G$1:$G$11,1,FALSE)),"fel kategori",IF(ISNA(VLOOKUP(D89&amp;E89,Viktklasser!B:D,3,FALSE)),IF(AND(D89="Mkn",E89&lt;&gt;""),D89&amp;" "&amp;E89,"fel vikt"),VLOOKUP(D89&amp;E89,Viktklasser!B:D,3,FALSE))))</f>
        <v>K 42 kg</v>
      </c>
    </row>
    <row r="90" spans="1:6" ht="12.75">
      <c r="A90" s="82">
        <v>1087</v>
      </c>
      <c r="B90" s="85" t="s">
        <v>318</v>
      </c>
      <c r="C90" s="66" t="s">
        <v>275</v>
      </c>
      <c r="D90" s="67" t="s">
        <v>33</v>
      </c>
      <c r="E90" s="95">
        <v>40</v>
      </c>
      <c r="F90" s="112" t="str">
        <f>IF(B90="","",IF(ISNA(VLOOKUP(D90,Viktklasser!$G$1:$G$11,1,FALSE)),"fel kategori",IF(ISNA(VLOOKUP(D90&amp;E90,Viktklasser!B:D,3,FALSE)),IF(AND(D90="Mkn",E90&lt;&gt;""),D90&amp;" "&amp;E90,"fel vikt"),VLOOKUP(D90&amp;E90,Viktklasser!B:D,3,FALSE))))</f>
        <v>Fä 40 kg</v>
      </c>
    </row>
    <row r="91" spans="1:6" ht="12.75">
      <c r="A91" s="82">
        <v>1088</v>
      </c>
      <c r="B91" s="85" t="s">
        <v>319</v>
      </c>
      <c r="C91" s="66" t="s">
        <v>320</v>
      </c>
      <c r="D91" s="67" t="s">
        <v>33</v>
      </c>
      <c r="E91" s="95">
        <v>44</v>
      </c>
      <c r="F91" s="112" t="str">
        <f>IF(B91="","",IF(ISNA(VLOOKUP(D91,Viktklasser!$G$1:$G$11,1,FALSE)),"fel kategori",IF(ISNA(VLOOKUP(D91&amp;E91,Viktklasser!B:D,3,FALSE)),IF(AND(D91="Mkn",E91&lt;&gt;""),D91&amp;" "&amp;E91,"fel vikt"),VLOOKUP(D91&amp;E91,Viktklasser!B:D,3,FALSE))))</f>
        <v>Fä 44 kg</v>
      </c>
    </row>
    <row r="92" spans="1:6" ht="12.75">
      <c r="A92" s="82">
        <v>1089</v>
      </c>
      <c r="B92" s="85" t="s">
        <v>321</v>
      </c>
      <c r="C92" s="66" t="s">
        <v>275</v>
      </c>
      <c r="D92" s="67" t="s">
        <v>33</v>
      </c>
      <c r="E92" s="95">
        <v>52</v>
      </c>
      <c r="F92" s="112" t="str">
        <f>IF(B92="","",IF(ISNA(VLOOKUP(D92,Viktklasser!$G$1:$G$11,1,FALSE)),"fel kategori",IF(ISNA(VLOOKUP(D92&amp;E92,Viktklasser!B:D,3,FALSE)),IF(AND(D92="Mkn",E92&lt;&gt;""),D92&amp;" "&amp;E92,"fel vikt"),VLOOKUP(D92&amp;E92,Viktklasser!B:D,3,FALSE))))</f>
        <v>Fä 52 kg</v>
      </c>
    </row>
    <row r="93" spans="1:6" ht="12.75">
      <c r="A93" s="82">
        <v>1090</v>
      </c>
      <c r="B93" s="85" t="s">
        <v>322</v>
      </c>
      <c r="C93" s="66" t="s">
        <v>275</v>
      </c>
      <c r="D93" s="67" t="s">
        <v>33</v>
      </c>
      <c r="E93" s="95">
        <v>57</v>
      </c>
      <c r="F93" s="112" t="str">
        <f>IF(B93="","",IF(ISNA(VLOOKUP(D93,Viktklasser!$G$1:$G$11,1,FALSE)),"fel kategori",IF(ISNA(VLOOKUP(D93&amp;E93,Viktklasser!B:D,3,FALSE)),IF(AND(D93="Mkn",E93&lt;&gt;""),D93&amp;" "&amp;E93,"fel vikt"),VLOOKUP(D93&amp;E93,Viktklasser!B:D,3,FALSE))))</f>
        <v>Fä 57 kg</v>
      </c>
    </row>
    <row r="94" spans="1:6" ht="12.75">
      <c r="A94" s="82">
        <v>1091</v>
      </c>
      <c r="B94" s="85" t="s">
        <v>323</v>
      </c>
      <c r="C94" s="66" t="s">
        <v>275</v>
      </c>
      <c r="D94" s="67" t="s">
        <v>33</v>
      </c>
      <c r="E94" s="95">
        <v>62</v>
      </c>
      <c r="F94" s="112" t="str">
        <f>IF(B94="","",IF(ISNA(VLOOKUP(D94,Viktklasser!$G$1:$G$11,1,FALSE)),"fel kategori",IF(ISNA(VLOOKUP(D94&amp;E94,Viktklasser!B:D,3,FALSE)),IF(AND(D94="Mkn",E94&lt;&gt;""),D94&amp;" "&amp;E94,"fel vikt"),VLOOKUP(D94&amp;E94,Viktklasser!B:D,3,FALSE))))</f>
        <v>Fä 57/62 kg</v>
      </c>
    </row>
    <row r="95" spans="1:6" ht="12.75">
      <c r="A95" s="82">
        <v>1092</v>
      </c>
      <c r="B95" s="85" t="s">
        <v>324</v>
      </c>
      <c r="C95" s="66" t="s">
        <v>325</v>
      </c>
      <c r="D95" s="67" t="s">
        <v>6</v>
      </c>
      <c r="E95" s="95">
        <v>38</v>
      </c>
      <c r="F95" s="112" t="str">
        <f>IF(B95="","",IF(ISNA(VLOOKUP(D95,Viktklasser!$G$1:$G$11,1,FALSE)),"fel kategori",IF(ISNA(VLOOKUP(D95&amp;E95,Viktklasser!B:D,3,FALSE)),IF(AND(D95="Mkn",E95&lt;&gt;""),D95&amp;" "&amp;E95,"fel vikt"),VLOOKUP(D95&amp;E95,Viktklasser!B:D,3,FALSE))))</f>
        <v>K 38 kg</v>
      </c>
    </row>
    <row r="96" spans="1:6" ht="12.75">
      <c r="A96" s="82">
        <v>1093</v>
      </c>
      <c r="B96" s="85" t="s">
        <v>326</v>
      </c>
      <c r="C96" s="66" t="s">
        <v>325</v>
      </c>
      <c r="D96" s="67" t="s">
        <v>6</v>
      </c>
      <c r="E96" s="95">
        <v>38</v>
      </c>
      <c r="F96" s="112" t="str">
        <f>IF(B96="","",IF(ISNA(VLOOKUP(D96,Viktklasser!$G$1:$G$11,1,FALSE)),"fel kategori",IF(ISNA(VLOOKUP(D96&amp;E96,Viktklasser!B:D,3,FALSE)),IF(AND(D96="Mkn",E96&lt;&gt;""),D96&amp;" "&amp;E96,"fel vikt"),VLOOKUP(D96&amp;E96,Viktklasser!B:D,3,FALSE))))</f>
        <v>K 38 kg</v>
      </c>
    </row>
    <row r="97" spans="1:6" ht="12.75">
      <c r="A97" s="82">
        <v>1094</v>
      </c>
      <c r="B97" s="85" t="s">
        <v>327</v>
      </c>
      <c r="C97" s="66" t="s">
        <v>325</v>
      </c>
      <c r="D97" s="67" t="s">
        <v>6</v>
      </c>
      <c r="E97" s="95">
        <v>38</v>
      </c>
      <c r="F97" s="112" t="str">
        <f>IF(B97="","",IF(ISNA(VLOOKUP(D97,Viktklasser!$G$1:$G$11,1,FALSE)),"fel kategori",IF(ISNA(VLOOKUP(D97&amp;E97,Viktklasser!B:D,3,FALSE)),IF(AND(D97="Mkn",E97&lt;&gt;""),D97&amp;" "&amp;E97,"fel vikt"),VLOOKUP(D97&amp;E97,Viktklasser!B:D,3,FALSE))))</f>
        <v>K 38 kg</v>
      </c>
    </row>
    <row r="98" spans="1:6" ht="12.75">
      <c r="A98" s="82">
        <v>1095</v>
      </c>
      <c r="B98" s="85" t="s">
        <v>328</v>
      </c>
      <c r="C98" s="66" t="s">
        <v>325</v>
      </c>
      <c r="D98" s="67" t="s">
        <v>4</v>
      </c>
      <c r="E98" s="95">
        <v>58</v>
      </c>
      <c r="F98" s="112" t="str">
        <f>IF(B98="","",IF(ISNA(VLOOKUP(D98,Viktklasser!$G$1:$G$11,1,FALSE)),"fel kategori",IF(ISNA(VLOOKUP(D98&amp;E98,Viktklasser!B:D,3,FALSE)),IF(AND(D98="Mkn",E98&lt;&gt;""),D98&amp;" "&amp;E98,"fel vikt"),VLOOKUP(D98&amp;E98,Viktklasser!B:D,3,FALSE))))</f>
        <v>U 58 kg</v>
      </c>
    </row>
    <row r="99" spans="1:6" ht="12.75">
      <c r="A99" s="82">
        <v>1096</v>
      </c>
      <c r="B99" s="85" t="s">
        <v>329</v>
      </c>
      <c r="C99" s="66" t="s">
        <v>330</v>
      </c>
      <c r="D99" s="67" t="s">
        <v>14</v>
      </c>
      <c r="E99" s="95">
        <v>24</v>
      </c>
      <c r="F99" s="112" t="str">
        <f>IF(B99="","",IF(ISNA(VLOOKUP(D99,Viktklasser!$G$1:$G$11,1,FALSE)),"fel kategori",IF(ISNA(VLOOKUP(D99&amp;E99,Viktklasser!B:D,3,FALSE)),IF(AND(D99="Mkn",E99&lt;&gt;""),D99&amp;" "&amp;E99,"fel vikt"),VLOOKUP(D99&amp;E99,Viktklasser!B:D,3,FALSE))))</f>
        <v>Fy 22/24 kg</v>
      </c>
    </row>
    <row r="100" spans="1:6" ht="12.75">
      <c r="A100" s="82">
        <v>1097</v>
      </c>
      <c r="B100" s="85" t="s">
        <v>331</v>
      </c>
      <c r="C100" s="66" t="s">
        <v>330</v>
      </c>
      <c r="D100" s="67" t="s">
        <v>14</v>
      </c>
      <c r="E100" s="95">
        <v>32</v>
      </c>
      <c r="F100" s="112" t="str">
        <f>IF(B100="","",IF(ISNA(VLOOKUP(D100,Viktklasser!$G$1:$G$11,1,FALSE)),"fel kategori",IF(ISNA(VLOOKUP(D100&amp;E100,Viktklasser!B:D,3,FALSE)),IF(AND(D100="Mkn",E100&lt;&gt;""),D100&amp;" "&amp;E100,"fel vikt"),VLOOKUP(D100&amp;E100,Viktklasser!B:D,3,FALSE))))</f>
        <v>Fy 32 kg</v>
      </c>
    </row>
    <row r="101" spans="1:6" ht="12.75">
      <c r="A101" s="82">
        <v>1098</v>
      </c>
      <c r="B101" s="85" t="s">
        <v>332</v>
      </c>
      <c r="C101" s="66" t="s">
        <v>330</v>
      </c>
      <c r="D101" s="67" t="s">
        <v>14</v>
      </c>
      <c r="E101" s="95">
        <v>35</v>
      </c>
      <c r="F101" s="112" t="str">
        <f>IF(B101="","",IF(ISNA(VLOOKUP(D101,Viktklasser!$G$1:$G$11,1,FALSE)),"fel kategori",IF(ISNA(VLOOKUP(D101&amp;E101,Viktklasser!B:D,3,FALSE)),IF(AND(D101="Mkn",E101&lt;&gt;""),D101&amp;" "&amp;E101,"fel vikt"),VLOOKUP(D101&amp;E101,Viktklasser!B:D,3,FALSE))))</f>
        <v>Fy 35 kg</v>
      </c>
    </row>
    <row r="102" spans="1:6" ht="12.75">
      <c r="A102" s="82">
        <v>1099</v>
      </c>
      <c r="B102" s="85" t="s">
        <v>333</v>
      </c>
      <c r="C102" s="66" t="s">
        <v>330</v>
      </c>
      <c r="D102" s="67" t="s">
        <v>33</v>
      </c>
      <c r="E102" s="95">
        <v>30</v>
      </c>
      <c r="F102" s="112" t="str">
        <f>IF(B102="","",IF(ISNA(VLOOKUP(D102,Viktklasser!$G$1:$G$11,1,FALSE)),"fel kategori",IF(ISNA(VLOOKUP(D102&amp;E102,Viktklasser!B:D,3,FALSE)),IF(AND(D102="Mkn",E102&lt;&gt;""),D102&amp;" "&amp;E102,"fel vikt"),VLOOKUP(D102&amp;E102,Viktklasser!B:D,3,FALSE))))</f>
        <v>Fä 28/30 kg</v>
      </c>
    </row>
    <row r="103" spans="1:6" ht="12.75">
      <c r="A103" s="82">
        <v>1100</v>
      </c>
      <c r="B103" s="85" t="s">
        <v>334</v>
      </c>
      <c r="C103" s="66" t="s">
        <v>330</v>
      </c>
      <c r="D103" s="67" t="s">
        <v>33</v>
      </c>
      <c r="E103" s="95">
        <v>37</v>
      </c>
      <c r="F103" s="112" t="str">
        <f>IF(B103="","",IF(ISNA(VLOOKUP(D103,Viktklasser!$G$1:$G$11,1,FALSE)),"fel kategori",IF(ISNA(VLOOKUP(D103&amp;E103,Viktklasser!B:D,3,FALSE)),IF(AND(D103="Mkn",E103&lt;&gt;""),D103&amp;" "&amp;E103,"fel vikt"),VLOOKUP(D103&amp;E103,Viktklasser!B:D,3,FALSE))))</f>
        <v>Fä 37 kg</v>
      </c>
    </row>
    <row r="104" spans="1:6" ht="12.75">
      <c r="A104" s="82">
        <v>1101</v>
      </c>
      <c r="B104" s="85" t="s">
        <v>335</v>
      </c>
      <c r="C104" s="66" t="s">
        <v>330</v>
      </c>
      <c r="D104" s="67" t="s">
        <v>33</v>
      </c>
      <c r="E104" s="95">
        <v>44</v>
      </c>
      <c r="F104" s="112" t="str">
        <f>IF(B104="","",IF(ISNA(VLOOKUP(D104,Viktklasser!$G$1:$G$11,1,FALSE)),"fel kategori",IF(ISNA(VLOOKUP(D104&amp;E104,Viktklasser!B:D,3,FALSE)),IF(AND(D104="Mkn",E104&lt;&gt;""),D104&amp;" "&amp;E104,"fel vikt"),VLOOKUP(D104&amp;E104,Viktklasser!B:D,3,FALSE))))</f>
        <v>Fä 44 kg</v>
      </c>
    </row>
    <row r="105" spans="1:6" ht="12.75">
      <c r="A105" s="82">
        <v>1102</v>
      </c>
      <c r="B105" s="85" t="s">
        <v>336</v>
      </c>
      <c r="C105" s="66" t="s">
        <v>330</v>
      </c>
      <c r="D105" s="67" t="s">
        <v>5</v>
      </c>
      <c r="E105" s="95">
        <v>35</v>
      </c>
      <c r="F105" s="112" t="str">
        <f>IF(B105="","",IF(ISNA(VLOOKUP(D105,Viktklasser!$G$1:$G$11,1,FALSE)),"fel kategori",IF(ISNA(VLOOKUP(D105&amp;E105,Viktklasser!B:D,3,FALSE)),IF(AND(D105="Mkn",E105&lt;&gt;""),D105&amp;" "&amp;E105,"fel vikt"),VLOOKUP(D105&amp;E105,Viktklasser!B:D,3,FALSE))))</f>
        <v>P 35 kg</v>
      </c>
    </row>
    <row r="106" spans="1:6" ht="12.75">
      <c r="A106" s="82">
        <v>1103</v>
      </c>
      <c r="B106" s="85" t="s">
        <v>337</v>
      </c>
      <c r="C106" s="66" t="s">
        <v>330</v>
      </c>
      <c r="D106" s="67" t="s">
        <v>5</v>
      </c>
      <c r="E106" s="95">
        <v>42</v>
      </c>
      <c r="F106" s="112" t="str">
        <f>IF(B106="","",IF(ISNA(VLOOKUP(D106,Viktklasser!$G$1:$G$11,1,FALSE)),"fel kategori",IF(ISNA(VLOOKUP(D106&amp;E106,Viktklasser!B:D,3,FALSE)),IF(AND(D106="Mkn",E106&lt;&gt;""),D106&amp;" "&amp;E106,"fel vikt"),VLOOKUP(D106&amp;E106,Viktklasser!B:D,3,FALSE))))</f>
        <v>P 42 kg</v>
      </c>
    </row>
    <row r="107" spans="1:6" ht="12.75">
      <c r="A107" s="82">
        <v>1104</v>
      </c>
      <c r="B107" s="85" t="s">
        <v>338</v>
      </c>
      <c r="C107" s="66" t="s">
        <v>330</v>
      </c>
      <c r="D107" s="67" t="s">
        <v>339</v>
      </c>
      <c r="E107" s="95">
        <v>42</v>
      </c>
      <c r="F107" s="112" t="str">
        <f>IF(B107="","",IF(ISNA(VLOOKUP(D107,Viktklasser!$G$1:$G$11,1,FALSE)),"fel kategori",IF(ISNA(VLOOKUP(D107&amp;E107,Viktklasser!B:D,3,FALSE)),IF(AND(D107="Mkn",E107&lt;&gt;""),D107&amp;" "&amp;E107,"fel vikt"),VLOOKUP(D107&amp;E107,Viktklasser!B:D,3,FALSE))))</f>
        <v>fel kategori</v>
      </c>
    </row>
    <row r="108" spans="1:6" ht="12.75">
      <c r="A108" s="82">
        <v>1105</v>
      </c>
      <c r="B108" s="85" t="s">
        <v>340</v>
      </c>
      <c r="C108" s="66" t="s">
        <v>330</v>
      </c>
      <c r="D108" s="67" t="s">
        <v>4</v>
      </c>
      <c r="E108" s="95">
        <v>58</v>
      </c>
      <c r="F108" s="112" t="str">
        <f>IF(B108="","",IF(ISNA(VLOOKUP(D108,Viktklasser!$G$1:$G$11,1,FALSE)),"fel kategori",IF(ISNA(VLOOKUP(D108&amp;E108,Viktklasser!B:D,3,FALSE)),IF(AND(D108="Mkn",E108&lt;&gt;""),D108&amp;" "&amp;E108,"fel vikt"),VLOOKUP(D108&amp;E108,Viktklasser!B:D,3,FALSE))))</f>
        <v>U 58 kg</v>
      </c>
    </row>
    <row r="109" spans="1:6" ht="12.75">
      <c r="A109" s="82">
        <v>1106</v>
      </c>
      <c r="B109" s="85" t="s">
        <v>341</v>
      </c>
      <c r="C109" s="66" t="s">
        <v>330</v>
      </c>
      <c r="D109" s="67" t="s">
        <v>4</v>
      </c>
      <c r="E109" s="95">
        <v>63</v>
      </c>
      <c r="F109" s="112" t="str">
        <f>IF(B109="","",IF(ISNA(VLOOKUP(D109,Viktklasser!$G$1:$G$11,1,FALSE)),"fel kategori",IF(ISNA(VLOOKUP(D109&amp;E109,Viktklasser!B:D,3,FALSE)),IF(AND(D109="Mkn",E109&lt;&gt;""),D109&amp;" "&amp;E109,"fel vikt"),VLOOKUP(D109&amp;E109,Viktklasser!B:D,3,FALSE))))</f>
        <v>U 63 kg</v>
      </c>
    </row>
    <row r="110" spans="1:6" ht="12.75">
      <c r="A110" s="82">
        <v>1107</v>
      </c>
      <c r="B110" s="85" t="s">
        <v>342</v>
      </c>
      <c r="C110" s="66" t="s">
        <v>343</v>
      </c>
      <c r="D110" s="67" t="s">
        <v>33</v>
      </c>
      <c r="E110" s="95">
        <v>52</v>
      </c>
      <c r="F110" s="112" t="str">
        <f>IF(B110="","",IF(ISNA(VLOOKUP(D110,Viktklasser!$G$1:$G$11,1,FALSE)),"fel kategori",IF(ISNA(VLOOKUP(D110&amp;E110,Viktklasser!B:D,3,FALSE)),IF(AND(D110="Mkn",E110&lt;&gt;""),D110&amp;" "&amp;E110,"fel vikt"),VLOOKUP(D110&amp;E110,Viktklasser!B:D,3,FALSE))))</f>
        <v>Fä 52 kg</v>
      </c>
    </row>
    <row r="111" spans="1:6" ht="12.75">
      <c r="A111" s="82">
        <v>1108</v>
      </c>
      <c r="B111" s="85" t="s">
        <v>344</v>
      </c>
      <c r="C111" s="66" t="s">
        <v>345</v>
      </c>
      <c r="D111" s="67" t="s">
        <v>6</v>
      </c>
      <c r="E111" s="95">
        <v>24</v>
      </c>
      <c r="F111" s="112" t="str">
        <f>IF(B111="","",IF(ISNA(VLOOKUP(D111,Viktklasser!$G$1:$G$11,1,FALSE)),"fel kategori",IF(ISNA(VLOOKUP(D111&amp;E111,Viktklasser!B:D,3,FALSE)),IF(AND(D111="Mkn",E111&lt;&gt;""),D111&amp;" "&amp;E111,"fel vikt"),VLOOKUP(D111&amp;E111,Viktklasser!B:D,3,FALSE))))</f>
        <v>K 22/24 kg</v>
      </c>
    </row>
    <row r="112" spans="1:6" ht="12.75">
      <c r="A112" s="82">
        <v>1109</v>
      </c>
      <c r="B112" s="85" t="s">
        <v>346</v>
      </c>
      <c r="C112" s="66" t="s">
        <v>345</v>
      </c>
      <c r="D112" s="67" t="s">
        <v>6</v>
      </c>
      <c r="E112" s="95">
        <v>32</v>
      </c>
      <c r="F112" s="112" t="str">
        <f>IF(B112="","",IF(ISNA(VLOOKUP(D112,Viktklasser!$G$1:$G$11,1,FALSE)),"fel kategori",IF(ISNA(VLOOKUP(D112&amp;E112,Viktklasser!B:D,3,FALSE)),IF(AND(D112="Mkn",E112&lt;&gt;""),D112&amp;" "&amp;E112,"fel vikt"),VLOOKUP(D112&amp;E112,Viktklasser!B:D,3,FALSE))))</f>
        <v>K 32 kg</v>
      </c>
    </row>
    <row r="113" spans="1:6" ht="12.75">
      <c r="A113" s="82">
        <v>1110</v>
      </c>
      <c r="B113" s="85" t="s">
        <v>347</v>
      </c>
      <c r="C113" s="66" t="s">
        <v>345</v>
      </c>
      <c r="D113" s="67" t="s">
        <v>6</v>
      </c>
      <c r="E113" s="95">
        <v>32</v>
      </c>
      <c r="F113" s="112" t="str">
        <f>IF(B113="","",IF(ISNA(VLOOKUP(D113,Viktklasser!$G$1:$G$11,1,FALSE)),"fel kategori",IF(ISNA(VLOOKUP(D113&amp;E113,Viktklasser!B:D,3,FALSE)),IF(AND(D113="Mkn",E113&lt;&gt;""),D113&amp;" "&amp;E113,"fel vikt"),VLOOKUP(D113&amp;E113,Viktklasser!B:D,3,FALSE))))</f>
        <v>K 32 kg</v>
      </c>
    </row>
    <row r="114" spans="1:6" ht="12.75">
      <c r="A114" s="82">
        <v>1111</v>
      </c>
      <c r="B114" s="85" t="s">
        <v>348</v>
      </c>
      <c r="C114" s="66" t="s">
        <v>345</v>
      </c>
      <c r="D114" s="67" t="s">
        <v>6</v>
      </c>
      <c r="E114" s="95">
        <v>59</v>
      </c>
      <c r="F114" s="112" t="str">
        <f>IF(B114="","",IF(ISNA(VLOOKUP(D114,Viktklasser!$G$1:$G$11,1,FALSE)),"fel kategori",IF(ISNA(VLOOKUP(D114&amp;E114,Viktklasser!B:D,3,FALSE)),IF(AND(D114="Mkn",E114&lt;&gt;""),D114&amp;" "&amp;E114,"fel vikt"),VLOOKUP(D114&amp;E114,Viktklasser!B:D,3,FALSE))))</f>
        <v>K 53/59 kg</v>
      </c>
    </row>
    <row r="115" spans="1:6" ht="12.75">
      <c r="A115" s="82">
        <v>1112</v>
      </c>
      <c r="B115" s="85" t="s">
        <v>349</v>
      </c>
      <c r="C115" s="66" t="s">
        <v>345</v>
      </c>
      <c r="D115" s="67" t="s">
        <v>5</v>
      </c>
      <c r="E115" s="95">
        <v>42</v>
      </c>
      <c r="F115" s="112" t="str">
        <f>IF(B115="","",IF(ISNA(VLOOKUP(D115,Viktklasser!$G$1:$G$11,1,FALSE)),"fel kategori",IF(ISNA(VLOOKUP(D115&amp;E115,Viktklasser!B:D,3,FALSE)),IF(AND(D115="Mkn",E115&lt;&gt;""),D115&amp;" "&amp;E115,"fel vikt"),VLOOKUP(D115&amp;E115,Viktklasser!B:D,3,FALSE))))</f>
        <v>P 42 kg</v>
      </c>
    </row>
    <row r="116" spans="1:6" ht="12.75">
      <c r="A116" s="82">
        <v>1113</v>
      </c>
      <c r="B116" s="85" t="s">
        <v>350</v>
      </c>
      <c r="C116" s="66" t="s">
        <v>345</v>
      </c>
      <c r="D116" s="67" t="s">
        <v>5</v>
      </c>
      <c r="E116" s="95">
        <v>47</v>
      </c>
      <c r="F116" s="112" t="str">
        <f>IF(B116="","",IF(ISNA(VLOOKUP(D116,Viktklasser!$G$1:$G$11,1,FALSE)),"fel kategori",IF(ISNA(VLOOKUP(D116&amp;E116,Viktklasser!B:D,3,FALSE)),IF(AND(D116="Mkn",E116&lt;&gt;""),D116&amp;" "&amp;E116,"fel vikt"),VLOOKUP(D116&amp;E116,Viktklasser!B:D,3,FALSE))))</f>
        <v>P 47 kg</v>
      </c>
    </row>
    <row r="117" spans="1:6" ht="12.75">
      <c r="A117" s="82">
        <v>1114</v>
      </c>
      <c r="B117" s="85" t="s">
        <v>351</v>
      </c>
      <c r="C117" s="66" t="s">
        <v>345</v>
      </c>
      <c r="D117" s="67" t="s">
        <v>5</v>
      </c>
      <c r="E117" s="95">
        <v>59</v>
      </c>
      <c r="F117" s="112" t="str">
        <f>IF(B117="","",IF(ISNA(VLOOKUP(D117,Viktklasser!$G$1:$G$11,1,FALSE)),"fel kategori",IF(ISNA(VLOOKUP(D117&amp;E117,Viktklasser!B:D,3,FALSE)),IF(AND(D117="Mkn",E117&lt;&gt;""),D117&amp;" "&amp;E117,"fel vikt"),VLOOKUP(D117&amp;E117,Viktklasser!B:D,3,FALSE))))</f>
        <v>P 59 kg</v>
      </c>
    </row>
    <row r="118" spans="1:6" ht="12.75">
      <c r="A118" s="82">
        <v>1115</v>
      </c>
      <c r="B118" s="85" t="s">
        <v>352</v>
      </c>
      <c r="C118" s="66" t="s">
        <v>345</v>
      </c>
      <c r="D118" s="67" t="s">
        <v>4</v>
      </c>
      <c r="E118" s="95">
        <v>76</v>
      </c>
      <c r="F118" s="112" t="str">
        <f>IF(B118="","",IF(ISNA(VLOOKUP(D118,Viktklasser!$G$1:$G$11,1,FALSE)),"fel kategori",IF(ISNA(VLOOKUP(D118&amp;E118,Viktklasser!B:D,3,FALSE)),IF(AND(D118="Mkn",E118&lt;&gt;""),D118&amp;" "&amp;E118,"fel vikt"),VLOOKUP(D118&amp;E118,Viktklasser!B:D,3,FALSE))))</f>
        <v>U 76 kg</v>
      </c>
    </row>
    <row r="119" spans="1:6" ht="12.75">
      <c r="A119" s="82">
        <v>1116</v>
      </c>
      <c r="B119" s="85" t="s">
        <v>353</v>
      </c>
      <c r="C119" s="66" t="s">
        <v>345</v>
      </c>
      <c r="D119" s="67" t="s">
        <v>14</v>
      </c>
      <c r="E119" s="95">
        <v>29</v>
      </c>
      <c r="F119" s="112" t="str">
        <f>IF(B119="","",IF(ISNA(VLOOKUP(D119,Viktklasser!$G$1:$G$11,1,FALSE)),"fel kategori",IF(ISNA(VLOOKUP(D119&amp;E119,Viktklasser!B:D,3,FALSE)),IF(AND(D119="Mkn",E119&lt;&gt;""),D119&amp;" "&amp;E119,"fel vikt"),VLOOKUP(D119&amp;E119,Viktklasser!B:D,3,FALSE))))</f>
        <v>Fy 29 kg</v>
      </c>
    </row>
    <row r="120" spans="1:6" ht="12.75">
      <c r="A120" s="82">
        <v>1117</v>
      </c>
      <c r="B120" s="85" t="s">
        <v>354</v>
      </c>
      <c r="C120" s="66" t="s">
        <v>345</v>
      </c>
      <c r="D120" s="67" t="s">
        <v>14</v>
      </c>
      <c r="E120" s="95">
        <v>32</v>
      </c>
      <c r="F120" s="112" t="str">
        <f>IF(B120="","",IF(ISNA(VLOOKUP(D120,Viktklasser!$G$1:$G$11,1,FALSE)),"fel kategori",IF(ISNA(VLOOKUP(D120&amp;E120,Viktklasser!B:D,3,FALSE)),IF(AND(D120="Mkn",E120&lt;&gt;""),D120&amp;" "&amp;E120,"fel vikt"),VLOOKUP(D120&amp;E120,Viktklasser!B:D,3,FALSE))))</f>
        <v>Fy 32 kg</v>
      </c>
    </row>
    <row r="121" spans="1:6" ht="12.75">
      <c r="A121" s="82">
        <v>1118</v>
      </c>
      <c r="B121" s="85" t="s">
        <v>355</v>
      </c>
      <c r="C121" s="66" t="s">
        <v>356</v>
      </c>
      <c r="D121" s="67" t="s">
        <v>6</v>
      </c>
      <c r="E121" s="95">
        <v>35</v>
      </c>
      <c r="F121" s="112" t="str">
        <f>IF(B121="","",IF(ISNA(VLOOKUP(D121,Viktklasser!$G$1:$G$11,1,FALSE)),"fel kategori",IF(ISNA(VLOOKUP(D121&amp;E121,Viktklasser!B:D,3,FALSE)),IF(AND(D121="Mkn",E121&lt;&gt;""),D121&amp;" "&amp;E121,"fel vikt"),VLOOKUP(D121&amp;E121,Viktklasser!B:D,3,FALSE))))</f>
        <v>K 35 kg</v>
      </c>
    </row>
    <row r="122" spans="1:6" ht="12.75">
      <c r="A122" s="82">
        <v>1119</v>
      </c>
      <c r="B122" s="85" t="s">
        <v>357</v>
      </c>
      <c r="C122" s="66" t="s">
        <v>356</v>
      </c>
      <c r="D122" s="67" t="s">
        <v>5</v>
      </c>
      <c r="E122" s="95">
        <v>38</v>
      </c>
      <c r="F122" s="112" t="str">
        <f>IF(B122="","",IF(ISNA(VLOOKUP(D122,Viktklasser!$G$1:$G$11,1,FALSE)),"fel kategori",IF(ISNA(VLOOKUP(D122&amp;E122,Viktklasser!B:D,3,FALSE)),IF(AND(D122="Mkn",E122&lt;&gt;""),D122&amp;" "&amp;E122,"fel vikt"),VLOOKUP(D122&amp;E122,Viktklasser!B:D,3,FALSE))))</f>
        <v>P 38 kg</v>
      </c>
    </row>
    <row r="123" spans="1:6" ht="12.75">
      <c r="A123" s="82">
        <v>1120</v>
      </c>
      <c r="B123" s="85" t="s">
        <v>358</v>
      </c>
      <c r="C123" s="66" t="s">
        <v>356</v>
      </c>
      <c r="D123" s="67" t="s">
        <v>14</v>
      </c>
      <c r="E123" s="95">
        <v>32</v>
      </c>
      <c r="F123" s="112" t="str">
        <f>IF(B123="","",IF(ISNA(VLOOKUP(D123,Viktklasser!$G$1:$G$11,1,FALSE)),"fel kategori",IF(ISNA(VLOOKUP(D123&amp;E123,Viktklasser!B:D,3,FALSE)),IF(AND(D123="Mkn",E123&lt;&gt;""),D123&amp;" "&amp;E123,"fel vikt"),VLOOKUP(D123&amp;E123,Viktklasser!B:D,3,FALSE))))</f>
        <v>Fy 32 kg</v>
      </c>
    </row>
    <row r="124" spans="1:6" ht="12.75">
      <c r="A124" s="82">
        <v>1121</v>
      </c>
      <c r="B124" s="85" t="s">
        <v>359</v>
      </c>
      <c r="C124" s="66" t="s">
        <v>356</v>
      </c>
      <c r="D124" s="67" t="s">
        <v>33</v>
      </c>
      <c r="E124" s="95">
        <v>37</v>
      </c>
      <c r="F124" s="112" t="str">
        <f>IF(B124="","",IF(ISNA(VLOOKUP(D124,Viktklasser!$G$1:$G$11,1,FALSE)),"fel kategori",IF(ISNA(VLOOKUP(D124&amp;E124,Viktklasser!B:D,3,FALSE)),IF(AND(D124="Mkn",E124&lt;&gt;""),D124&amp;" "&amp;E124,"fel vikt"),VLOOKUP(D124&amp;E124,Viktklasser!B:D,3,FALSE))))</f>
        <v>Fä 37 kg</v>
      </c>
    </row>
    <row r="125" spans="1:6" ht="12.75">
      <c r="A125" s="82">
        <v>1122</v>
      </c>
      <c r="B125" s="85" t="s">
        <v>360</v>
      </c>
      <c r="C125" s="66" t="s">
        <v>361</v>
      </c>
      <c r="D125" s="67" t="s">
        <v>14</v>
      </c>
      <c r="E125" s="95">
        <v>35</v>
      </c>
      <c r="F125" s="112" t="str">
        <f>IF(B125="","",IF(ISNA(VLOOKUP(D125,Viktklasser!$G$1:$G$11,1,FALSE)),"fel kategori",IF(ISNA(VLOOKUP(D125&amp;E125,Viktklasser!B:D,3,FALSE)),IF(AND(D125="Mkn",E125&lt;&gt;""),D125&amp;" "&amp;E125,"fel vikt"),VLOOKUP(D125&amp;E125,Viktklasser!B:D,3,FALSE))))</f>
        <v>Fy 35 kg</v>
      </c>
    </row>
    <row r="126" spans="1:6" ht="12.75">
      <c r="A126" s="82">
        <v>1123</v>
      </c>
      <c r="B126" s="85" t="s">
        <v>362</v>
      </c>
      <c r="C126" s="66" t="s">
        <v>361</v>
      </c>
      <c r="D126" s="67" t="s">
        <v>6</v>
      </c>
      <c r="E126" s="95">
        <v>35</v>
      </c>
      <c r="F126" s="112" t="str">
        <f>IF(B126="","",IF(ISNA(VLOOKUP(D126,Viktklasser!$G$1:$G$11,1,FALSE)),"fel kategori",IF(ISNA(VLOOKUP(D126&amp;E126,Viktklasser!B:D,3,FALSE)),IF(AND(D126="Mkn",E126&lt;&gt;""),D126&amp;" "&amp;E126,"fel vikt"),VLOOKUP(D126&amp;E126,Viktklasser!B:D,3,FALSE))))</f>
        <v>K 35 kg</v>
      </c>
    </row>
    <row r="127" spans="1:6" ht="12.75">
      <c r="A127" s="82">
        <v>1124</v>
      </c>
      <c r="B127" s="85" t="s">
        <v>363</v>
      </c>
      <c r="C127" s="66" t="s">
        <v>361</v>
      </c>
      <c r="D127" s="67" t="s">
        <v>5</v>
      </c>
      <c r="E127" s="95">
        <v>35</v>
      </c>
      <c r="F127" s="112" t="str">
        <f>IF(B127="","",IF(ISNA(VLOOKUP(D127,Viktklasser!$G$1:$G$11,1,FALSE)),"fel kategori",IF(ISNA(VLOOKUP(D127&amp;E127,Viktklasser!B:D,3,FALSE)),IF(AND(D127="Mkn",E127&lt;&gt;""),D127&amp;" "&amp;E127,"fel vikt"),VLOOKUP(D127&amp;E127,Viktklasser!B:D,3,FALSE))))</f>
        <v>P 35 kg</v>
      </c>
    </row>
    <row r="128" spans="1:6" ht="12.75">
      <c r="A128" s="82">
        <v>1125</v>
      </c>
      <c r="B128" s="85" t="s">
        <v>364</v>
      </c>
      <c r="C128" s="66" t="s">
        <v>361</v>
      </c>
      <c r="D128" s="67" t="s">
        <v>5</v>
      </c>
      <c r="E128" s="95">
        <v>38</v>
      </c>
      <c r="F128" s="112" t="str">
        <f>IF(B128="","",IF(ISNA(VLOOKUP(D128,Viktklasser!$G$1:$G$11,1,FALSE)),"fel kategori",IF(ISNA(VLOOKUP(D128&amp;E128,Viktklasser!B:D,3,FALSE)),IF(AND(D128="Mkn",E128&lt;&gt;""),D128&amp;" "&amp;E128,"fel vikt"),VLOOKUP(D128&amp;E128,Viktklasser!B:D,3,FALSE))))</f>
        <v>P 38 kg</v>
      </c>
    </row>
    <row r="129" spans="1:6" ht="12.75">
      <c r="A129" s="82">
        <v>1126</v>
      </c>
      <c r="B129" s="85" t="s">
        <v>365</v>
      </c>
      <c r="C129" s="66" t="s">
        <v>361</v>
      </c>
      <c r="D129" s="67" t="s">
        <v>5</v>
      </c>
      <c r="E129" s="95">
        <v>42</v>
      </c>
      <c r="F129" s="112" t="str">
        <f>IF(B129="","",IF(ISNA(VLOOKUP(D129,Viktklasser!$G$1:$G$11,1,FALSE)),"fel kategori",IF(ISNA(VLOOKUP(D129&amp;E129,Viktklasser!B:D,3,FALSE)),IF(AND(D129="Mkn",E129&lt;&gt;""),D129&amp;" "&amp;E129,"fel vikt"),VLOOKUP(D129&amp;E129,Viktklasser!B:D,3,FALSE))))</f>
        <v>P 42 kg</v>
      </c>
    </row>
    <row r="130" spans="1:6" ht="12.75">
      <c r="A130" s="82">
        <v>1127</v>
      </c>
      <c r="B130" s="85" t="s">
        <v>366</v>
      </c>
      <c r="C130" s="66" t="s">
        <v>361</v>
      </c>
      <c r="D130" s="67" t="s">
        <v>5</v>
      </c>
      <c r="E130" s="95">
        <v>47</v>
      </c>
      <c r="F130" s="112" t="str">
        <f>IF(B130="","",IF(ISNA(VLOOKUP(D130,Viktklasser!$G$1:$G$11,1,FALSE)),"fel kategori",IF(ISNA(VLOOKUP(D130&amp;E130,Viktklasser!B:D,3,FALSE)),IF(AND(D130="Mkn",E130&lt;&gt;""),D130&amp;" "&amp;E130,"fel vikt"),VLOOKUP(D130&amp;E130,Viktklasser!B:D,3,FALSE))))</f>
        <v>P 47 kg</v>
      </c>
    </row>
    <row r="131" spans="1:6" ht="12.75">
      <c r="A131" s="82">
        <v>1128</v>
      </c>
      <c r="B131" s="85" t="s">
        <v>367</v>
      </c>
      <c r="C131" s="66" t="s">
        <v>361</v>
      </c>
      <c r="D131" s="67" t="s">
        <v>5</v>
      </c>
      <c r="E131" s="95">
        <v>53</v>
      </c>
      <c r="F131" s="112" t="str">
        <f>IF(B131="","",IF(ISNA(VLOOKUP(D131,Viktklasser!$G$1:$G$11,1,FALSE)),"fel kategori",IF(ISNA(VLOOKUP(D131&amp;E131,Viktklasser!B:D,3,FALSE)),IF(AND(D131="Mkn",E131&lt;&gt;""),D131&amp;" "&amp;E131,"fel vikt"),VLOOKUP(D131&amp;E131,Viktklasser!B:D,3,FALSE))))</f>
        <v>P 53 kg</v>
      </c>
    </row>
    <row r="132" spans="1:6" ht="12.75">
      <c r="A132" s="82">
        <v>1129</v>
      </c>
      <c r="B132" s="85" t="s">
        <v>368</v>
      </c>
      <c r="C132" s="66" t="s">
        <v>361</v>
      </c>
      <c r="D132" s="67" t="s">
        <v>4</v>
      </c>
      <c r="E132" s="95">
        <v>63</v>
      </c>
      <c r="F132" s="112" t="str">
        <f>IF(B132="","",IF(ISNA(VLOOKUP(D132,Viktklasser!$G$1:$G$11,1,FALSE)),"fel kategori",IF(ISNA(VLOOKUP(D132&amp;E132,Viktklasser!B:D,3,FALSE)),IF(AND(D132="Mkn",E132&lt;&gt;""),D132&amp;" "&amp;E132,"fel vikt"),VLOOKUP(D132&amp;E132,Viktklasser!B:D,3,FALSE))))</f>
        <v>U 63 kg</v>
      </c>
    </row>
    <row r="133" spans="1:6" ht="12.75">
      <c r="A133" s="82">
        <v>1130</v>
      </c>
      <c r="B133" s="85" t="s">
        <v>369</v>
      </c>
      <c r="C133" s="66" t="s">
        <v>370</v>
      </c>
      <c r="D133" s="67" t="s">
        <v>6</v>
      </c>
      <c r="E133" s="95">
        <v>32</v>
      </c>
      <c r="F133" s="112" t="str">
        <f>IF(B133="","",IF(ISNA(VLOOKUP(D133,Viktklasser!$G$1:$G$11,1,FALSE)),"fel kategori",IF(ISNA(VLOOKUP(D133&amp;E133,Viktklasser!B:D,3,FALSE)),IF(AND(D133="Mkn",E133&lt;&gt;""),D133&amp;" "&amp;E133,"fel vikt"),VLOOKUP(D133&amp;E133,Viktklasser!B:D,3,FALSE))))</f>
        <v>K 32 kg</v>
      </c>
    </row>
    <row r="134" spans="1:6" ht="12.75">
      <c r="A134" s="82">
        <v>1131</v>
      </c>
      <c r="B134" s="85" t="s">
        <v>371</v>
      </c>
      <c r="C134" s="66" t="s">
        <v>370</v>
      </c>
      <c r="D134" s="67" t="s">
        <v>6</v>
      </c>
      <c r="E134" s="95">
        <v>35</v>
      </c>
      <c r="F134" s="112" t="str">
        <f>IF(B134="","",IF(ISNA(VLOOKUP(D134,Viktklasser!$G$1:$G$11,1,FALSE)),"fel kategori",IF(ISNA(VLOOKUP(D134&amp;E134,Viktklasser!B:D,3,FALSE)),IF(AND(D134="Mkn",E134&lt;&gt;""),D134&amp;" "&amp;E134,"fel vikt"),VLOOKUP(D134&amp;E134,Viktklasser!B:D,3,FALSE))))</f>
        <v>K 35 kg</v>
      </c>
    </row>
    <row r="135" spans="1:6" ht="12.75">
      <c r="A135" s="82">
        <v>1132</v>
      </c>
      <c r="B135" s="85" t="s">
        <v>372</v>
      </c>
      <c r="C135" s="66" t="s">
        <v>370</v>
      </c>
      <c r="D135" s="67" t="s">
        <v>6</v>
      </c>
      <c r="E135" s="95">
        <v>35</v>
      </c>
      <c r="F135" s="112" t="str">
        <f>IF(B135="","",IF(ISNA(VLOOKUP(D135,Viktklasser!$G$1:$G$11,1,FALSE)),"fel kategori",IF(ISNA(VLOOKUP(D135&amp;E135,Viktklasser!B:D,3,FALSE)),IF(AND(D135="Mkn",E135&lt;&gt;""),D135&amp;" "&amp;E135,"fel vikt"),VLOOKUP(D135&amp;E135,Viktklasser!B:D,3,FALSE))))</f>
        <v>K 35 kg</v>
      </c>
    </row>
    <row r="136" spans="1:6" ht="12.75">
      <c r="A136" s="82">
        <v>1133</v>
      </c>
      <c r="B136" s="85" t="s">
        <v>373</v>
      </c>
      <c r="C136" s="66" t="s">
        <v>370</v>
      </c>
      <c r="D136" s="67" t="s">
        <v>6</v>
      </c>
      <c r="E136" s="95">
        <v>29</v>
      </c>
      <c r="F136" s="112" t="str">
        <f>IF(B136="","",IF(ISNA(VLOOKUP(D136,Viktklasser!$G$1:$G$11,1,FALSE)),"fel kategori",IF(ISNA(VLOOKUP(D136&amp;E136,Viktklasser!B:D,3,FALSE)),IF(AND(D136="Mkn",E136&lt;&gt;""),D136&amp;" "&amp;E136,"fel vikt"),VLOOKUP(D136&amp;E136,Viktklasser!B:D,3,FALSE))))</f>
        <v>K 29 kg</v>
      </c>
    </row>
    <row r="137" spans="1:6" ht="12.75">
      <c r="A137" s="82">
        <v>1134</v>
      </c>
      <c r="B137" s="85" t="s">
        <v>374</v>
      </c>
      <c r="C137" s="66" t="s">
        <v>370</v>
      </c>
      <c r="D137" s="67" t="s">
        <v>14</v>
      </c>
      <c r="E137" s="95">
        <v>35</v>
      </c>
      <c r="F137" s="112" t="str">
        <f>IF(B137="","",IF(ISNA(VLOOKUP(D137,Viktklasser!$G$1:$G$11,1,FALSE)),"fel kategori",IF(ISNA(VLOOKUP(D137&amp;E137,Viktklasser!B:D,3,FALSE)),IF(AND(D137="Mkn",E137&lt;&gt;""),D137&amp;" "&amp;E137,"fel vikt"),VLOOKUP(D137&amp;E137,Viktklasser!B:D,3,FALSE))))</f>
        <v>Fy 35 kg</v>
      </c>
    </row>
    <row r="138" spans="1:6" ht="12.75">
      <c r="A138" s="82">
        <v>1135</v>
      </c>
      <c r="B138" s="85" t="s">
        <v>375</v>
      </c>
      <c r="C138" s="66" t="s">
        <v>370</v>
      </c>
      <c r="D138" s="67" t="s">
        <v>5</v>
      </c>
      <c r="E138" s="95">
        <v>42</v>
      </c>
      <c r="F138" s="112" t="str">
        <f>IF(B138="","",IF(ISNA(VLOOKUP(D138,Viktklasser!$G$1:$G$11,1,FALSE)),"fel kategori",IF(ISNA(VLOOKUP(D138&amp;E138,Viktklasser!B:D,3,FALSE)),IF(AND(D138="Mkn",E138&lt;&gt;""),D138&amp;" "&amp;E138,"fel vikt"),VLOOKUP(D138&amp;E138,Viktklasser!B:D,3,FALSE))))</f>
        <v>P 42 kg</v>
      </c>
    </row>
    <row r="139" spans="1:6" ht="12.75">
      <c r="A139" s="82">
        <v>1136</v>
      </c>
      <c r="B139" s="85" t="s">
        <v>376</v>
      </c>
      <c r="C139" s="66" t="s">
        <v>275</v>
      </c>
      <c r="D139" s="67" t="s">
        <v>4</v>
      </c>
      <c r="E139" s="95">
        <v>85</v>
      </c>
      <c r="F139" s="112" t="str">
        <f>IF(B139="","",IF(ISNA(VLOOKUP(D139,Viktklasser!$G$1:$G$11,1,FALSE)),"fel kategori",IF(ISNA(VLOOKUP(D139&amp;E139,Viktklasser!B:D,3,FALSE)),IF(AND(D139="Mkn",E139&lt;&gt;""),D139&amp;" "&amp;E139,"fel vikt"),VLOOKUP(D139&amp;E139,Viktklasser!B:D,3,FALSE))))</f>
        <v>U 85 kg</v>
      </c>
    </row>
    <row r="140" spans="1:6" ht="12.75">
      <c r="A140" s="82">
        <v>1137</v>
      </c>
      <c r="B140" s="85" t="s">
        <v>377</v>
      </c>
      <c r="C140" s="66" t="s">
        <v>378</v>
      </c>
      <c r="D140" s="67" t="s">
        <v>4</v>
      </c>
      <c r="E140" s="95">
        <v>76</v>
      </c>
      <c r="F140" s="112" t="str">
        <f>IF(B140="","",IF(ISNA(VLOOKUP(D140,Viktklasser!$G$1:$G$11,1,FALSE)),"fel kategori",IF(ISNA(VLOOKUP(D140&amp;E140,Viktklasser!B:D,3,FALSE)),IF(AND(D140="Mkn",E140&lt;&gt;""),D140&amp;" "&amp;E140,"fel vikt"),VLOOKUP(D140&amp;E140,Viktklasser!B:D,3,FALSE))))</f>
        <v>U 76 kg</v>
      </c>
    </row>
    <row r="141" spans="1:6" ht="12.75">
      <c r="A141" s="82">
        <v>1138</v>
      </c>
      <c r="B141" s="85" t="s">
        <v>379</v>
      </c>
      <c r="C141" s="66" t="s">
        <v>378</v>
      </c>
      <c r="D141" s="67" t="s">
        <v>5</v>
      </c>
      <c r="E141" s="95">
        <v>66</v>
      </c>
      <c r="F141" s="112" t="str">
        <f>IF(B141="","",IF(ISNA(VLOOKUP(D141,Viktklasser!$G$1:$G$11,1,FALSE)),"fel kategori",IF(ISNA(VLOOKUP(D141&amp;E141,Viktklasser!B:D,3,FALSE)),IF(AND(D141="Mkn",E141&lt;&gt;""),D141&amp;" "&amp;E141,"fel vikt"),VLOOKUP(D141&amp;E141,Viktklasser!B:D,3,FALSE))))</f>
        <v>P 66 kg</v>
      </c>
    </row>
    <row r="142" spans="1:6" ht="12.75">
      <c r="A142" s="82">
        <v>1139</v>
      </c>
      <c r="B142" s="85" t="s">
        <v>380</v>
      </c>
      <c r="C142" s="66" t="s">
        <v>378</v>
      </c>
      <c r="D142" s="67" t="s">
        <v>6</v>
      </c>
      <c r="E142" s="95">
        <v>38</v>
      </c>
      <c r="F142" s="112" t="str">
        <f>IF(B142="","",IF(ISNA(VLOOKUP(D142,Viktklasser!$G$1:$G$11,1,FALSE)),"fel kategori",IF(ISNA(VLOOKUP(D142&amp;E142,Viktklasser!B:D,3,FALSE)),IF(AND(D142="Mkn",E142&lt;&gt;""),D142&amp;" "&amp;E142,"fel vikt"),VLOOKUP(D142&amp;E142,Viktklasser!B:D,3,FALSE))))</f>
        <v>K 38 kg</v>
      </c>
    </row>
    <row r="143" spans="1:6" ht="12.75">
      <c r="A143" s="82">
        <v>1140</v>
      </c>
      <c r="B143" s="85" t="s">
        <v>381</v>
      </c>
      <c r="C143" s="66" t="s">
        <v>378</v>
      </c>
      <c r="D143" s="67" t="s">
        <v>5</v>
      </c>
      <c r="E143" s="95">
        <v>73</v>
      </c>
      <c r="F143" s="112" t="str">
        <f>IF(B143="","",IF(ISNA(VLOOKUP(D143,Viktklasser!$G$1:$G$11,1,FALSE)),"fel kategori",IF(ISNA(VLOOKUP(D143&amp;E143,Viktklasser!B:D,3,FALSE)),IF(AND(D143="Mkn",E143&lt;&gt;""),D143&amp;" "&amp;E143,"fel vikt"),VLOOKUP(D143&amp;E143,Viktklasser!B:D,3,FALSE))))</f>
        <v>P 73 kg</v>
      </c>
    </row>
    <row r="144" spans="1:6" ht="12.75">
      <c r="A144" s="82">
        <v>1141</v>
      </c>
      <c r="B144" s="85" t="s">
        <v>382</v>
      </c>
      <c r="C144" s="66" t="s">
        <v>378</v>
      </c>
      <c r="D144" s="67" t="s">
        <v>4</v>
      </c>
      <c r="E144" s="95">
        <v>63</v>
      </c>
      <c r="F144" s="112" t="str">
        <f>IF(B144="","",IF(ISNA(VLOOKUP(D144,Viktklasser!$G$1:$G$11,1,FALSE)),"fel kategori",IF(ISNA(VLOOKUP(D144&amp;E144,Viktklasser!B:D,3,FALSE)),IF(AND(D144="Mkn",E144&lt;&gt;""),D144&amp;" "&amp;E144,"fel vikt"),VLOOKUP(D144&amp;E144,Viktklasser!B:D,3,FALSE))))</f>
        <v>U 63 kg</v>
      </c>
    </row>
    <row r="145" spans="1:6" ht="12.75">
      <c r="A145" s="82">
        <v>1142</v>
      </c>
      <c r="B145" s="85" t="s">
        <v>383</v>
      </c>
      <c r="C145" s="66" t="s">
        <v>378</v>
      </c>
      <c r="D145" s="67" t="s">
        <v>5</v>
      </c>
      <c r="E145" s="95">
        <v>47</v>
      </c>
      <c r="F145" s="112" t="str">
        <f>IF(B145="","",IF(ISNA(VLOOKUP(D145,Viktklasser!$G$1:$G$11,1,FALSE)),"fel kategori",IF(ISNA(VLOOKUP(D145&amp;E145,Viktklasser!B:D,3,FALSE)),IF(AND(D145="Mkn",E145&lt;&gt;""),D145&amp;" "&amp;E145,"fel vikt"),VLOOKUP(D145&amp;E145,Viktklasser!B:D,3,FALSE))))</f>
        <v>P 47 kg</v>
      </c>
    </row>
    <row r="146" spans="1:6" ht="12.75">
      <c r="A146" s="82">
        <v>1143</v>
      </c>
      <c r="B146" s="85" t="s">
        <v>384</v>
      </c>
      <c r="C146" s="66" t="s">
        <v>378</v>
      </c>
      <c r="D146" s="67" t="s">
        <v>6</v>
      </c>
      <c r="E146" s="95">
        <v>26</v>
      </c>
      <c r="F146" s="112" t="str">
        <f>IF(B146="","",IF(ISNA(VLOOKUP(D146,Viktklasser!$G$1:$G$11,1,FALSE)),"fel kategori",IF(ISNA(VLOOKUP(D146&amp;E146,Viktklasser!B:D,3,FALSE)),IF(AND(D146="Mkn",E146&lt;&gt;""),D146&amp;" "&amp;E146,"fel vikt"),VLOOKUP(D146&amp;E146,Viktklasser!B:D,3,FALSE))))</f>
        <v>K 26 kg</v>
      </c>
    </row>
    <row r="147" spans="1:6" ht="12.75">
      <c r="A147" s="82">
        <v>1144</v>
      </c>
      <c r="B147" s="85" t="s">
        <v>385</v>
      </c>
      <c r="C147" s="66" t="s">
        <v>378</v>
      </c>
      <c r="D147" s="67" t="s">
        <v>4</v>
      </c>
      <c r="E147" s="95">
        <v>69</v>
      </c>
      <c r="F147" s="112" t="str">
        <f>IF(B147="","",IF(ISNA(VLOOKUP(D147,Viktklasser!$G$1:$G$11,1,FALSE)),"fel kategori",IF(ISNA(VLOOKUP(D147&amp;E147,Viktklasser!B:D,3,FALSE)),IF(AND(D147="Mkn",E147&lt;&gt;""),D147&amp;" "&amp;E147,"fel vikt"),VLOOKUP(D147&amp;E147,Viktklasser!B:D,3,FALSE))))</f>
        <v>U 69 kg</v>
      </c>
    </row>
    <row r="148" spans="1:6" ht="12.75">
      <c r="A148" s="82">
        <v>1145</v>
      </c>
      <c r="B148" s="85" t="s">
        <v>386</v>
      </c>
      <c r="C148" s="66" t="s">
        <v>378</v>
      </c>
      <c r="D148" s="67" t="s">
        <v>6</v>
      </c>
      <c r="E148" s="95">
        <v>47</v>
      </c>
      <c r="F148" s="112" t="str">
        <f>IF(B148="","",IF(ISNA(VLOOKUP(D148,Viktklasser!$G$1:$G$11,1,FALSE)),"fel kategori",IF(ISNA(VLOOKUP(D148&amp;E148,Viktklasser!B:D,3,FALSE)),IF(AND(D148="Mkn",E148&lt;&gt;""),D148&amp;" "&amp;E148,"fel vikt"),VLOOKUP(D148&amp;E148,Viktklasser!B:D,3,FALSE))))</f>
        <v>K 47 kg</v>
      </c>
    </row>
    <row r="149" spans="1:6" ht="12.75">
      <c r="A149" s="82">
        <v>1146</v>
      </c>
      <c r="B149" s="85" t="s">
        <v>387</v>
      </c>
      <c r="C149" s="66" t="s">
        <v>378</v>
      </c>
      <c r="D149" s="67" t="s">
        <v>4</v>
      </c>
      <c r="E149" s="95">
        <v>50</v>
      </c>
      <c r="F149" s="112" t="str">
        <f>IF(B149="","",IF(ISNA(VLOOKUP(D149,Viktklasser!$G$1:$G$11,1,FALSE)),"fel kategori",IF(ISNA(VLOOKUP(D149&amp;E149,Viktklasser!B:D,3,FALSE)),IF(AND(D149="Mkn",E149&lt;&gt;""),D149&amp;" "&amp;E149,"fel vikt"),VLOOKUP(D149&amp;E149,Viktklasser!B:D,3,FALSE))))</f>
        <v>U 50 kg</v>
      </c>
    </row>
    <row r="150" spans="1:6" ht="12.75">
      <c r="A150" s="82">
        <v>1147</v>
      </c>
      <c r="B150" s="85" t="s">
        <v>388</v>
      </c>
      <c r="C150" s="66" t="s">
        <v>389</v>
      </c>
      <c r="D150" s="67" t="s">
        <v>33</v>
      </c>
      <c r="E150" s="95">
        <v>37</v>
      </c>
      <c r="F150" s="112" t="str">
        <f>IF(B150="","",IF(ISNA(VLOOKUP(D150,Viktklasser!$G$1:$G$11,1,FALSE)),"fel kategori",IF(ISNA(VLOOKUP(D150&amp;E150,Viktklasser!B:D,3,FALSE)),IF(AND(D150="Mkn",E150&lt;&gt;""),D150&amp;" "&amp;E150,"fel vikt"),VLOOKUP(D150&amp;E150,Viktklasser!B:D,3,FALSE))))</f>
        <v>Fä 37 kg</v>
      </c>
    </row>
    <row r="151" spans="1:6" ht="12.75">
      <c r="A151" s="82">
        <v>1148</v>
      </c>
      <c r="B151" s="85" t="s">
        <v>390</v>
      </c>
      <c r="C151" s="66" t="s">
        <v>389</v>
      </c>
      <c r="D151" s="67" t="s">
        <v>5</v>
      </c>
      <c r="E151" s="95">
        <v>42</v>
      </c>
      <c r="F151" s="112" t="str">
        <f>IF(B151="","",IF(ISNA(VLOOKUP(D151,Viktklasser!$G$1:$G$11,1,FALSE)),"fel kategori",IF(ISNA(VLOOKUP(D151&amp;E151,Viktklasser!B:D,3,FALSE)),IF(AND(D151="Mkn",E151&lt;&gt;""),D151&amp;" "&amp;E151,"fel vikt"),VLOOKUP(D151&amp;E151,Viktklasser!B:D,3,FALSE))))</f>
        <v>P 42 kg</v>
      </c>
    </row>
    <row r="152" spans="1:6" ht="12.75">
      <c r="A152" s="82">
        <v>1149</v>
      </c>
      <c r="B152" s="85" t="s">
        <v>391</v>
      </c>
      <c r="C152" s="66" t="s">
        <v>389</v>
      </c>
      <c r="D152" s="67" t="s">
        <v>4</v>
      </c>
      <c r="E152" s="95">
        <v>63</v>
      </c>
      <c r="F152" s="112" t="str">
        <f>IF(B152="","",IF(ISNA(VLOOKUP(D152,Viktklasser!$G$1:$G$11,1,FALSE)),"fel kategori",IF(ISNA(VLOOKUP(D152&amp;E152,Viktklasser!B:D,3,FALSE)),IF(AND(D152="Mkn",E152&lt;&gt;""),D152&amp;" "&amp;E152,"fel vikt"),VLOOKUP(D152&amp;E152,Viktklasser!B:D,3,FALSE))))</f>
        <v>U 63 kg</v>
      </c>
    </row>
    <row r="153" spans="1:6" ht="12.75">
      <c r="A153" s="82">
        <v>1150</v>
      </c>
      <c r="B153" s="85" t="s">
        <v>392</v>
      </c>
      <c r="C153" s="66" t="s">
        <v>389</v>
      </c>
      <c r="D153" s="67" t="s">
        <v>4</v>
      </c>
      <c r="E153" s="95">
        <v>85</v>
      </c>
      <c r="F153" s="112" t="str">
        <f>IF(B153="","",IF(ISNA(VLOOKUP(D153,Viktklasser!$G$1:$G$11,1,FALSE)),"fel kategori",IF(ISNA(VLOOKUP(D153&amp;E153,Viktklasser!B:D,3,FALSE)),IF(AND(D153="Mkn",E153&lt;&gt;""),D153&amp;" "&amp;E153,"fel vikt"),VLOOKUP(D153&amp;E153,Viktklasser!B:D,3,FALSE))))</f>
        <v>U 85 kg</v>
      </c>
    </row>
    <row r="154" spans="1:6" ht="12.75">
      <c r="A154" s="82">
        <v>1151</v>
      </c>
      <c r="B154" s="85" t="s">
        <v>393</v>
      </c>
      <c r="C154" s="66" t="s">
        <v>394</v>
      </c>
      <c r="D154" s="67" t="s">
        <v>5</v>
      </c>
      <c r="E154" s="95">
        <v>42</v>
      </c>
      <c r="F154" s="112" t="str">
        <f>IF(B154="","",IF(ISNA(VLOOKUP(D154,Viktklasser!$G$1:$G$11,1,FALSE)),"fel kategori",IF(ISNA(VLOOKUP(D154&amp;E154,Viktklasser!B:D,3,FALSE)),IF(AND(D154="Mkn",E154&lt;&gt;""),D154&amp;" "&amp;E154,"fel vikt"),VLOOKUP(D154&amp;E154,Viktklasser!B:D,3,FALSE))))</f>
        <v>P 42 kg</v>
      </c>
    </row>
    <row r="155" spans="1:6" ht="12.75">
      <c r="A155" s="82">
        <v>1152</v>
      </c>
      <c r="B155" s="85" t="s">
        <v>395</v>
      </c>
      <c r="C155" s="66" t="s">
        <v>394</v>
      </c>
      <c r="D155" s="67" t="s">
        <v>5</v>
      </c>
      <c r="E155" s="95">
        <v>47</v>
      </c>
      <c r="F155" s="112" t="str">
        <f>IF(B155="","",IF(ISNA(VLOOKUP(D155,Viktklasser!$G$1:$G$11,1,FALSE)),"fel kategori",IF(ISNA(VLOOKUP(D155&amp;E155,Viktklasser!B:D,3,FALSE)),IF(AND(D155="Mkn",E155&lt;&gt;""),D155&amp;" "&amp;E155,"fel vikt"),VLOOKUP(D155&amp;E155,Viktklasser!B:D,3,FALSE))))</f>
        <v>P 47 kg</v>
      </c>
    </row>
    <row r="156" spans="1:6" ht="12.75">
      <c r="A156" s="82">
        <v>1153</v>
      </c>
      <c r="B156" s="85" t="s">
        <v>396</v>
      </c>
      <c r="C156" s="66" t="s">
        <v>394</v>
      </c>
      <c r="D156" s="67" t="s">
        <v>4</v>
      </c>
      <c r="E156" s="95">
        <v>76</v>
      </c>
      <c r="F156" s="112" t="str">
        <f>IF(B156="","",IF(ISNA(VLOOKUP(D156,Viktklasser!$G$1:$G$11,1,FALSE)),"fel kategori",IF(ISNA(VLOOKUP(D156&amp;E156,Viktklasser!B:D,3,FALSE)),IF(AND(D156="Mkn",E156&lt;&gt;""),D156&amp;" "&amp;E156,"fel vikt"),VLOOKUP(D156&amp;E156,Viktklasser!B:D,3,FALSE))))</f>
        <v>U 76 kg</v>
      </c>
    </row>
    <row r="157" spans="1:6" ht="12.75">
      <c r="A157" s="82">
        <v>1154</v>
      </c>
      <c r="B157" s="85" t="s">
        <v>397</v>
      </c>
      <c r="C157" s="66" t="s">
        <v>398</v>
      </c>
      <c r="D157" s="67" t="s">
        <v>5</v>
      </c>
      <c r="E157" s="95">
        <v>32</v>
      </c>
      <c r="F157" s="112" t="str">
        <f>IF(B157="","",IF(ISNA(VLOOKUP(D157,Viktklasser!$G$1:$G$11,1,FALSE)),"fel kategori",IF(ISNA(VLOOKUP(D157&amp;E157,Viktklasser!B:D,3,FALSE)),IF(AND(D157="Mkn",E157&lt;&gt;""),D157&amp;" "&amp;E157,"fel vikt"),VLOOKUP(D157&amp;E157,Viktklasser!B:D,3,FALSE))))</f>
        <v>P 29/32 kg</v>
      </c>
    </row>
    <row r="158" spans="1:6" ht="12.75">
      <c r="A158" s="82">
        <v>1155</v>
      </c>
      <c r="B158" s="85" t="s">
        <v>399</v>
      </c>
      <c r="C158" s="66" t="s">
        <v>398</v>
      </c>
      <c r="D158" s="67" t="s">
        <v>5</v>
      </c>
      <c r="E158" s="95">
        <v>66</v>
      </c>
      <c r="F158" s="112" t="str">
        <f>IF(B158="","",IF(ISNA(VLOOKUP(D158,Viktklasser!$G$1:$G$11,1,FALSE)),"fel kategori",IF(ISNA(VLOOKUP(D158&amp;E158,Viktklasser!B:D,3,FALSE)),IF(AND(D158="Mkn",E158&lt;&gt;""),D158&amp;" "&amp;E158,"fel vikt"),VLOOKUP(D158&amp;E158,Viktklasser!B:D,3,FALSE))))</f>
        <v>P 66 kg</v>
      </c>
    </row>
    <row r="159" spans="1:6" ht="12.75">
      <c r="A159" s="82">
        <v>1156</v>
      </c>
      <c r="B159" s="85" t="s">
        <v>400</v>
      </c>
      <c r="C159" s="66" t="s">
        <v>398</v>
      </c>
      <c r="D159" s="67" t="s">
        <v>4</v>
      </c>
      <c r="E159" s="95">
        <v>58</v>
      </c>
      <c r="F159" s="112" t="str">
        <f>IF(B159="","",IF(ISNA(VLOOKUP(D159,Viktklasser!$G$1:$G$11,1,FALSE)),"fel kategori",IF(ISNA(VLOOKUP(D159&amp;E159,Viktklasser!B:D,3,FALSE)),IF(AND(D159="Mkn",E159&lt;&gt;""),D159&amp;" "&amp;E159,"fel vikt"),VLOOKUP(D159&amp;E159,Viktklasser!B:D,3,FALSE))))</f>
        <v>U 58 kg</v>
      </c>
    </row>
    <row r="160" spans="1:6" ht="12.75">
      <c r="A160" s="82">
        <v>1157</v>
      </c>
      <c r="B160" s="85" t="s">
        <v>401</v>
      </c>
      <c r="C160" s="66" t="s">
        <v>398</v>
      </c>
      <c r="D160" s="67" t="s">
        <v>4</v>
      </c>
      <c r="E160" s="95">
        <v>63</v>
      </c>
      <c r="F160" s="112" t="str">
        <f>IF(B160="","",IF(ISNA(VLOOKUP(D160,Viktklasser!$G$1:$G$11,1,FALSE)),"fel kategori",IF(ISNA(VLOOKUP(D160&amp;E160,Viktklasser!B:D,3,FALSE)),IF(AND(D160="Mkn",E160&lt;&gt;""),D160&amp;" "&amp;E160,"fel vikt"),VLOOKUP(D160&amp;E160,Viktklasser!B:D,3,FALSE))))</f>
        <v>U 63 kg</v>
      </c>
    </row>
    <row r="161" spans="1:6" ht="12.75">
      <c r="A161" s="82">
        <v>1158</v>
      </c>
      <c r="B161" s="85" t="s">
        <v>402</v>
      </c>
      <c r="C161" s="66" t="s">
        <v>398</v>
      </c>
      <c r="D161" s="67" t="s">
        <v>4</v>
      </c>
      <c r="E161" s="95">
        <v>85</v>
      </c>
      <c r="F161" s="112" t="str">
        <f>IF(B161="","",IF(ISNA(VLOOKUP(D161,Viktklasser!$G$1:$G$11,1,FALSE)),"fel kategori",IF(ISNA(VLOOKUP(D161&amp;E161,Viktklasser!B:D,3,FALSE)),IF(AND(D161="Mkn",E161&lt;&gt;""),D161&amp;" "&amp;E161,"fel vikt"),VLOOKUP(D161&amp;E161,Viktklasser!B:D,3,FALSE))))</f>
        <v>U 85 kg</v>
      </c>
    </row>
    <row r="162" spans="1:6" ht="12.75">
      <c r="A162" s="82">
        <v>1159</v>
      </c>
      <c r="B162" s="85" t="s">
        <v>403</v>
      </c>
      <c r="C162" s="66" t="s">
        <v>404</v>
      </c>
      <c r="D162" s="67" t="s">
        <v>6</v>
      </c>
      <c r="E162" s="95">
        <v>35</v>
      </c>
      <c r="F162" s="112" t="str">
        <f>IF(B162="","",IF(ISNA(VLOOKUP(D162,Viktklasser!$G$1:$G$11,1,FALSE)),"fel kategori",IF(ISNA(VLOOKUP(D162&amp;E162,Viktklasser!B:D,3,FALSE)),IF(AND(D162="Mkn",E162&lt;&gt;""),D162&amp;" "&amp;E162,"fel vikt"),VLOOKUP(D162&amp;E162,Viktklasser!B:D,3,FALSE))))</f>
        <v>K 35 kg</v>
      </c>
    </row>
    <row r="163" spans="1:6" ht="12.75">
      <c r="A163" s="82">
        <v>1160</v>
      </c>
      <c r="B163" s="85" t="s">
        <v>405</v>
      </c>
      <c r="C163" s="66" t="s">
        <v>404</v>
      </c>
      <c r="D163" s="67" t="s">
        <v>6</v>
      </c>
      <c r="E163" s="95">
        <v>38</v>
      </c>
      <c r="F163" s="112" t="str">
        <f>IF(B163="","",IF(ISNA(VLOOKUP(D163,Viktklasser!$G$1:$G$11,1,FALSE)),"fel kategori",IF(ISNA(VLOOKUP(D163&amp;E163,Viktklasser!B:D,3,FALSE)),IF(AND(D163="Mkn",E163&lt;&gt;""),D163&amp;" "&amp;E163,"fel vikt"),VLOOKUP(D163&amp;E163,Viktklasser!B:D,3,FALSE))))</f>
        <v>K 38 kg</v>
      </c>
    </row>
    <row r="164" spans="1:6" ht="12.75">
      <c r="A164" s="82">
        <v>1161</v>
      </c>
      <c r="B164" s="85" t="s">
        <v>406</v>
      </c>
      <c r="C164" s="66" t="s">
        <v>404</v>
      </c>
      <c r="D164" s="67" t="s">
        <v>5</v>
      </c>
      <c r="E164" s="95">
        <v>59</v>
      </c>
      <c r="F164" s="112" t="str">
        <f>IF(B164="","",IF(ISNA(VLOOKUP(D164,Viktklasser!$G$1:$G$11,1,FALSE)),"fel kategori",IF(ISNA(VLOOKUP(D164&amp;E164,Viktklasser!B:D,3,FALSE)),IF(AND(D164="Mkn",E164&lt;&gt;""),D164&amp;" "&amp;E164,"fel vikt"),VLOOKUP(D164&amp;E164,Viktklasser!B:D,3,FALSE))))</f>
        <v>P 59 kg</v>
      </c>
    </row>
    <row r="165" spans="1:6" ht="12.75">
      <c r="A165" s="82">
        <v>1162</v>
      </c>
      <c r="B165" s="85" t="s">
        <v>407</v>
      </c>
      <c r="C165" s="66" t="s">
        <v>404</v>
      </c>
      <c r="D165" s="67" t="s">
        <v>6</v>
      </c>
      <c r="E165" s="95">
        <v>29</v>
      </c>
      <c r="F165" s="112" t="str">
        <f>IF(B165="","",IF(ISNA(VLOOKUP(D165,Viktklasser!$G$1:$G$11,1,FALSE)),"fel kategori",IF(ISNA(VLOOKUP(D165&amp;E165,Viktklasser!B:D,3,FALSE)),IF(AND(D165="Mkn",E165&lt;&gt;""),D165&amp;" "&amp;E165,"fel vikt"),VLOOKUP(D165&amp;E165,Viktklasser!B:D,3,FALSE))))</f>
        <v>K 29 kg</v>
      </c>
    </row>
    <row r="166" spans="1:6" ht="12.75">
      <c r="A166" s="82">
        <v>1163</v>
      </c>
      <c r="B166" s="85" t="s">
        <v>408</v>
      </c>
      <c r="C166" s="66" t="s">
        <v>409</v>
      </c>
      <c r="D166" s="67" t="s">
        <v>6</v>
      </c>
      <c r="E166" s="95">
        <v>26</v>
      </c>
      <c r="F166" s="112" t="str">
        <f>IF(B166="","",IF(ISNA(VLOOKUP(D166,Viktklasser!$G$1:$G$11,1,FALSE)),"fel kategori",IF(ISNA(VLOOKUP(D166&amp;E166,Viktklasser!B:D,3,FALSE)),IF(AND(D166="Mkn",E166&lt;&gt;""),D166&amp;" "&amp;E166,"fel vikt"),VLOOKUP(D166&amp;E166,Viktklasser!B:D,3,FALSE))))</f>
        <v>K 26 kg</v>
      </c>
    </row>
    <row r="167" spans="1:6" ht="12.75">
      <c r="A167" s="82">
        <v>1164</v>
      </c>
      <c r="B167" s="85" t="s">
        <v>410</v>
      </c>
      <c r="C167" s="66" t="s">
        <v>409</v>
      </c>
      <c r="D167" s="67" t="s">
        <v>5</v>
      </c>
      <c r="E167" s="95">
        <v>35</v>
      </c>
      <c r="F167" s="112" t="str">
        <f>IF(B167="","",IF(ISNA(VLOOKUP(D167,Viktklasser!$G$1:$G$11,1,FALSE)),"fel kategori",IF(ISNA(VLOOKUP(D167&amp;E167,Viktklasser!B:D,3,FALSE)),IF(AND(D167="Mkn",E167&lt;&gt;""),D167&amp;" "&amp;E167,"fel vikt"),VLOOKUP(D167&amp;E167,Viktklasser!B:D,3,FALSE))))</f>
        <v>P 35 kg</v>
      </c>
    </row>
    <row r="168" spans="1:6" ht="12.75">
      <c r="A168" s="82">
        <v>1165</v>
      </c>
      <c r="B168" s="85" t="s">
        <v>411</v>
      </c>
      <c r="C168" s="66" t="s">
        <v>409</v>
      </c>
      <c r="D168" s="67" t="s">
        <v>33</v>
      </c>
      <c r="E168" s="95">
        <v>52</v>
      </c>
      <c r="F168" s="112" t="str">
        <f>IF(B168="","",IF(ISNA(VLOOKUP(D168,Viktklasser!$G$1:$G$11,1,FALSE)),"fel kategori",IF(ISNA(VLOOKUP(D168&amp;E168,Viktklasser!B:D,3,FALSE)),IF(AND(D168="Mkn",E168&lt;&gt;""),D168&amp;" "&amp;E168,"fel vikt"),VLOOKUP(D168&amp;E168,Viktklasser!B:D,3,FALSE))))</f>
        <v>Fä 52 kg</v>
      </c>
    </row>
    <row r="169" spans="1:6" ht="12.75">
      <c r="A169" s="82">
        <v>1166</v>
      </c>
      <c r="B169" s="85" t="s">
        <v>412</v>
      </c>
      <c r="C169" s="66" t="s">
        <v>409</v>
      </c>
      <c r="D169" s="67" t="s">
        <v>4</v>
      </c>
      <c r="E169" s="95">
        <v>63</v>
      </c>
      <c r="F169" s="112" t="str">
        <f>IF(B169="","",IF(ISNA(VLOOKUP(D169,Viktklasser!$G$1:$G$11,1,FALSE)),"fel kategori",IF(ISNA(VLOOKUP(D169&amp;E169,Viktklasser!B:D,3,FALSE)),IF(AND(D169="Mkn",E169&lt;&gt;""),D169&amp;" "&amp;E169,"fel vikt"),VLOOKUP(D169&amp;E169,Viktklasser!B:D,3,FALSE))))</f>
        <v>U 63 kg</v>
      </c>
    </row>
    <row r="170" spans="1:6" ht="12.75">
      <c r="A170" s="82">
        <v>1167</v>
      </c>
      <c r="B170" s="85" t="s">
        <v>413</v>
      </c>
      <c r="C170" s="66" t="s">
        <v>311</v>
      </c>
      <c r="D170" s="67" t="s">
        <v>33</v>
      </c>
      <c r="E170" s="95">
        <v>37</v>
      </c>
      <c r="F170" s="112" t="str">
        <f>IF(B170="","",IF(ISNA(VLOOKUP(D170,Viktklasser!$G$1:$G$11,1,FALSE)),"fel kategori",IF(ISNA(VLOOKUP(D170&amp;E170,Viktklasser!B:D,3,FALSE)),IF(AND(D170="Mkn",E170&lt;&gt;""),D170&amp;" "&amp;E170,"fel vikt"),VLOOKUP(D170&amp;E170,Viktklasser!B:D,3,FALSE))))</f>
        <v>Fä 37 kg</v>
      </c>
    </row>
    <row r="171" spans="1:6" ht="12.75">
      <c r="A171" s="82">
        <v>1168</v>
      </c>
      <c r="B171" s="85" t="s">
        <v>414</v>
      </c>
      <c r="C171" s="66" t="s">
        <v>271</v>
      </c>
      <c r="D171" s="67" t="s">
        <v>5</v>
      </c>
      <c r="E171" s="95">
        <v>38</v>
      </c>
      <c r="F171" s="112" t="str">
        <f>IF(B171="","",IF(ISNA(VLOOKUP(D171,Viktklasser!$G$1:$G$11,1,FALSE)),"fel kategori",IF(ISNA(VLOOKUP(D171&amp;E171,Viktklasser!B:D,3,FALSE)),IF(AND(D171="Mkn",E171&lt;&gt;""),D171&amp;" "&amp;E171,"fel vikt"),VLOOKUP(D171&amp;E171,Viktklasser!B:D,3,FALSE))))</f>
        <v>P 38 kg</v>
      </c>
    </row>
    <row r="172" spans="1:6" ht="12.75">
      <c r="A172" s="82">
        <v>1169</v>
      </c>
      <c r="B172" s="85" t="s">
        <v>416</v>
      </c>
      <c r="C172" s="66" t="s">
        <v>398</v>
      </c>
      <c r="D172" s="67" t="s">
        <v>5</v>
      </c>
      <c r="E172" s="95">
        <v>53</v>
      </c>
      <c r="F172" s="112" t="str">
        <f>IF(B172="","",IF(ISNA(VLOOKUP(D172,Viktklasser!$G$1:$G$11,1,FALSE)),"fel kategori",IF(ISNA(VLOOKUP(D172&amp;E172,Viktklasser!B:D,3,FALSE)),IF(AND(D172="Mkn",E172&lt;&gt;""),D172&amp;" "&amp;E172,"fel vikt"),VLOOKUP(D172&amp;E172,Viktklasser!B:D,3,FALSE))))</f>
        <v>P 53 kg</v>
      </c>
    </row>
    <row r="173" spans="1:6" ht="12.75">
      <c r="A173" s="82">
        <v>1170</v>
      </c>
      <c r="B173" s="85"/>
      <c r="C173" s="66"/>
      <c r="D173" s="67"/>
      <c r="E173" s="95"/>
      <c r="F173" s="112">
        <f>IF(B173="","",IF(ISNA(VLOOKUP(D173,Viktklasser!$G$1:$G$11,1,FALSE)),"fel kategori",IF(ISNA(VLOOKUP(D173&amp;E173,Viktklasser!B:D,3,FALSE)),IF(AND(D173="Mkn",E173&lt;&gt;""),D173&amp;" "&amp;E173,"fel vikt"),VLOOKUP(D173&amp;E173,Viktklasser!B:D,3,FALSE))))</f>
      </c>
    </row>
    <row r="174" spans="1:6" ht="12.75">
      <c r="A174" s="82">
        <v>1171</v>
      </c>
      <c r="B174" s="85"/>
      <c r="C174" s="66"/>
      <c r="D174" s="67"/>
      <c r="E174" s="95"/>
      <c r="F174" s="112">
        <f>IF(B174="","",IF(ISNA(VLOOKUP(D174,Viktklasser!$G$1:$G$11,1,FALSE)),"fel kategori",IF(ISNA(VLOOKUP(D174&amp;E174,Viktklasser!B:D,3,FALSE)),IF(AND(D174="Mkn",E174&lt;&gt;""),D174&amp;" "&amp;E174,"fel vikt"),VLOOKUP(D174&amp;E174,Viktklasser!B:D,3,FALSE))))</f>
      </c>
    </row>
    <row r="175" spans="1:6" ht="12.75">
      <c r="A175" s="82">
        <v>1172</v>
      </c>
      <c r="B175" s="85"/>
      <c r="C175" s="66"/>
      <c r="D175" s="67"/>
      <c r="E175" s="95"/>
      <c r="F175" s="112">
        <f>IF(B175="","",IF(ISNA(VLOOKUP(D175,Viktklasser!$G$1:$G$11,1,FALSE)),"fel kategori",IF(ISNA(VLOOKUP(D175&amp;E175,Viktklasser!B:D,3,FALSE)),IF(AND(D175="Mkn",E175&lt;&gt;""),D175&amp;" "&amp;E175,"fel vikt"),VLOOKUP(D175&amp;E175,Viktklasser!B:D,3,FALSE))))</f>
      </c>
    </row>
    <row r="176" spans="1:6" ht="12.75">
      <c r="A176" s="82">
        <v>1173</v>
      </c>
      <c r="B176" s="85"/>
      <c r="C176" s="66"/>
      <c r="D176" s="67"/>
      <c r="E176" s="95"/>
      <c r="F176" s="112">
        <f>IF(B176="","",IF(ISNA(VLOOKUP(D176,Viktklasser!$G$1:$G$11,1,FALSE)),"fel kategori",IF(ISNA(VLOOKUP(D176&amp;E176,Viktklasser!B:D,3,FALSE)),IF(AND(D176="Mkn",E176&lt;&gt;""),D176&amp;" "&amp;E176,"fel vikt"),VLOOKUP(D176&amp;E176,Viktklasser!B:D,3,FALSE))))</f>
      </c>
    </row>
    <row r="177" spans="1:6" ht="12.75">
      <c r="A177" s="82">
        <v>1174</v>
      </c>
      <c r="B177" s="85"/>
      <c r="C177" s="66"/>
      <c r="D177" s="67"/>
      <c r="E177" s="95"/>
      <c r="F177" s="112">
        <f>IF(B177="","",IF(ISNA(VLOOKUP(D177,Viktklasser!$G$1:$G$11,1,FALSE)),"fel kategori",IF(ISNA(VLOOKUP(D177&amp;E177,Viktklasser!B:D,3,FALSE)),IF(AND(D177="Mkn",E177&lt;&gt;""),D177&amp;" "&amp;E177,"fel vikt"),VLOOKUP(D177&amp;E177,Viktklasser!B:D,3,FALSE))))</f>
      </c>
    </row>
    <row r="178" spans="1:6" ht="12.75">
      <c r="A178" s="82">
        <v>1175</v>
      </c>
      <c r="B178" s="85"/>
      <c r="C178" s="66"/>
      <c r="D178" s="67"/>
      <c r="E178" s="95"/>
      <c r="F178" s="112">
        <f>IF(B178="","",IF(ISNA(VLOOKUP(D178,Viktklasser!$G$1:$G$11,1,FALSE)),"fel kategori",IF(ISNA(VLOOKUP(D178&amp;E178,Viktklasser!B:D,3,FALSE)),IF(AND(D178="Mkn",E178&lt;&gt;""),D178&amp;" "&amp;E178,"fel vikt"),VLOOKUP(D178&amp;E178,Viktklasser!B:D,3,FALSE))))</f>
      </c>
    </row>
    <row r="179" spans="1:6" ht="12.75">
      <c r="A179" s="82">
        <v>1176</v>
      </c>
      <c r="B179" s="85"/>
      <c r="C179" s="66"/>
      <c r="D179" s="67"/>
      <c r="E179" s="95"/>
      <c r="F179" s="112">
        <f>IF(B179="","",IF(ISNA(VLOOKUP(D179,Viktklasser!$G$1:$G$11,1,FALSE)),"fel kategori",IF(ISNA(VLOOKUP(D179&amp;E179,Viktklasser!B:D,3,FALSE)),IF(AND(D179="Mkn",E179&lt;&gt;""),D179&amp;" "&amp;E179,"fel vikt"),VLOOKUP(D179&amp;E179,Viktklasser!B:D,3,FALSE))))</f>
      </c>
    </row>
    <row r="180" spans="1:6" ht="12.75">
      <c r="A180" s="82">
        <v>1177</v>
      </c>
      <c r="B180" s="85"/>
      <c r="C180" s="66"/>
      <c r="D180" s="67"/>
      <c r="E180" s="95"/>
      <c r="F180" s="112">
        <f>IF(B180="","",IF(ISNA(VLOOKUP(D180,Viktklasser!$G$1:$G$11,1,FALSE)),"fel kategori",IF(ISNA(VLOOKUP(D180&amp;E180,Viktklasser!B:D,3,FALSE)),IF(AND(D180="Mkn",E180&lt;&gt;""),D180&amp;" "&amp;E180,"fel vikt"),VLOOKUP(D180&amp;E180,Viktklasser!B:D,3,FALSE))))</f>
      </c>
    </row>
    <row r="181" spans="1:6" ht="12.75">
      <c r="A181" s="82">
        <v>1178</v>
      </c>
      <c r="B181" s="85"/>
      <c r="C181" s="66"/>
      <c r="D181" s="67"/>
      <c r="E181" s="95"/>
      <c r="F181" s="112">
        <f>IF(B181="","",IF(ISNA(VLOOKUP(D181,Viktklasser!$G$1:$G$11,1,FALSE)),"fel kategori",IF(ISNA(VLOOKUP(D181&amp;E181,Viktklasser!B:D,3,FALSE)),IF(AND(D181="Mkn",E181&lt;&gt;""),D181&amp;" "&amp;E181,"fel vikt"),VLOOKUP(D181&amp;E181,Viktklasser!B:D,3,FALSE))))</f>
      </c>
    </row>
    <row r="182" spans="1:6" ht="12.75">
      <c r="A182" s="82">
        <v>1179</v>
      </c>
      <c r="B182" s="85"/>
      <c r="C182" s="66"/>
      <c r="D182" s="67"/>
      <c r="E182" s="95"/>
      <c r="F182" s="112">
        <f>IF(B182="","",IF(ISNA(VLOOKUP(D182,Viktklasser!$G$1:$G$11,1,FALSE)),"fel kategori",IF(ISNA(VLOOKUP(D182&amp;E182,Viktklasser!B:D,3,FALSE)),IF(AND(D182="Mkn",E182&lt;&gt;""),D182&amp;" "&amp;E182,"fel vikt"),VLOOKUP(D182&amp;E182,Viktklasser!B:D,3,FALSE))))</f>
      </c>
    </row>
    <row r="183" spans="1:6" ht="12.75">
      <c r="A183" s="82">
        <v>1180</v>
      </c>
      <c r="B183" s="85"/>
      <c r="C183" s="66"/>
      <c r="D183" s="67"/>
      <c r="E183" s="95"/>
      <c r="F183" s="112">
        <f>IF(B183="","",IF(ISNA(VLOOKUP(D183,Viktklasser!$G$1:$G$11,1,FALSE)),"fel kategori",IF(ISNA(VLOOKUP(D183&amp;E183,Viktklasser!B:D,3,FALSE)),IF(AND(D183="Mkn",E183&lt;&gt;""),D183&amp;" "&amp;E183,"fel vikt"),VLOOKUP(D183&amp;E183,Viktklasser!B:D,3,FALSE))))</f>
      </c>
    </row>
    <row r="184" spans="1:6" ht="12.75">
      <c r="A184" s="82">
        <v>1181</v>
      </c>
      <c r="B184" s="85"/>
      <c r="C184" s="66"/>
      <c r="D184" s="67"/>
      <c r="E184" s="95"/>
      <c r="F184" s="112">
        <f>IF(B184="","",IF(ISNA(VLOOKUP(D184,Viktklasser!$G$1:$G$11,1,FALSE)),"fel kategori",IF(ISNA(VLOOKUP(D184&amp;E184,Viktklasser!B:D,3,FALSE)),IF(AND(D184="Mkn",E184&lt;&gt;""),D184&amp;" "&amp;E184,"fel vikt"),VLOOKUP(D184&amp;E184,Viktklasser!B:D,3,FALSE))))</f>
      </c>
    </row>
    <row r="185" spans="1:6" ht="12.75">
      <c r="A185" s="82">
        <v>1182</v>
      </c>
      <c r="B185" s="85"/>
      <c r="C185" s="66"/>
      <c r="D185" s="67"/>
      <c r="E185" s="95"/>
      <c r="F185" s="112">
        <f>IF(B185="","",IF(ISNA(VLOOKUP(D185,Viktklasser!$G$1:$G$11,1,FALSE)),"fel kategori",IF(ISNA(VLOOKUP(D185&amp;E185,Viktklasser!B:D,3,FALSE)),IF(AND(D185="Mkn",E185&lt;&gt;""),D185&amp;" "&amp;E185,"fel vikt"),VLOOKUP(D185&amp;E185,Viktklasser!B:D,3,FALSE))))</f>
      </c>
    </row>
    <row r="186" spans="1:6" ht="12.75">
      <c r="A186" s="82">
        <v>1183</v>
      </c>
      <c r="B186" s="85"/>
      <c r="C186" s="66"/>
      <c r="D186" s="67"/>
      <c r="E186" s="95"/>
      <c r="F186" s="112">
        <f>IF(B186="","",IF(ISNA(VLOOKUP(D186,Viktklasser!$G$1:$G$11,1,FALSE)),"fel kategori",IF(ISNA(VLOOKUP(D186&amp;E186,Viktklasser!B:D,3,FALSE)),IF(AND(D186="Mkn",E186&lt;&gt;""),D186&amp;" "&amp;E186,"fel vikt"),VLOOKUP(D186&amp;E186,Viktklasser!B:D,3,FALSE))))</f>
      </c>
    </row>
    <row r="187" spans="1:6" ht="12.75">
      <c r="A187" s="82">
        <v>1184</v>
      </c>
      <c r="B187" s="85"/>
      <c r="C187" s="66"/>
      <c r="D187" s="67"/>
      <c r="E187" s="95"/>
      <c r="F187" s="112">
        <f>IF(B187="","",IF(ISNA(VLOOKUP(D187,Viktklasser!$G$1:$G$11,1,FALSE)),"fel kategori",IF(ISNA(VLOOKUP(D187&amp;E187,Viktklasser!B:D,3,FALSE)),IF(AND(D187="Mkn",E187&lt;&gt;""),D187&amp;" "&amp;E187,"fel vikt"),VLOOKUP(D187&amp;E187,Viktklasser!B:D,3,FALSE))))</f>
      </c>
    </row>
    <row r="188" spans="1:6" ht="12.75">
      <c r="A188" s="82">
        <v>1185</v>
      </c>
      <c r="B188" s="85"/>
      <c r="C188" s="66"/>
      <c r="D188" s="67"/>
      <c r="E188" s="95"/>
      <c r="F188" s="112">
        <f>IF(B188="","",IF(ISNA(VLOOKUP(D188,Viktklasser!$G$1:$G$11,1,FALSE)),"fel kategori",IF(ISNA(VLOOKUP(D188&amp;E188,Viktklasser!B:D,3,FALSE)),IF(AND(D188="Mkn",E188&lt;&gt;""),D188&amp;" "&amp;E188,"fel vikt"),VLOOKUP(D188&amp;E188,Viktklasser!B:D,3,FALSE))))</f>
      </c>
    </row>
    <row r="189" spans="1:6" ht="12.75">
      <c r="A189" s="82">
        <v>1186</v>
      </c>
      <c r="B189" s="85"/>
      <c r="C189" s="66"/>
      <c r="D189" s="67"/>
      <c r="E189" s="95"/>
      <c r="F189" s="112">
        <f>IF(B189="","",IF(ISNA(VLOOKUP(D189,Viktklasser!$G$1:$G$11,1,FALSE)),"fel kategori",IF(ISNA(VLOOKUP(D189&amp;E189,Viktklasser!B:D,3,FALSE)),IF(AND(D189="Mkn",E189&lt;&gt;""),D189&amp;" "&amp;E189,"fel vikt"),VLOOKUP(D189&amp;E189,Viktklasser!B:D,3,FALSE))))</f>
      </c>
    </row>
    <row r="190" spans="1:6" ht="12.75">
      <c r="A190" s="82">
        <v>1187</v>
      </c>
      <c r="B190" s="85"/>
      <c r="C190" s="66"/>
      <c r="D190" s="67"/>
      <c r="E190" s="95"/>
      <c r="F190" s="112">
        <f>IF(B190="","",IF(ISNA(VLOOKUP(D190,Viktklasser!$G$1:$G$11,1,FALSE)),"fel kategori",IF(ISNA(VLOOKUP(D190&amp;E190,Viktklasser!B:D,3,FALSE)),IF(AND(D190="Mkn",E190&lt;&gt;""),D190&amp;" "&amp;E190,"fel vikt"),VLOOKUP(D190&amp;E190,Viktklasser!B:D,3,FALSE))))</f>
      </c>
    </row>
    <row r="191" spans="1:6" ht="12.75">
      <c r="A191" s="82">
        <v>1188</v>
      </c>
      <c r="B191" s="85"/>
      <c r="C191" s="66"/>
      <c r="D191" s="67"/>
      <c r="E191" s="95"/>
      <c r="F191" s="112">
        <f>IF(B191="","",IF(ISNA(VLOOKUP(D191,Viktklasser!$G$1:$G$11,1,FALSE)),"fel kategori",IF(ISNA(VLOOKUP(D191&amp;E191,Viktklasser!B:D,3,FALSE)),IF(AND(D191="Mkn",E191&lt;&gt;""),D191&amp;" "&amp;E191,"fel vikt"),VLOOKUP(D191&amp;E191,Viktklasser!B:D,3,FALSE))))</f>
      </c>
    </row>
    <row r="192" spans="1:6" ht="12.75">
      <c r="A192" s="82">
        <v>1189</v>
      </c>
      <c r="B192" s="85"/>
      <c r="C192" s="66"/>
      <c r="D192" s="67"/>
      <c r="E192" s="95"/>
      <c r="F192" s="112">
        <f>IF(B192="","",IF(ISNA(VLOOKUP(D192,Viktklasser!$G$1:$G$11,1,FALSE)),"fel kategori",IF(ISNA(VLOOKUP(D192&amp;E192,Viktklasser!B:D,3,FALSE)),IF(AND(D192="Mkn",E192&lt;&gt;""),D192&amp;" "&amp;E192,"fel vikt"),VLOOKUP(D192&amp;E192,Viktklasser!B:D,3,FALSE))))</f>
      </c>
    </row>
    <row r="193" spans="1:6" ht="12.75">
      <c r="A193" s="82">
        <v>1190</v>
      </c>
      <c r="B193" s="85"/>
      <c r="C193" s="66"/>
      <c r="D193" s="67"/>
      <c r="E193" s="95"/>
      <c r="F193" s="112">
        <f>IF(B193="","",IF(ISNA(VLOOKUP(D193,Viktklasser!$G$1:$G$11,1,FALSE)),"fel kategori",IF(ISNA(VLOOKUP(D193&amp;E193,Viktklasser!B:D,3,FALSE)),IF(AND(D193="Mkn",E193&lt;&gt;""),D193&amp;" "&amp;E193,"fel vikt"),VLOOKUP(D193&amp;E193,Viktklasser!B:D,3,FALSE))))</f>
      </c>
    </row>
    <row r="194" spans="1:6" ht="12.75">
      <c r="A194" s="82">
        <v>1191</v>
      </c>
      <c r="B194" s="85"/>
      <c r="C194" s="66"/>
      <c r="D194" s="67"/>
      <c r="E194" s="95"/>
      <c r="F194" s="112">
        <f>IF(B194="","",IF(ISNA(VLOOKUP(D194,Viktklasser!$G$1:$G$11,1,FALSE)),"fel kategori",IF(ISNA(VLOOKUP(D194&amp;E194,Viktklasser!B:D,3,FALSE)),IF(AND(D194="Mkn",E194&lt;&gt;""),D194&amp;" "&amp;E194,"fel vikt"),VLOOKUP(D194&amp;E194,Viktklasser!B:D,3,FALSE))))</f>
      </c>
    </row>
    <row r="195" spans="1:6" ht="12.75">
      <c r="A195" s="82">
        <v>1192</v>
      </c>
      <c r="B195" s="85"/>
      <c r="C195" s="66"/>
      <c r="D195" s="67"/>
      <c r="E195" s="95"/>
      <c r="F195" s="112">
        <f>IF(B195="","",IF(ISNA(VLOOKUP(D195,Viktklasser!$G$1:$G$11,1,FALSE)),"fel kategori",IF(ISNA(VLOOKUP(D195&amp;E195,Viktklasser!B:D,3,FALSE)),IF(AND(D195="Mkn",E195&lt;&gt;""),D195&amp;" "&amp;E195,"fel vikt"),VLOOKUP(D195&amp;E195,Viktklasser!B:D,3,FALSE))))</f>
      </c>
    </row>
    <row r="196" spans="1:6" ht="12.75">
      <c r="A196" s="82">
        <v>1193</v>
      </c>
      <c r="B196" s="85"/>
      <c r="C196" s="66"/>
      <c r="D196" s="67"/>
      <c r="E196" s="95"/>
      <c r="F196" s="112">
        <f>IF(B196="","",IF(ISNA(VLOOKUP(D196,Viktklasser!$G$1:$G$11,1,FALSE)),"fel kategori",IF(ISNA(VLOOKUP(D196&amp;E196,Viktklasser!B:D,3,FALSE)),IF(AND(D196="Mkn",E196&lt;&gt;""),D196&amp;" "&amp;E196,"fel vikt"),VLOOKUP(D196&amp;E196,Viktklasser!B:D,3,FALSE))))</f>
      </c>
    </row>
    <row r="197" spans="1:6" ht="12.75">
      <c r="A197" s="82">
        <v>1194</v>
      </c>
      <c r="B197" s="85"/>
      <c r="C197" s="66"/>
      <c r="D197" s="67"/>
      <c r="E197" s="95"/>
      <c r="F197" s="112">
        <f>IF(B197="","",IF(ISNA(VLOOKUP(D197,Viktklasser!$G$1:$G$11,1,FALSE)),"fel kategori",IF(ISNA(VLOOKUP(D197&amp;E197,Viktklasser!B:D,3,FALSE)),IF(AND(D197="Mkn",E197&lt;&gt;""),D197&amp;" "&amp;E197,"fel vikt"),VLOOKUP(D197&amp;E197,Viktklasser!B:D,3,FALSE))))</f>
      </c>
    </row>
    <row r="198" spans="1:6" ht="12.75">
      <c r="A198" s="82">
        <v>1195</v>
      </c>
      <c r="B198" s="85"/>
      <c r="C198" s="66"/>
      <c r="D198" s="67"/>
      <c r="E198" s="95"/>
      <c r="F198" s="112">
        <f>IF(B198="","",IF(ISNA(VLOOKUP(D198,Viktklasser!$G$1:$G$11,1,FALSE)),"fel kategori",IF(ISNA(VLOOKUP(D198&amp;E198,Viktklasser!B:D,3,FALSE)),IF(AND(D198="Mkn",E198&lt;&gt;""),D198&amp;" "&amp;E198,"fel vikt"),VLOOKUP(D198&amp;E198,Viktklasser!B:D,3,FALSE))))</f>
      </c>
    </row>
    <row r="199" spans="1:6" ht="12.75">
      <c r="A199" s="82">
        <v>1196</v>
      </c>
      <c r="B199" s="85"/>
      <c r="C199" s="66"/>
      <c r="D199" s="67"/>
      <c r="E199" s="95"/>
      <c r="F199" s="112">
        <f>IF(B199="","",IF(ISNA(VLOOKUP(D199,Viktklasser!$G$1:$G$11,1,FALSE)),"fel kategori",IF(ISNA(VLOOKUP(D199&amp;E199,Viktklasser!B:D,3,FALSE)),IF(AND(D199="Mkn",E199&lt;&gt;""),D199&amp;" "&amp;E199,"fel vikt"),VLOOKUP(D199&amp;E199,Viktklasser!B:D,3,FALSE))))</f>
      </c>
    </row>
    <row r="200" spans="1:6" ht="12.75">
      <c r="A200" s="82">
        <v>1197</v>
      </c>
      <c r="B200" s="85"/>
      <c r="C200" s="66"/>
      <c r="D200" s="67"/>
      <c r="E200" s="95"/>
      <c r="F200" s="112">
        <f>IF(B200="","",IF(ISNA(VLOOKUP(D200,Viktklasser!$G$1:$G$11,1,FALSE)),"fel kategori",IF(ISNA(VLOOKUP(D200&amp;E200,Viktklasser!B:D,3,FALSE)),IF(AND(D200="Mkn",E200&lt;&gt;""),D200&amp;" "&amp;E200,"fel vikt"),VLOOKUP(D200&amp;E200,Viktklasser!B:D,3,FALSE))))</f>
      </c>
    </row>
    <row r="201" spans="1:6" ht="12.75">
      <c r="A201" s="82">
        <v>1198</v>
      </c>
      <c r="B201" s="85"/>
      <c r="C201" s="66"/>
      <c r="D201" s="67"/>
      <c r="E201" s="95"/>
      <c r="F201" s="112">
        <f>IF(B201="","",IF(ISNA(VLOOKUP(D201,Viktklasser!$G$1:$G$11,1,FALSE)),"fel kategori",IF(ISNA(VLOOKUP(D201&amp;E201,Viktklasser!B:D,3,FALSE)),IF(AND(D201="Mkn",E201&lt;&gt;""),D201&amp;" "&amp;E201,"fel vikt"),VLOOKUP(D201&amp;E201,Viktklasser!B:D,3,FALSE))))</f>
      </c>
    </row>
    <row r="202" spans="1:6" ht="12.75">
      <c r="A202" s="82">
        <v>1199</v>
      </c>
      <c r="B202" s="85"/>
      <c r="C202" s="66"/>
      <c r="D202" s="67"/>
      <c r="E202" s="95"/>
      <c r="F202" s="112">
        <f>IF(B202="","",IF(ISNA(VLOOKUP(D202,Viktklasser!$G$1:$G$11,1,FALSE)),"fel kategori",IF(ISNA(VLOOKUP(D202&amp;E202,Viktklasser!B:D,3,FALSE)),IF(AND(D202="Mkn",E202&lt;&gt;""),D202&amp;" "&amp;E202,"fel vikt"),VLOOKUP(D202&amp;E202,Viktklasser!B:D,3,FALSE))))</f>
      </c>
    </row>
    <row r="203" spans="1:6" ht="12.75">
      <c r="A203" s="82">
        <v>1200</v>
      </c>
      <c r="B203" s="85"/>
      <c r="C203" s="66"/>
      <c r="D203" s="67"/>
      <c r="E203" s="95"/>
      <c r="F203" s="112">
        <f>IF(B203="","",IF(ISNA(VLOOKUP(D203,Viktklasser!$G$1:$G$11,1,FALSE)),"fel kategori",IF(ISNA(VLOOKUP(D203&amp;E203,Viktklasser!B:D,3,FALSE)),IF(AND(D203="Mkn",E203&lt;&gt;""),D203&amp;" "&amp;E203,"fel vikt"),VLOOKUP(D203&amp;E203,Viktklasser!B:D,3,FALSE))))</f>
      </c>
    </row>
    <row r="204" spans="1:6" ht="12.75">
      <c r="A204" s="82">
        <v>1201</v>
      </c>
      <c r="B204" s="85"/>
      <c r="C204" s="68"/>
      <c r="D204" s="69"/>
      <c r="E204" s="106"/>
      <c r="F204" s="112">
        <f>IF(B204="","",IF(ISNA(VLOOKUP(D204,Viktklasser!$G$1:$G$11,1,FALSE)),"fel kategori",IF(ISNA(VLOOKUP(D204&amp;E204,Viktklasser!B:D,3,FALSE)),IF(AND(D204="Mkn",E204&lt;&gt;""),D204&amp;" "&amp;E204,"fel vikt"),VLOOKUP(D204&amp;E204,Viktklasser!B:D,3,FALSE))))</f>
      </c>
    </row>
    <row r="205" spans="1:6" ht="12.75">
      <c r="A205" s="82">
        <v>1202</v>
      </c>
      <c r="B205" s="85"/>
      <c r="C205" s="68"/>
      <c r="D205" s="69"/>
      <c r="E205" s="106"/>
      <c r="F205" s="112">
        <f>IF(B205="","",IF(ISNA(VLOOKUP(D205,Viktklasser!$G$1:$G$11,1,FALSE)),"fel kategori",IF(ISNA(VLOOKUP(D205&amp;E205,Viktklasser!B:D,3,FALSE)),IF(AND(D205="Mkn",E205&lt;&gt;""),D205&amp;" "&amp;E205,"fel vikt"),VLOOKUP(D205&amp;E205,Viktklasser!B:D,3,FALSE))))</f>
      </c>
    </row>
    <row r="206" spans="1:6" ht="12.75">
      <c r="A206" s="82">
        <v>1203</v>
      </c>
      <c r="B206" s="85"/>
      <c r="C206" s="68"/>
      <c r="D206" s="69"/>
      <c r="E206" s="106"/>
      <c r="F206" s="112">
        <f>IF(B206="","",IF(ISNA(VLOOKUP(D206,Viktklasser!$G$1:$G$11,1,FALSE)),"fel kategori",IF(ISNA(VLOOKUP(D206&amp;E206,Viktklasser!B:D,3,FALSE)),IF(AND(D206="Mkn",E206&lt;&gt;""),D206&amp;" "&amp;E206,"fel vikt"),VLOOKUP(D206&amp;E206,Viktklasser!B:D,3,FALSE))))</f>
      </c>
    </row>
    <row r="207" spans="1:6" ht="12.75">
      <c r="A207" s="82">
        <v>1204</v>
      </c>
      <c r="B207" s="85"/>
      <c r="C207" s="68"/>
      <c r="D207" s="69"/>
      <c r="E207" s="106"/>
      <c r="F207" s="112">
        <f>IF(B207="","",IF(ISNA(VLOOKUP(D207,Viktklasser!$G$1:$G$11,1,FALSE)),"fel kategori",IF(ISNA(VLOOKUP(D207&amp;E207,Viktklasser!B:D,3,FALSE)),IF(AND(D207="Mkn",E207&lt;&gt;""),D207&amp;" "&amp;E207,"fel vikt"),VLOOKUP(D207&amp;E207,Viktklasser!B:D,3,FALSE))))</f>
      </c>
    </row>
    <row r="208" spans="1:6" ht="12.75">
      <c r="A208" s="82">
        <v>1205</v>
      </c>
      <c r="B208" s="85"/>
      <c r="C208" s="68"/>
      <c r="D208" s="69"/>
      <c r="E208" s="106"/>
      <c r="F208" s="112">
        <f>IF(B208="","",IF(ISNA(VLOOKUP(D208,Viktklasser!$G$1:$G$11,1,FALSE)),"fel kategori",IF(ISNA(VLOOKUP(D208&amp;E208,Viktklasser!B:D,3,FALSE)),IF(AND(D208="Mkn",E208&lt;&gt;""),D208&amp;" "&amp;E208,"fel vikt"),VLOOKUP(D208&amp;E208,Viktklasser!B:D,3,FALSE))))</f>
      </c>
    </row>
    <row r="209" spans="1:6" ht="12.75">
      <c r="A209" s="82">
        <v>1206</v>
      </c>
      <c r="B209" s="85"/>
      <c r="C209" s="68"/>
      <c r="D209" s="69"/>
      <c r="E209" s="106"/>
      <c r="F209" s="112">
        <f>IF(B209="","",IF(ISNA(VLOOKUP(D209,Viktklasser!$G$1:$G$11,1,FALSE)),"fel kategori",IF(ISNA(VLOOKUP(D209&amp;E209,Viktklasser!B:D,3,FALSE)),IF(AND(D209="Mkn",E209&lt;&gt;""),D209&amp;" "&amp;E209,"fel vikt"),VLOOKUP(D209&amp;E209,Viktklasser!B:D,3,FALSE))))</f>
      </c>
    </row>
    <row r="210" spans="1:6" ht="12.75">
      <c r="A210" s="82">
        <v>1207</v>
      </c>
      <c r="B210" s="85"/>
      <c r="C210" s="68"/>
      <c r="D210" s="69"/>
      <c r="E210" s="106"/>
      <c r="F210" s="112">
        <f>IF(B210="","",IF(ISNA(VLOOKUP(D210,Viktklasser!$G$1:$G$11,1,FALSE)),"fel kategori",IF(ISNA(VLOOKUP(D210&amp;E210,Viktklasser!B:D,3,FALSE)),IF(AND(D210="Mkn",E210&lt;&gt;""),D210&amp;" "&amp;E210,"fel vikt"),VLOOKUP(D210&amp;E210,Viktklasser!B:D,3,FALSE))))</f>
      </c>
    </row>
    <row r="211" spans="1:6" ht="12.75">
      <c r="A211" s="82">
        <v>1208</v>
      </c>
      <c r="B211" s="85"/>
      <c r="C211" s="68"/>
      <c r="D211" s="69"/>
      <c r="E211" s="106"/>
      <c r="F211" s="112">
        <f>IF(B211="","",IF(ISNA(VLOOKUP(D211,Viktklasser!$G$1:$G$11,1,FALSE)),"fel kategori",IF(ISNA(VLOOKUP(D211&amp;E211,Viktklasser!B:D,3,FALSE)),IF(AND(D211="Mkn",E211&lt;&gt;""),D211&amp;" "&amp;E211,"fel vikt"),VLOOKUP(D211&amp;E211,Viktklasser!B:D,3,FALSE))))</f>
      </c>
    </row>
    <row r="212" spans="1:6" ht="12.75">
      <c r="A212" s="82">
        <v>1209</v>
      </c>
      <c r="B212" s="85"/>
      <c r="C212" s="68"/>
      <c r="D212" s="69"/>
      <c r="E212" s="106"/>
      <c r="F212" s="112">
        <f>IF(B212="","",IF(ISNA(VLOOKUP(D212,Viktklasser!$G$1:$G$11,1,FALSE)),"fel kategori",IF(ISNA(VLOOKUP(D212&amp;E212,Viktklasser!B:D,3,FALSE)),IF(AND(D212="Mkn",E212&lt;&gt;""),D212&amp;" "&amp;E212,"fel vikt"),VLOOKUP(D212&amp;E212,Viktklasser!B:D,3,FALSE))))</f>
      </c>
    </row>
    <row r="213" spans="1:6" ht="12.75">
      <c r="A213" s="82">
        <v>1210</v>
      </c>
      <c r="B213" s="85"/>
      <c r="C213" s="68"/>
      <c r="D213" s="69"/>
      <c r="E213" s="106"/>
      <c r="F213" s="112">
        <f>IF(B213="","",IF(ISNA(VLOOKUP(D213,Viktklasser!$G$1:$G$11,1,FALSE)),"fel kategori",IF(ISNA(VLOOKUP(D213&amp;E213,Viktklasser!B:D,3,FALSE)),IF(AND(D213="Mkn",E213&lt;&gt;""),D213&amp;" "&amp;E213,"fel vikt"),VLOOKUP(D213&amp;E213,Viktklasser!B:D,3,FALSE))))</f>
      </c>
    </row>
    <row r="214" spans="1:6" ht="12.75">
      <c r="A214" s="82">
        <v>1211</v>
      </c>
      <c r="B214" s="85"/>
      <c r="C214" s="68"/>
      <c r="D214" s="69"/>
      <c r="E214" s="106"/>
      <c r="F214" s="112">
        <f>IF(B214="","",IF(ISNA(VLOOKUP(D214,Viktklasser!$G$1:$G$11,1,FALSE)),"fel kategori",IF(ISNA(VLOOKUP(D214&amp;E214,Viktklasser!B:D,3,FALSE)),IF(AND(D214="Mkn",E214&lt;&gt;""),D214&amp;" "&amp;E214,"fel vikt"),VLOOKUP(D214&amp;E214,Viktklasser!B:D,3,FALSE))))</f>
      </c>
    </row>
    <row r="215" spans="1:6" ht="12.75">
      <c r="A215" s="82">
        <v>1212</v>
      </c>
      <c r="B215" s="85"/>
      <c r="C215" s="68"/>
      <c r="D215" s="69"/>
      <c r="E215" s="106"/>
      <c r="F215" s="112">
        <f>IF(B215="","",IF(ISNA(VLOOKUP(D215,Viktklasser!$G$1:$G$11,1,FALSE)),"fel kategori",IF(ISNA(VLOOKUP(D215&amp;E215,Viktklasser!B:D,3,FALSE)),IF(AND(D215="Mkn",E215&lt;&gt;""),D215&amp;" "&amp;E215,"fel vikt"),VLOOKUP(D215&amp;E215,Viktklasser!B:D,3,FALSE))))</f>
      </c>
    </row>
    <row r="216" spans="1:6" ht="12.75">
      <c r="A216" s="82">
        <v>1213</v>
      </c>
      <c r="B216" s="85"/>
      <c r="C216" s="68"/>
      <c r="D216" s="69"/>
      <c r="E216" s="106"/>
      <c r="F216" s="112">
        <f>IF(B216="","",IF(ISNA(VLOOKUP(D216,Viktklasser!$G$1:$G$11,1,FALSE)),"fel kategori",IF(ISNA(VLOOKUP(D216&amp;E216,Viktklasser!B:D,3,FALSE)),IF(AND(D216="Mkn",E216&lt;&gt;""),D216&amp;" "&amp;E216,"fel vikt"),VLOOKUP(D216&amp;E216,Viktklasser!B:D,3,FALSE))))</f>
      </c>
    </row>
    <row r="217" spans="1:6" ht="12.75">
      <c r="A217" s="82">
        <v>1214</v>
      </c>
      <c r="B217" s="85"/>
      <c r="C217" s="68"/>
      <c r="D217" s="69"/>
      <c r="E217" s="106"/>
      <c r="F217" s="112">
        <f>IF(B217="","",IF(ISNA(VLOOKUP(D217,Viktklasser!$G$1:$G$11,1,FALSE)),"fel kategori",IF(ISNA(VLOOKUP(D217&amp;E217,Viktklasser!B:D,3,FALSE)),IF(AND(D217="Mkn",E217&lt;&gt;""),D217&amp;" "&amp;E217,"fel vikt"),VLOOKUP(D217&amp;E217,Viktklasser!B:D,3,FALSE))))</f>
      </c>
    </row>
    <row r="218" spans="1:6" ht="12.75">
      <c r="A218" s="82">
        <v>1215</v>
      </c>
      <c r="B218" s="85"/>
      <c r="C218" s="68"/>
      <c r="D218" s="69"/>
      <c r="E218" s="106"/>
      <c r="F218" s="112">
        <f>IF(B218="","",IF(ISNA(VLOOKUP(D218,Viktklasser!$G$1:$G$11,1,FALSE)),"fel kategori",IF(ISNA(VLOOKUP(D218&amp;E218,Viktklasser!B:D,3,FALSE)),IF(AND(D218="Mkn",E218&lt;&gt;""),D218&amp;" "&amp;E218,"fel vikt"),VLOOKUP(D218&amp;E218,Viktklasser!B:D,3,FALSE))))</f>
      </c>
    </row>
    <row r="219" spans="1:6" ht="12.75">
      <c r="A219" s="82">
        <v>1216</v>
      </c>
      <c r="B219" s="85"/>
      <c r="C219" s="68"/>
      <c r="D219" s="69"/>
      <c r="E219" s="106"/>
      <c r="F219" s="112">
        <f>IF(B219="","",IF(ISNA(VLOOKUP(D219,Viktklasser!$G$1:$G$11,1,FALSE)),"fel kategori",IF(ISNA(VLOOKUP(D219&amp;E219,Viktklasser!B:D,3,FALSE)),IF(AND(D219="Mkn",E219&lt;&gt;""),D219&amp;" "&amp;E219,"fel vikt"),VLOOKUP(D219&amp;E219,Viktklasser!B:D,3,FALSE))))</f>
      </c>
    </row>
    <row r="220" spans="1:6" ht="12.75">
      <c r="A220" s="82">
        <v>1217</v>
      </c>
      <c r="B220" s="85"/>
      <c r="C220" s="68"/>
      <c r="D220" s="69"/>
      <c r="E220" s="106"/>
      <c r="F220" s="112">
        <f>IF(B220="","",IF(ISNA(VLOOKUP(D220,Viktklasser!$G$1:$G$11,1,FALSE)),"fel kategori",IF(ISNA(VLOOKUP(D220&amp;E220,Viktklasser!B:D,3,FALSE)),IF(AND(D220="Mkn",E220&lt;&gt;""),D220&amp;" "&amp;E220,"fel vikt"),VLOOKUP(D220&amp;E220,Viktklasser!B:D,3,FALSE))))</f>
      </c>
    </row>
    <row r="221" spans="1:6" ht="12.75">
      <c r="A221" s="82">
        <v>1218</v>
      </c>
      <c r="B221" s="85"/>
      <c r="C221" s="68"/>
      <c r="D221" s="69"/>
      <c r="E221" s="106"/>
      <c r="F221" s="112">
        <f>IF(B221="","",IF(ISNA(VLOOKUP(D221,Viktklasser!$G$1:$G$11,1,FALSE)),"fel kategori",IF(ISNA(VLOOKUP(D221&amp;E221,Viktklasser!B:D,3,FALSE)),IF(AND(D221="Mkn",E221&lt;&gt;""),D221&amp;" "&amp;E221,"fel vikt"),VLOOKUP(D221&amp;E221,Viktklasser!B:D,3,FALSE))))</f>
      </c>
    </row>
    <row r="222" spans="1:6" ht="12.75">
      <c r="A222" s="82">
        <v>1219</v>
      </c>
      <c r="B222" s="85"/>
      <c r="C222" s="68"/>
      <c r="D222" s="69"/>
      <c r="E222" s="106"/>
      <c r="F222" s="112">
        <f>IF(B222="","",IF(ISNA(VLOOKUP(D222,Viktklasser!$G$1:$G$11,1,FALSE)),"fel kategori",IF(ISNA(VLOOKUP(D222&amp;E222,Viktklasser!B:D,3,FALSE)),IF(AND(D222="Mkn",E222&lt;&gt;""),D222&amp;" "&amp;E222,"fel vikt"),VLOOKUP(D222&amp;E222,Viktklasser!B:D,3,FALSE))))</f>
      </c>
    </row>
    <row r="223" spans="1:6" ht="12.75">
      <c r="A223" s="82">
        <v>1220</v>
      </c>
      <c r="B223" s="85"/>
      <c r="C223" s="68"/>
      <c r="D223" s="69"/>
      <c r="E223" s="106"/>
      <c r="F223" s="112">
        <f>IF(B223="","",IF(ISNA(VLOOKUP(D223,Viktklasser!$G$1:$G$11,1,FALSE)),"fel kategori",IF(ISNA(VLOOKUP(D223&amp;E223,Viktklasser!B:D,3,FALSE)),IF(AND(D223="Mkn",E223&lt;&gt;""),D223&amp;" "&amp;E223,"fel vikt"),VLOOKUP(D223&amp;E223,Viktklasser!B:D,3,FALSE))))</f>
      </c>
    </row>
    <row r="224" spans="1:6" ht="12.75">
      <c r="A224" s="82">
        <v>1221</v>
      </c>
      <c r="B224" s="85"/>
      <c r="C224" s="68"/>
      <c r="D224" s="69"/>
      <c r="E224" s="106"/>
      <c r="F224" s="112">
        <f>IF(B224="","",IF(ISNA(VLOOKUP(D224,Viktklasser!$G$1:$G$11,1,FALSE)),"fel kategori",IF(ISNA(VLOOKUP(D224&amp;E224,Viktklasser!B:D,3,FALSE)),IF(AND(D224="Mkn",E224&lt;&gt;""),D224&amp;" "&amp;E224,"fel vikt"),VLOOKUP(D224&amp;E224,Viktklasser!B:D,3,FALSE))))</f>
      </c>
    </row>
    <row r="225" spans="1:6" ht="12.75">
      <c r="A225" s="82">
        <v>1222</v>
      </c>
      <c r="B225" s="85"/>
      <c r="C225" s="68"/>
      <c r="D225" s="69"/>
      <c r="E225" s="106"/>
      <c r="F225" s="112">
        <f>IF(B225="","",IF(ISNA(VLOOKUP(D225,Viktklasser!$G$1:$G$11,1,FALSE)),"fel kategori",IF(ISNA(VLOOKUP(D225&amp;E225,Viktklasser!B:D,3,FALSE)),IF(AND(D225="Mkn",E225&lt;&gt;""),D225&amp;" "&amp;E225,"fel vikt"),VLOOKUP(D225&amp;E225,Viktklasser!B:D,3,FALSE))))</f>
      </c>
    </row>
    <row r="226" spans="1:6" ht="12.75">
      <c r="A226" s="82">
        <v>1223</v>
      </c>
      <c r="B226" s="85"/>
      <c r="C226" s="68"/>
      <c r="D226" s="69"/>
      <c r="E226" s="106"/>
      <c r="F226" s="112">
        <f>IF(B226="","",IF(ISNA(VLOOKUP(D226,Viktklasser!$G$1:$G$11,1,FALSE)),"fel kategori",IF(ISNA(VLOOKUP(D226&amp;E226,Viktklasser!B:D,3,FALSE)),IF(AND(D226="Mkn",E226&lt;&gt;""),D226&amp;" "&amp;E226,"fel vikt"),VLOOKUP(D226&amp;E226,Viktklasser!B:D,3,FALSE))))</f>
      </c>
    </row>
    <row r="227" spans="1:6" ht="12.75">
      <c r="A227" s="82">
        <v>1224</v>
      </c>
      <c r="B227" s="85"/>
      <c r="C227" s="68"/>
      <c r="D227" s="69"/>
      <c r="E227" s="106"/>
      <c r="F227" s="112">
        <f>IF(B227="","",IF(ISNA(VLOOKUP(D227,Viktklasser!$G$1:$G$11,1,FALSE)),"fel kategori",IF(ISNA(VLOOKUP(D227&amp;E227,Viktklasser!B:D,3,FALSE)),IF(AND(D227="Mkn",E227&lt;&gt;""),D227&amp;" "&amp;E227,"fel vikt"),VLOOKUP(D227&amp;E227,Viktklasser!B:D,3,FALSE))))</f>
      </c>
    </row>
    <row r="228" spans="1:6" ht="12.75">
      <c r="A228" s="82">
        <v>1225</v>
      </c>
      <c r="B228" s="85"/>
      <c r="C228" s="68"/>
      <c r="D228" s="69"/>
      <c r="E228" s="106"/>
      <c r="F228" s="112">
        <f>IF(B228="","",IF(ISNA(VLOOKUP(D228,Viktklasser!$G$1:$G$11,1,FALSE)),"fel kategori",IF(ISNA(VLOOKUP(D228&amp;E228,Viktklasser!B:D,3,FALSE)),IF(AND(D228="Mkn",E228&lt;&gt;""),D228&amp;" "&amp;E228,"fel vikt"),VLOOKUP(D228&amp;E228,Viktklasser!B:D,3,FALSE))))</f>
      </c>
    </row>
    <row r="229" spans="1:6" ht="12.75">
      <c r="A229" s="82">
        <v>1226</v>
      </c>
      <c r="B229" s="85"/>
      <c r="C229" s="68"/>
      <c r="D229" s="69"/>
      <c r="E229" s="106"/>
      <c r="F229" s="112">
        <f>IF(B229="","",IF(ISNA(VLOOKUP(D229,Viktklasser!$G$1:$G$11,1,FALSE)),"fel kategori",IF(ISNA(VLOOKUP(D229&amp;E229,Viktklasser!B:D,3,FALSE)),IF(AND(D229="Mkn",E229&lt;&gt;""),D229&amp;" "&amp;E229,"fel vikt"),VLOOKUP(D229&amp;E229,Viktklasser!B:D,3,FALSE))))</f>
      </c>
    </row>
    <row r="230" spans="1:6" ht="12.75">
      <c r="A230" s="82">
        <v>1227</v>
      </c>
      <c r="B230" s="85"/>
      <c r="C230" s="68"/>
      <c r="D230" s="69"/>
      <c r="E230" s="106"/>
      <c r="F230" s="112">
        <f>IF(B230="","",IF(ISNA(VLOOKUP(D230,Viktklasser!$G$1:$G$11,1,FALSE)),"fel kategori",IF(ISNA(VLOOKUP(D230&amp;E230,Viktklasser!B:D,3,FALSE)),IF(AND(D230="Mkn",E230&lt;&gt;""),D230&amp;" "&amp;E230,"fel vikt"),VLOOKUP(D230&amp;E230,Viktklasser!B:D,3,FALSE))))</f>
      </c>
    </row>
    <row r="231" spans="1:6" ht="12.75">
      <c r="A231" s="82">
        <v>1228</v>
      </c>
      <c r="B231" s="85"/>
      <c r="C231" s="68"/>
      <c r="D231" s="69"/>
      <c r="E231" s="106"/>
      <c r="F231" s="112">
        <f>IF(B231="","",IF(ISNA(VLOOKUP(D231,Viktklasser!$G$1:$G$11,1,FALSE)),"fel kategori",IF(ISNA(VLOOKUP(D231&amp;E231,Viktklasser!B:D,3,FALSE)),IF(AND(D231="Mkn",E231&lt;&gt;""),D231&amp;" "&amp;E231,"fel vikt"),VLOOKUP(D231&amp;E231,Viktklasser!B:D,3,FALSE))))</f>
      </c>
    </row>
    <row r="232" spans="1:6" ht="12.75">
      <c r="A232" s="82">
        <v>1229</v>
      </c>
      <c r="B232" s="85"/>
      <c r="C232" s="68"/>
      <c r="D232" s="69"/>
      <c r="E232" s="106"/>
      <c r="F232" s="112">
        <f>IF(B232="","",IF(ISNA(VLOOKUP(D232,Viktklasser!$G$1:$G$11,1,FALSE)),"fel kategori",IF(ISNA(VLOOKUP(D232&amp;E232,Viktklasser!B:D,3,FALSE)),IF(AND(D232="Mkn",E232&lt;&gt;""),D232&amp;" "&amp;E232,"fel vikt"),VLOOKUP(D232&amp;E232,Viktklasser!B:D,3,FALSE))))</f>
      </c>
    </row>
    <row r="233" spans="1:6" ht="12.75">
      <c r="A233" s="82">
        <v>1230</v>
      </c>
      <c r="B233" s="85"/>
      <c r="C233" s="68"/>
      <c r="D233" s="69"/>
      <c r="E233" s="106"/>
      <c r="F233" s="112">
        <f>IF(B233="","",IF(ISNA(VLOOKUP(D233,Viktklasser!$G$1:$G$11,1,FALSE)),"fel kategori",IF(ISNA(VLOOKUP(D233&amp;E233,Viktklasser!B:D,3,FALSE)),IF(AND(D233="Mkn",E233&lt;&gt;""),D233&amp;" "&amp;E233,"fel vikt"),VLOOKUP(D233&amp;E233,Viktklasser!B:D,3,FALSE))))</f>
      </c>
    </row>
    <row r="234" spans="1:6" ht="12.75">
      <c r="A234" s="82">
        <v>1231</v>
      </c>
      <c r="B234" s="85"/>
      <c r="C234" s="68"/>
      <c r="D234" s="69"/>
      <c r="E234" s="106"/>
      <c r="F234" s="112">
        <f>IF(B234="","",IF(ISNA(VLOOKUP(D234,Viktklasser!$G$1:$G$11,1,FALSE)),"fel kategori",IF(ISNA(VLOOKUP(D234&amp;E234,Viktklasser!B:D,3,FALSE)),IF(AND(D234="Mkn",E234&lt;&gt;""),D234&amp;" "&amp;E234,"fel vikt"),VLOOKUP(D234&amp;E234,Viktklasser!B:D,3,FALSE))))</f>
      </c>
    </row>
    <row r="235" spans="1:6" ht="12.75">
      <c r="A235" s="82">
        <v>1232</v>
      </c>
      <c r="B235" s="85"/>
      <c r="C235" s="68"/>
      <c r="D235" s="69"/>
      <c r="E235" s="106"/>
      <c r="F235" s="112">
        <f>IF(B235="","",IF(ISNA(VLOOKUP(D235,Viktklasser!$G$1:$G$11,1,FALSE)),"fel kategori",IF(ISNA(VLOOKUP(D235&amp;E235,Viktklasser!B:D,3,FALSE)),IF(AND(D235="Mkn",E235&lt;&gt;""),D235&amp;" "&amp;E235,"fel vikt"),VLOOKUP(D235&amp;E235,Viktklasser!B:D,3,FALSE))))</f>
      </c>
    </row>
    <row r="236" spans="1:6" ht="12.75">
      <c r="A236" s="82">
        <v>1233</v>
      </c>
      <c r="B236" s="85"/>
      <c r="C236" s="68"/>
      <c r="D236" s="69"/>
      <c r="E236" s="106"/>
      <c r="F236" s="112">
        <f>IF(B236="","",IF(ISNA(VLOOKUP(D236,Viktklasser!$G$1:$G$11,1,FALSE)),"fel kategori",IF(ISNA(VLOOKUP(D236&amp;E236,Viktklasser!B:D,3,FALSE)),IF(AND(D236="Mkn",E236&lt;&gt;""),D236&amp;" "&amp;E236,"fel vikt"),VLOOKUP(D236&amp;E236,Viktklasser!B:D,3,FALSE))))</f>
      </c>
    </row>
    <row r="237" spans="1:6" ht="12.75">
      <c r="A237" s="82">
        <v>1234</v>
      </c>
      <c r="B237" s="85"/>
      <c r="C237" s="68"/>
      <c r="D237" s="69"/>
      <c r="E237" s="106"/>
      <c r="F237" s="112">
        <f>IF(B237="","",IF(ISNA(VLOOKUP(D237,Viktklasser!$G$1:$G$11,1,FALSE)),"fel kategori",IF(ISNA(VLOOKUP(D237&amp;E237,Viktklasser!B:D,3,FALSE)),IF(AND(D237="Mkn",E237&lt;&gt;""),D237&amp;" "&amp;E237,"fel vikt"),VLOOKUP(D237&amp;E237,Viktklasser!B:D,3,FALSE))))</f>
      </c>
    </row>
    <row r="238" spans="1:6" ht="12.75">
      <c r="A238" s="82">
        <v>1235</v>
      </c>
      <c r="B238" s="85"/>
      <c r="C238" s="68"/>
      <c r="D238" s="69"/>
      <c r="E238" s="106"/>
      <c r="F238" s="112">
        <f>IF(B238="","",IF(ISNA(VLOOKUP(D238,Viktklasser!$G$1:$G$11,1,FALSE)),"fel kategori",IF(ISNA(VLOOKUP(D238&amp;E238,Viktklasser!B:D,3,FALSE)),IF(AND(D238="Mkn",E238&lt;&gt;""),D238&amp;" "&amp;E238,"fel vikt"),VLOOKUP(D238&amp;E238,Viktklasser!B:D,3,FALSE))))</f>
      </c>
    </row>
    <row r="239" spans="1:6" ht="12.75">
      <c r="A239" s="82">
        <v>1236</v>
      </c>
      <c r="B239" s="85"/>
      <c r="C239" s="68"/>
      <c r="D239" s="69"/>
      <c r="E239" s="106"/>
      <c r="F239" s="112">
        <f>IF(B239="","",IF(ISNA(VLOOKUP(D239,Viktklasser!$G$1:$G$11,1,FALSE)),"fel kategori",IF(ISNA(VLOOKUP(D239&amp;E239,Viktklasser!B:D,3,FALSE)),IF(AND(D239="Mkn",E239&lt;&gt;""),D239&amp;" "&amp;E239,"fel vikt"),VLOOKUP(D239&amp;E239,Viktklasser!B:D,3,FALSE))))</f>
      </c>
    </row>
    <row r="240" spans="1:6" ht="12.75">
      <c r="A240" s="82">
        <v>1237</v>
      </c>
      <c r="B240" s="85"/>
      <c r="C240" s="68"/>
      <c r="D240" s="69"/>
      <c r="E240" s="106"/>
      <c r="F240" s="112">
        <f>IF(B240="","",IF(ISNA(VLOOKUP(D240,Viktklasser!$G$1:$G$11,1,FALSE)),"fel kategori",IF(ISNA(VLOOKUP(D240&amp;E240,Viktklasser!B:D,3,FALSE)),IF(AND(D240="Mkn",E240&lt;&gt;""),D240&amp;" "&amp;E240,"fel vikt"),VLOOKUP(D240&amp;E240,Viktklasser!B:D,3,FALSE))))</f>
      </c>
    </row>
    <row r="241" spans="1:6" ht="12.75">
      <c r="A241" s="82">
        <v>1238</v>
      </c>
      <c r="B241" s="85"/>
      <c r="C241" s="68"/>
      <c r="D241" s="69"/>
      <c r="E241" s="106"/>
      <c r="F241" s="112">
        <f>IF(B241="","",IF(ISNA(VLOOKUP(D241,Viktklasser!$G$1:$G$11,1,FALSE)),"fel kategori",IF(ISNA(VLOOKUP(D241&amp;E241,Viktklasser!B:D,3,FALSE)),IF(AND(D241="Mkn",E241&lt;&gt;""),D241&amp;" "&amp;E241,"fel vikt"),VLOOKUP(D241&amp;E241,Viktklasser!B:D,3,FALSE))))</f>
      </c>
    </row>
    <row r="242" spans="1:6" ht="12.75">
      <c r="A242" s="82">
        <v>1239</v>
      </c>
      <c r="B242" s="85"/>
      <c r="C242" s="68"/>
      <c r="D242" s="69"/>
      <c r="E242" s="106"/>
      <c r="F242" s="112">
        <f>IF(B242="","",IF(ISNA(VLOOKUP(D242,Viktklasser!$G$1:$G$11,1,FALSE)),"fel kategori",IF(ISNA(VLOOKUP(D242&amp;E242,Viktklasser!B:D,3,FALSE)),IF(AND(D242="Mkn",E242&lt;&gt;""),D242&amp;" "&amp;E242,"fel vikt"),VLOOKUP(D242&amp;E242,Viktklasser!B:D,3,FALSE))))</f>
      </c>
    </row>
    <row r="243" spans="1:6" ht="12.75">
      <c r="A243" s="82">
        <v>1240</v>
      </c>
      <c r="B243" s="85"/>
      <c r="C243" s="68"/>
      <c r="D243" s="69"/>
      <c r="E243" s="106"/>
      <c r="F243" s="112">
        <f>IF(B243="","",IF(ISNA(VLOOKUP(D243,Viktklasser!$G$1:$G$11,1,FALSE)),"fel kategori",IF(ISNA(VLOOKUP(D243&amp;E243,Viktklasser!B:D,3,FALSE)),IF(AND(D243="Mkn",E243&lt;&gt;""),D243&amp;" "&amp;E243,"fel vikt"),VLOOKUP(D243&amp;E243,Viktklasser!B:D,3,FALSE))))</f>
      </c>
    </row>
    <row r="244" spans="1:6" ht="12.75">
      <c r="A244" s="82">
        <v>1241</v>
      </c>
      <c r="B244" s="85"/>
      <c r="C244" s="68"/>
      <c r="D244" s="69"/>
      <c r="E244" s="106"/>
      <c r="F244" s="112">
        <f>IF(B244="","",IF(ISNA(VLOOKUP(D244,Viktklasser!$G$1:$G$11,1,FALSE)),"fel kategori",IF(ISNA(VLOOKUP(D244&amp;E244,Viktklasser!B:D,3,FALSE)),IF(AND(D244="Mkn",E244&lt;&gt;""),D244&amp;" "&amp;E244,"fel vikt"),VLOOKUP(D244&amp;E244,Viktklasser!B:D,3,FALSE))))</f>
      </c>
    </row>
    <row r="245" spans="1:6" ht="12.75">
      <c r="A245" s="82">
        <v>1242</v>
      </c>
      <c r="B245" s="85"/>
      <c r="C245" s="68"/>
      <c r="D245" s="69"/>
      <c r="E245" s="106"/>
      <c r="F245" s="112">
        <f>IF(B245="","",IF(ISNA(VLOOKUP(D245,Viktklasser!$G$1:$G$11,1,FALSE)),"fel kategori",IF(ISNA(VLOOKUP(D245&amp;E245,Viktklasser!B:D,3,FALSE)),IF(AND(D245="Mkn",E245&lt;&gt;""),D245&amp;" "&amp;E245,"fel vikt"),VLOOKUP(D245&amp;E245,Viktklasser!B:D,3,FALSE))))</f>
      </c>
    </row>
    <row r="246" spans="1:6" ht="12.75">
      <c r="A246" s="82">
        <v>1243</v>
      </c>
      <c r="B246" s="85"/>
      <c r="C246" s="68"/>
      <c r="D246" s="69"/>
      <c r="E246" s="106"/>
      <c r="F246" s="112">
        <f>IF(B246="","",IF(ISNA(VLOOKUP(D246,Viktklasser!$G$1:$G$11,1,FALSE)),"fel kategori",IF(ISNA(VLOOKUP(D246&amp;E246,Viktklasser!B:D,3,FALSE)),IF(AND(D246="Mkn",E246&lt;&gt;""),D246&amp;" "&amp;E246,"fel vikt"),VLOOKUP(D246&amp;E246,Viktklasser!B:D,3,FALSE))))</f>
      </c>
    </row>
    <row r="247" spans="1:6" ht="12.75">
      <c r="A247" s="82">
        <v>1244</v>
      </c>
      <c r="B247" s="85"/>
      <c r="C247" s="68"/>
      <c r="D247" s="69"/>
      <c r="E247" s="106"/>
      <c r="F247" s="112">
        <f>IF(B247="","",IF(ISNA(VLOOKUP(D247,Viktklasser!$G$1:$G$11,1,FALSE)),"fel kategori",IF(ISNA(VLOOKUP(D247&amp;E247,Viktklasser!B:D,3,FALSE)),IF(AND(D247="Mkn",E247&lt;&gt;""),D247&amp;" "&amp;E247,"fel vikt"),VLOOKUP(D247&amp;E247,Viktklasser!B:D,3,FALSE))))</f>
      </c>
    </row>
    <row r="248" spans="1:6" ht="12.75">
      <c r="A248" s="82">
        <v>1245</v>
      </c>
      <c r="B248" s="85"/>
      <c r="C248" s="68"/>
      <c r="D248" s="69"/>
      <c r="E248" s="106"/>
      <c r="F248" s="112">
        <f>IF(B248="","",IF(ISNA(VLOOKUP(D248,Viktklasser!$G$1:$G$11,1,FALSE)),"fel kategori",IF(ISNA(VLOOKUP(D248&amp;E248,Viktklasser!B:D,3,FALSE)),IF(AND(D248="Mkn",E248&lt;&gt;""),D248&amp;" "&amp;E248,"fel vikt"),VLOOKUP(D248&amp;E248,Viktklasser!B:D,3,FALSE))))</f>
      </c>
    </row>
    <row r="249" spans="1:6" ht="12.75">
      <c r="A249" s="82">
        <v>1246</v>
      </c>
      <c r="B249" s="85"/>
      <c r="C249" s="68"/>
      <c r="D249" s="69"/>
      <c r="E249" s="106"/>
      <c r="F249" s="112">
        <f>IF(B249="","",IF(ISNA(VLOOKUP(D249,Viktklasser!$G$1:$G$11,1,FALSE)),"fel kategori",IF(ISNA(VLOOKUP(D249&amp;E249,Viktklasser!B:D,3,FALSE)),IF(AND(D249="Mkn",E249&lt;&gt;""),D249&amp;" "&amp;E249,"fel vikt"),VLOOKUP(D249&amp;E249,Viktklasser!B:D,3,FALSE))))</f>
      </c>
    </row>
    <row r="250" spans="1:6" ht="12.75">
      <c r="A250" s="82">
        <v>1247</v>
      </c>
      <c r="B250" s="85"/>
      <c r="C250" s="68"/>
      <c r="D250" s="69"/>
      <c r="E250" s="106"/>
      <c r="F250" s="112">
        <f>IF(B250="","",IF(ISNA(VLOOKUP(D250,Viktklasser!$G$1:$G$11,1,FALSE)),"fel kategori",IF(ISNA(VLOOKUP(D250&amp;E250,Viktklasser!B:D,3,FALSE)),IF(AND(D250="Mkn",E250&lt;&gt;""),D250&amp;" "&amp;E250,"fel vikt"),VLOOKUP(D250&amp;E250,Viktklasser!B:D,3,FALSE))))</f>
      </c>
    </row>
    <row r="251" spans="1:6" ht="12.75">
      <c r="A251" s="82">
        <v>1248</v>
      </c>
      <c r="B251" s="85"/>
      <c r="C251" s="68"/>
      <c r="D251" s="69"/>
      <c r="E251" s="106"/>
      <c r="F251" s="112">
        <f>IF(B251="","",IF(ISNA(VLOOKUP(D251,Viktklasser!$G$1:$G$11,1,FALSE)),"fel kategori",IF(ISNA(VLOOKUP(D251&amp;E251,Viktklasser!B:D,3,FALSE)),IF(AND(D251="Mkn",E251&lt;&gt;""),D251&amp;" "&amp;E251,"fel vikt"),VLOOKUP(D251&amp;E251,Viktklasser!B:D,3,FALSE))))</f>
      </c>
    </row>
    <row r="252" spans="1:6" ht="12.75">
      <c r="A252" s="82">
        <v>1249</v>
      </c>
      <c r="B252" s="85"/>
      <c r="C252" s="68"/>
      <c r="D252" s="69"/>
      <c r="E252" s="106"/>
      <c r="F252" s="112">
        <f>IF(B252="","",IF(ISNA(VLOOKUP(D252,Viktklasser!$G$1:$G$11,1,FALSE)),"fel kategori",IF(ISNA(VLOOKUP(D252&amp;E252,Viktklasser!B:D,3,FALSE)),IF(AND(D252="Mkn",E252&lt;&gt;""),D252&amp;" "&amp;E252,"fel vikt"),VLOOKUP(D252&amp;E252,Viktklasser!B:D,3,FALSE))))</f>
      </c>
    </row>
    <row r="253" spans="1:6" ht="12.75">
      <c r="A253" s="82">
        <v>1250</v>
      </c>
      <c r="B253" s="85"/>
      <c r="C253" s="68"/>
      <c r="D253" s="69"/>
      <c r="E253" s="106"/>
      <c r="F253" s="112">
        <f>IF(B253="","",IF(ISNA(VLOOKUP(D253,Viktklasser!$G$1:$G$11,1,FALSE)),"fel kategori",IF(ISNA(VLOOKUP(D253&amp;E253,Viktklasser!B:D,3,FALSE)),IF(AND(D253="Mkn",E253&lt;&gt;""),D253&amp;" "&amp;E253,"fel vikt"),VLOOKUP(D253&amp;E253,Viktklasser!B:D,3,FALSE))))</f>
      </c>
    </row>
    <row r="254" spans="1:6" ht="12.75">
      <c r="A254" s="82">
        <v>1251</v>
      </c>
      <c r="B254" s="85"/>
      <c r="C254" s="68"/>
      <c r="D254" s="69"/>
      <c r="E254" s="106"/>
      <c r="F254" s="112">
        <f>IF(B254="","",IF(ISNA(VLOOKUP(D254,Viktklasser!$G$1:$G$11,1,FALSE)),"fel kategori",IF(ISNA(VLOOKUP(D254&amp;E254,Viktklasser!B:D,3,FALSE)),IF(AND(D254="Mkn",E254&lt;&gt;""),D254&amp;" "&amp;E254,"fel vikt"),VLOOKUP(D254&amp;E254,Viktklasser!B:D,3,FALSE))))</f>
      </c>
    </row>
    <row r="255" spans="1:6" ht="12.75">
      <c r="A255" s="82">
        <v>1252</v>
      </c>
      <c r="B255" s="85"/>
      <c r="C255" s="68"/>
      <c r="D255" s="69"/>
      <c r="E255" s="106"/>
      <c r="F255" s="112">
        <f>IF(B255="","",IF(ISNA(VLOOKUP(D255,Viktklasser!$G$1:$G$11,1,FALSE)),"fel kategori",IF(ISNA(VLOOKUP(D255&amp;E255,Viktklasser!B:D,3,FALSE)),IF(AND(D255="Mkn",E255&lt;&gt;""),D255&amp;" "&amp;E255,"fel vikt"),VLOOKUP(D255&amp;E255,Viktklasser!B:D,3,FALSE))))</f>
      </c>
    </row>
    <row r="256" spans="1:6" ht="12.75">
      <c r="A256" s="82">
        <v>1253</v>
      </c>
      <c r="B256" s="85"/>
      <c r="C256" s="68"/>
      <c r="D256" s="69"/>
      <c r="E256" s="106"/>
      <c r="F256" s="112">
        <f>IF(B256="","",IF(ISNA(VLOOKUP(D256,Viktklasser!$G$1:$G$11,1,FALSE)),"fel kategori",IF(ISNA(VLOOKUP(D256&amp;E256,Viktklasser!B:D,3,FALSE)),IF(AND(D256="Mkn",E256&lt;&gt;""),D256&amp;" "&amp;E256,"fel vikt"),VLOOKUP(D256&amp;E256,Viktklasser!B:D,3,FALSE))))</f>
      </c>
    </row>
    <row r="257" spans="1:6" ht="12.75">
      <c r="A257" s="82">
        <v>1254</v>
      </c>
      <c r="B257" s="85"/>
      <c r="C257" s="68"/>
      <c r="D257" s="69"/>
      <c r="E257" s="106"/>
      <c r="F257" s="112">
        <f>IF(B257="","",IF(ISNA(VLOOKUP(D257,Viktklasser!$G$1:$G$11,1,FALSE)),"fel kategori",IF(ISNA(VLOOKUP(D257&amp;E257,Viktklasser!B:D,3,FALSE)),IF(AND(D257="Mkn",E257&lt;&gt;""),D257&amp;" "&amp;E257,"fel vikt"),VLOOKUP(D257&amp;E257,Viktklasser!B:D,3,FALSE))))</f>
      </c>
    </row>
    <row r="258" spans="1:6" ht="12.75">
      <c r="A258" s="82">
        <v>1255</v>
      </c>
      <c r="B258" s="85"/>
      <c r="C258" s="68"/>
      <c r="D258" s="69"/>
      <c r="E258" s="106"/>
      <c r="F258" s="112">
        <f>IF(B258="","",IF(ISNA(VLOOKUP(D258,Viktklasser!$G$1:$G$11,1,FALSE)),"fel kategori",IF(ISNA(VLOOKUP(D258&amp;E258,Viktklasser!B:D,3,FALSE)),IF(AND(D258="Mkn",E258&lt;&gt;""),D258&amp;" "&amp;E258,"fel vikt"),VLOOKUP(D258&amp;E258,Viktklasser!B:D,3,FALSE))))</f>
      </c>
    </row>
    <row r="259" spans="1:6" ht="12.75">
      <c r="A259" s="82">
        <v>1256</v>
      </c>
      <c r="B259" s="85"/>
      <c r="C259" s="68"/>
      <c r="D259" s="69"/>
      <c r="E259" s="106"/>
      <c r="F259" s="112">
        <f>IF(B259="","",IF(ISNA(VLOOKUP(D259,Viktklasser!$G$1:$G$11,1,FALSE)),"fel kategori",IF(ISNA(VLOOKUP(D259&amp;E259,Viktklasser!B:D,3,FALSE)),IF(AND(D259="Mkn",E259&lt;&gt;""),D259&amp;" "&amp;E259,"fel vikt"),VLOOKUP(D259&amp;E259,Viktklasser!B:D,3,FALSE))))</f>
      </c>
    </row>
    <row r="260" spans="1:6" ht="12.75">
      <c r="A260" s="82">
        <v>1257</v>
      </c>
      <c r="B260" s="85"/>
      <c r="C260" s="68"/>
      <c r="D260" s="69"/>
      <c r="E260" s="106"/>
      <c r="F260" s="112">
        <f>IF(B260="","",IF(ISNA(VLOOKUP(D260,Viktklasser!$G$1:$G$11,1,FALSE)),"fel kategori",IF(ISNA(VLOOKUP(D260&amp;E260,Viktklasser!B:D,3,FALSE)),IF(AND(D260="Mkn",E260&lt;&gt;""),D260&amp;" "&amp;E260,"fel vikt"),VLOOKUP(D260&amp;E260,Viktklasser!B:D,3,FALSE))))</f>
      </c>
    </row>
    <row r="261" spans="1:6" ht="12.75">
      <c r="A261" s="82">
        <v>1258</v>
      </c>
      <c r="B261" s="85"/>
      <c r="C261" s="68"/>
      <c r="D261" s="69"/>
      <c r="E261" s="106"/>
      <c r="F261" s="112">
        <f>IF(B261="","",IF(ISNA(VLOOKUP(D261,Viktklasser!$G$1:$G$11,1,FALSE)),"fel kategori",IF(ISNA(VLOOKUP(D261&amp;E261,Viktklasser!B:D,3,FALSE)),IF(AND(D261="Mkn",E261&lt;&gt;""),D261&amp;" "&amp;E261,"fel vikt"),VLOOKUP(D261&amp;E261,Viktklasser!B:D,3,FALSE))))</f>
      </c>
    </row>
    <row r="262" spans="1:6" ht="12.75">
      <c r="A262" s="82">
        <v>1259</v>
      </c>
      <c r="B262" s="85"/>
      <c r="C262" s="68"/>
      <c r="D262" s="69"/>
      <c r="E262" s="106"/>
      <c r="F262" s="112">
        <f>IF(B262="","",IF(ISNA(VLOOKUP(D262,Viktklasser!$G$1:$G$11,1,FALSE)),"fel kategori",IF(ISNA(VLOOKUP(D262&amp;E262,Viktklasser!B:D,3,FALSE)),IF(AND(D262="Mkn",E262&lt;&gt;""),D262&amp;" "&amp;E262,"fel vikt"),VLOOKUP(D262&amp;E262,Viktklasser!B:D,3,FALSE))))</f>
      </c>
    </row>
    <row r="263" spans="1:6" ht="12.75">
      <c r="A263" s="82">
        <v>1260</v>
      </c>
      <c r="B263" s="85"/>
      <c r="C263" s="68"/>
      <c r="D263" s="69"/>
      <c r="E263" s="106"/>
      <c r="F263" s="112">
        <f>IF(B263="","",IF(ISNA(VLOOKUP(D263,Viktklasser!$G$1:$G$11,1,FALSE)),"fel kategori",IF(ISNA(VLOOKUP(D263&amp;E263,Viktklasser!B:D,3,FALSE)),IF(AND(D263="Mkn",E263&lt;&gt;""),D263&amp;" "&amp;E263,"fel vikt"),VLOOKUP(D263&amp;E263,Viktklasser!B:D,3,FALSE))))</f>
      </c>
    </row>
    <row r="264" spans="1:6" ht="12.75">
      <c r="A264" s="82">
        <v>1261</v>
      </c>
      <c r="B264" s="85"/>
      <c r="C264" s="68"/>
      <c r="D264" s="69"/>
      <c r="E264" s="106"/>
      <c r="F264" s="112">
        <f>IF(B264="","",IF(ISNA(VLOOKUP(D264,Viktklasser!$G$1:$G$11,1,FALSE)),"fel kategori",IF(ISNA(VLOOKUP(D264&amp;E264,Viktklasser!B:D,3,FALSE)),IF(AND(D264="Mkn",E264&lt;&gt;""),D264&amp;" "&amp;E264,"fel vikt"),VLOOKUP(D264&amp;E264,Viktklasser!B:D,3,FALSE))))</f>
      </c>
    </row>
    <row r="265" spans="1:6" ht="12.75">
      <c r="A265" s="82">
        <v>1262</v>
      </c>
      <c r="B265" s="85"/>
      <c r="C265" s="68"/>
      <c r="D265" s="69"/>
      <c r="E265" s="106"/>
      <c r="F265" s="112">
        <f>IF(B265="","",IF(ISNA(VLOOKUP(D265,Viktklasser!$G$1:$G$11,1,FALSE)),"fel kategori",IF(ISNA(VLOOKUP(D265&amp;E265,Viktklasser!B:D,3,FALSE)),IF(AND(D265="Mkn",E265&lt;&gt;""),D265&amp;" "&amp;E265,"fel vikt"),VLOOKUP(D265&amp;E265,Viktklasser!B:D,3,FALSE))))</f>
      </c>
    </row>
    <row r="266" spans="1:6" ht="12.75">
      <c r="A266" s="82">
        <v>1263</v>
      </c>
      <c r="B266" s="85"/>
      <c r="C266" s="68"/>
      <c r="D266" s="69"/>
      <c r="E266" s="106"/>
      <c r="F266" s="112">
        <f>IF(B266="","",IF(ISNA(VLOOKUP(D266,Viktklasser!$G$1:$G$11,1,FALSE)),"fel kategori",IF(ISNA(VLOOKUP(D266&amp;E266,Viktklasser!B:D,3,FALSE)),IF(AND(D266="Mkn",E266&lt;&gt;""),D266&amp;" "&amp;E266,"fel vikt"),VLOOKUP(D266&amp;E266,Viktklasser!B:D,3,FALSE))))</f>
      </c>
    </row>
    <row r="267" spans="1:6" ht="12.75">
      <c r="A267" s="82">
        <v>1264</v>
      </c>
      <c r="B267" s="85"/>
      <c r="C267" s="68"/>
      <c r="D267" s="69"/>
      <c r="E267" s="106"/>
      <c r="F267" s="112">
        <f>IF(B267="","",IF(ISNA(VLOOKUP(D267,Viktklasser!$G$1:$G$11,1,FALSE)),"fel kategori",IF(ISNA(VLOOKUP(D267&amp;E267,Viktklasser!B:D,3,FALSE)),IF(AND(D267="Mkn",E267&lt;&gt;""),D267&amp;" "&amp;E267,"fel vikt"),VLOOKUP(D267&amp;E267,Viktklasser!B:D,3,FALSE))))</f>
      </c>
    </row>
    <row r="268" spans="1:6" ht="12.75">
      <c r="A268" s="82">
        <v>1265</v>
      </c>
      <c r="B268" s="85"/>
      <c r="C268" s="68"/>
      <c r="D268" s="69"/>
      <c r="E268" s="106"/>
      <c r="F268" s="112">
        <f>IF(B268="","",IF(ISNA(VLOOKUP(D268,Viktklasser!$G$1:$G$11,1,FALSE)),"fel kategori",IF(ISNA(VLOOKUP(D268&amp;E268,Viktklasser!B:D,3,FALSE)),IF(AND(D268="Mkn",E268&lt;&gt;""),D268&amp;" "&amp;E268,"fel vikt"),VLOOKUP(D268&amp;E268,Viktklasser!B:D,3,FALSE))))</f>
      </c>
    </row>
    <row r="269" spans="1:6" ht="12.75">
      <c r="A269" s="82">
        <v>1266</v>
      </c>
      <c r="B269" s="85"/>
      <c r="C269" s="68"/>
      <c r="D269" s="69"/>
      <c r="E269" s="106"/>
      <c r="F269" s="112">
        <f>IF(B269="","",IF(ISNA(VLOOKUP(D269,Viktklasser!$G$1:$G$11,1,FALSE)),"fel kategori",IF(ISNA(VLOOKUP(D269&amp;E269,Viktklasser!B:D,3,FALSE)),IF(AND(D269="Mkn",E269&lt;&gt;""),D269&amp;" "&amp;E269,"fel vikt"),VLOOKUP(D269&amp;E269,Viktklasser!B:D,3,FALSE))))</f>
      </c>
    </row>
    <row r="270" spans="1:6" ht="12.75">
      <c r="A270" s="82">
        <v>1267</v>
      </c>
      <c r="B270" s="85"/>
      <c r="C270" s="68"/>
      <c r="D270" s="69"/>
      <c r="E270" s="106"/>
      <c r="F270" s="112">
        <f>IF(B270="","",IF(ISNA(VLOOKUP(D270,Viktklasser!$G$1:$G$11,1,FALSE)),"fel kategori",IF(ISNA(VLOOKUP(D270&amp;E270,Viktklasser!B:D,3,FALSE)),IF(AND(D270="Mkn",E270&lt;&gt;""),D270&amp;" "&amp;E270,"fel vikt"),VLOOKUP(D270&amp;E270,Viktklasser!B:D,3,FALSE))))</f>
      </c>
    </row>
    <row r="271" spans="1:6" ht="12.75">
      <c r="A271" s="82">
        <v>1268</v>
      </c>
      <c r="B271" s="85"/>
      <c r="C271" s="68"/>
      <c r="D271" s="69"/>
      <c r="E271" s="106"/>
      <c r="F271" s="112">
        <f>IF(B271="","",IF(ISNA(VLOOKUP(D271,Viktklasser!$G$1:$G$11,1,FALSE)),"fel kategori",IF(ISNA(VLOOKUP(D271&amp;E271,Viktklasser!B:D,3,FALSE)),IF(AND(D271="Mkn",E271&lt;&gt;""),D271&amp;" "&amp;E271,"fel vikt"),VLOOKUP(D271&amp;E271,Viktklasser!B:D,3,FALSE))))</f>
      </c>
    </row>
    <row r="272" spans="1:6" ht="12.75">
      <c r="A272" s="82">
        <v>1269</v>
      </c>
      <c r="B272" s="85"/>
      <c r="C272" s="68"/>
      <c r="D272" s="69"/>
      <c r="E272" s="106"/>
      <c r="F272" s="112">
        <f>IF(B272="","",IF(ISNA(VLOOKUP(D272,Viktklasser!$G$1:$G$11,1,FALSE)),"fel kategori",IF(ISNA(VLOOKUP(D272&amp;E272,Viktklasser!B:D,3,FALSE)),IF(AND(D272="Mkn",E272&lt;&gt;""),D272&amp;" "&amp;E272,"fel vikt"),VLOOKUP(D272&amp;E272,Viktklasser!B:D,3,FALSE))))</f>
      </c>
    </row>
    <row r="273" spans="1:6" ht="12.75">
      <c r="A273" s="82">
        <v>1270</v>
      </c>
      <c r="B273" s="85"/>
      <c r="C273" s="68"/>
      <c r="D273" s="69"/>
      <c r="E273" s="106"/>
      <c r="F273" s="112">
        <f>IF(B273="","",IF(ISNA(VLOOKUP(D273,Viktklasser!$G$1:$G$11,1,FALSE)),"fel kategori",IF(ISNA(VLOOKUP(D273&amp;E273,Viktklasser!B:D,3,FALSE)),IF(AND(D273="Mkn",E273&lt;&gt;""),D273&amp;" "&amp;E273,"fel vikt"),VLOOKUP(D273&amp;E273,Viktklasser!B:D,3,FALSE))))</f>
      </c>
    </row>
    <row r="274" spans="1:6" ht="12.75">
      <c r="A274" s="82">
        <v>1271</v>
      </c>
      <c r="B274" s="85"/>
      <c r="C274" s="68"/>
      <c r="D274" s="69"/>
      <c r="E274" s="106"/>
      <c r="F274" s="112">
        <f>IF(B274="","",IF(ISNA(VLOOKUP(D274,Viktklasser!$G$1:$G$11,1,FALSE)),"fel kategori",IF(ISNA(VLOOKUP(D274&amp;E274,Viktklasser!B:D,3,FALSE)),IF(AND(D274="Mkn",E274&lt;&gt;""),D274&amp;" "&amp;E274,"fel vikt"),VLOOKUP(D274&amp;E274,Viktklasser!B:D,3,FALSE))))</f>
      </c>
    </row>
    <row r="275" spans="1:6" ht="12.75">
      <c r="A275" s="82">
        <v>1272</v>
      </c>
      <c r="B275" s="85"/>
      <c r="C275" s="68"/>
      <c r="D275" s="69"/>
      <c r="E275" s="106"/>
      <c r="F275" s="112">
        <f>IF(B275="","",IF(ISNA(VLOOKUP(D275,Viktklasser!$G$1:$G$11,1,FALSE)),"fel kategori",IF(ISNA(VLOOKUP(D275&amp;E275,Viktklasser!B:D,3,FALSE)),IF(AND(D275="Mkn",E275&lt;&gt;""),D275&amp;" "&amp;E275,"fel vikt"),VLOOKUP(D275&amp;E275,Viktklasser!B:D,3,FALSE))))</f>
      </c>
    </row>
    <row r="276" spans="1:6" ht="12.75">
      <c r="A276" s="82">
        <v>1273</v>
      </c>
      <c r="B276" s="85"/>
      <c r="C276" s="68"/>
      <c r="D276" s="69"/>
      <c r="E276" s="106"/>
      <c r="F276" s="112">
        <f>IF(B276="","",IF(ISNA(VLOOKUP(D276,Viktklasser!$G$1:$G$11,1,FALSE)),"fel kategori",IF(ISNA(VLOOKUP(D276&amp;E276,Viktklasser!B:D,3,FALSE)),IF(AND(D276="Mkn",E276&lt;&gt;""),D276&amp;" "&amp;E276,"fel vikt"),VLOOKUP(D276&amp;E276,Viktklasser!B:D,3,FALSE))))</f>
      </c>
    </row>
    <row r="277" spans="1:6" ht="12.75">
      <c r="A277" s="82">
        <v>1274</v>
      </c>
      <c r="B277" s="85"/>
      <c r="C277" s="68"/>
      <c r="D277" s="69"/>
      <c r="E277" s="106"/>
      <c r="F277" s="112">
        <f>IF(B277="","",IF(ISNA(VLOOKUP(D277,Viktklasser!$G$1:$G$11,1,FALSE)),"fel kategori",IF(ISNA(VLOOKUP(D277&amp;E277,Viktklasser!B:D,3,FALSE)),IF(AND(D277="Mkn",E277&lt;&gt;""),D277&amp;" "&amp;E277,"fel vikt"),VLOOKUP(D277&amp;E277,Viktklasser!B:D,3,FALSE))))</f>
      </c>
    </row>
    <row r="278" spans="1:6" ht="12.75">
      <c r="A278" s="82">
        <v>1275</v>
      </c>
      <c r="B278" s="85"/>
      <c r="C278" s="68"/>
      <c r="D278" s="69"/>
      <c r="E278" s="106"/>
      <c r="F278" s="112">
        <f>IF(B278="","",IF(ISNA(VLOOKUP(D278,Viktklasser!$G$1:$G$11,1,FALSE)),"fel kategori",IF(ISNA(VLOOKUP(D278&amp;E278,Viktklasser!B:D,3,FALSE)),IF(AND(D278="Mkn",E278&lt;&gt;""),D278&amp;" "&amp;E278,"fel vikt"),VLOOKUP(D278&amp;E278,Viktklasser!B:D,3,FALSE))))</f>
      </c>
    </row>
    <row r="279" spans="1:6" ht="12.75">
      <c r="A279" s="82">
        <v>1276</v>
      </c>
      <c r="B279" s="85"/>
      <c r="C279" s="68"/>
      <c r="D279" s="69"/>
      <c r="E279" s="106"/>
      <c r="F279" s="112">
        <f>IF(B279="","",IF(ISNA(VLOOKUP(D279,Viktklasser!$G$1:$G$11,1,FALSE)),"fel kategori",IF(ISNA(VLOOKUP(D279&amp;E279,Viktklasser!B:D,3,FALSE)),IF(AND(D279="Mkn",E279&lt;&gt;""),D279&amp;" "&amp;E279,"fel vikt"),VLOOKUP(D279&amp;E279,Viktklasser!B:D,3,FALSE))))</f>
      </c>
    </row>
    <row r="280" spans="1:6" ht="12.75">
      <c r="A280" s="82">
        <v>1277</v>
      </c>
      <c r="B280" s="85"/>
      <c r="C280" s="68"/>
      <c r="D280" s="69"/>
      <c r="E280" s="106"/>
      <c r="F280" s="112">
        <f>IF(B280="","",IF(ISNA(VLOOKUP(D280,Viktklasser!$G$1:$G$11,1,FALSE)),"fel kategori",IF(ISNA(VLOOKUP(D280&amp;E280,Viktklasser!B:D,3,FALSE)),IF(AND(D280="Mkn",E280&lt;&gt;""),D280&amp;" "&amp;E280,"fel vikt"),VLOOKUP(D280&amp;E280,Viktklasser!B:D,3,FALSE))))</f>
      </c>
    </row>
    <row r="281" spans="1:6" ht="12.75">
      <c r="A281" s="82">
        <v>1278</v>
      </c>
      <c r="B281" s="85"/>
      <c r="C281" s="68"/>
      <c r="D281" s="69"/>
      <c r="E281" s="106"/>
      <c r="F281" s="112">
        <f>IF(B281="","",IF(ISNA(VLOOKUP(D281,Viktklasser!$G$1:$G$11,1,FALSE)),"fel kategori",IF(ISNA(VLOOKUP(D281&amp;E281,Viktklasser!B:D,3,FALSE)),IF(AND(D281="Mkn",E281&lt;&gt;""),D281&amp;" "&amp;E281,"fel vikt"),VLOOKUP(D281&amp;E281,Viktklasser!B:D,3,FALSE))))</f>
      </c>
    </row>
    <row r="282" spans="1:6" ht="12.75">
      <c r="A282" s="82">
        <v>1279</v>
      </c>
      <c r="B282" s="85"/>
      <c r="C282" s="68"/>
      <c r="D282" s="69"/>
      <c r="E282" s="106"/>
      <c r="F282" s="112">
        <f>IF(B282="","",IF(ISNA(VLOOKUP(D282,Viktklasser!$G$1:$G$11,1,FALSE)),"fel kategori",IF(ISNA(VLOOKUP(D282&amp;E282,Viktklasser!B:D,3,FALSE)),IF(AND(D282="Mkn",E282&lt;&gt;""),D282&amp;" "&amp;E282,"fel vikt"),VLOOKUP(D282&amp;E282,Viktklasser!B:D,3,FALSE))))</f>
      </c>
    </row>
    <row r="283" spans="1:6" ht="12.75">
      <c r="A283" s="82">
        <v>1280</v>
      </c>
      <c r="B283" s="85"/>
      <c r="C283" s="68"/>
      <c r="D283" s="69"/>
      <c r="E283" s="106"/>
      <c r="F283" s="112">
        <f>IF(B283="","",IF(ISNA(VLOOKUP(D283,Viktklasser!$G$1:$G$11,1,FALSE)),"fel kategori",IF(ISNA(VLOOKUP(D283&amp;E283,Viktklasser!B:D,3,FALSE)),IF(AND(D283="Mkn",E283&lt;&gt;""),D283&amp;" "&amp;E283,"fel vikt"),VLOOKUP(D283&amp;E283,Viktklasser!B:D,3,FALSE))))</f>
      </c>
    </row>
    <row r="284" spans="1:6" ht="12.75">
      <c r="A284" s="82">
        <v>1281</v>
      </c>
      <c r="B284" s="85"/>
      <c r="C284" s="68"/>
      <c r="D284" s="69"/>
      <c r="E284" s="106"/>
      <c r="F284" s="112">
        <f>IF(B284="","",IF(ISNA(VLOOKUP(D284,Viktklasser!$G$1:$G$11,1,FALSE)),"fel kategori",IF(ISNA(VLOOKUP(D284&amp;E284,Viktklasser!B:D,3,FALSE)),IF(AND(D284="Mkn",E284&lt;&gt;""),D284&amp;" "&amp;E284,"fel vikt"),VLOOKUP(D284&amp;E284,Viktklasser!B:D,3,FALSE))))</f>
      </c>
    </row>
    <row r="285" spans="1:6" ht="12.75">
      <c r="A285" s="82">
        <v>1282</v>
      </c>
      <c r="B285" s="85"/>
      <c r="C285" s="68"/>
      <c r="D285" s="69"/>
      <c r="E285" s="106"/>
      <c r="F285" s="112">
        <f>IF(B285="","",IF(ISNA(VLOOKUP(D285,Viktklasser!$G$1:$G$11,1,FALSE)),"fel kategori",IF(ISNA(VLOOKUP(D285&amp;E285,Viktklasser!B:D,3,FALSE)),IF(AND(D285="Mkn",E285&lt;&gt;""),D285&amp;" "&amp;E285,"fel vikt"),VLOOKUP(D285&amp;E285,Viktklasser!B:D,3,FALSE))))</f>
      </c>
    </row>
    <row r="286" spans="1:6" ht="12.75">
      <c r="A286" s="82">
        <v>1283</v>
      </c>
      <c r="B286" s="85"/>
      <c r="C286" s="68"/>
      <c r="D286" s="69"/>
      <c r="E286" s="106"/>
      <c r="F286" s="112">
        <f>IF(B286="","",IF(ISNA(VLOOKUP(D286,Viktklasser!$G$1:$G$11,1,FALSE)),"fel kategori",IF(ISNA(VLOOKUP(D286&amp;E286,Viktklasser!B:D,3,FALSE)),IF(AND(D286="Mkn",E286&lt;&gt;""),D286&amp;" "&amp;E286,"fel vikt"),VLOOKUP(D286&amp;E286,Viktklasser!B:D,3,FALSE))))</f>
      </c>
    </row>
    <row r="287" spans="1:6" ht="12.75">
      <c r="A287" s="82">
        <v>1284</v>
      </c>
      <c r="B287" s="85"/>
      <c r="C287" s="68"/>
      <c r="D287" s="69"/>
      <c r="E287" s="106"/>
      <c r="F287" s="112">
        <f>IF(B287="","",IF(ISNA(VLOOKUP(D287,Viktklasser!$G$1:$G$11,1,FALSE)),"fel kategori",IF(ISNA(VLOOKUP(D287&amp;E287,Viktklasser!B:D,3,FALSE)),IF(AND(D287="Mkn",E287&lt;&gt;""),D287&amp;" "&amp;E287,"fel vikt"),VLOOKUP(D287&amp;E287,Viktklasser!B:D,3,FALSE))))</f>
      </c>
    </row>
    <row r="288" spans="1:6" ht="12.75">
      <c r="A288" s="82">
        <v>1285</v>
      </c>
      <c r="B288" s="85"/>
      <c r="C288" s="68"/>
      <c r="D288" s="69"/>
      <c r="E288" s="106"/>
      <c r="F288" s="112">
        <f>IF(B288="","",IF(ISNA(VLOOKUP(D288,Viktklasser!$G$1:$G$11,1,FALSE)),"fel kategori",IF(ISNA(VLOOKUP(D288&amp;E288,Viktklasser!B:D,3,FALSE)),IF(AND(D288="Mkn",E288&lt;&gt;""),D288&amp;" "&amp;E288,"fel vikt"),VLOOKUP(D288&amp;E288,Viktklasser!B:D,3,FALSE))))</f>
      </c>
    </row>
    <row r="289" spans="1:6" ht="12.75">
      <c r="A289" s="82">
        <v>1286</v>
      </c>
      <c r="B289" s="85"/>
      <c r="C289" s="68"/>
      <c r="D289" s="69"/>
      <c r="E289" s="106"/>
      <c r="F289" s="112">
        <f>IF(B289="","",IF(ISNA(VLOOKUP(D289,Viktklasser!$G$1:$G$11,1,FALSE)),"fel kategori",IF(ISNA(VLOOKUP(D289&amp;E289,Viktklasser!B:D,3,FALSE)),IF(AND(D289="Mkn",E289&lt;&gt;""),D289&amp;" "&amp;E289,"fel vikt"),VLOOKUP(D289&amp;E289,Viktklasser!B:D,3,FALSE))))</f>
      </c>
    </row>
    <row r="290" spans="1:6" ht="12.75">
      <c r="A290" s="82">
        <v>1287</v>
      </c>
      <c r="B290" s="85"/>
      <c r="C290" s="68"/>
      <c r="D290" s="69"/>
      <c r="E290" s="106"/>
      <c r="F290" s="112">
        <f>IF(B290="","",IF(ISNA(VLOOKUP(D290,Viktklasser!$G$1:$G$11,1,FALSE)),"fel kategori",IF(ISNA(VLOOKUP(D290&amp;E290,Viktklasser!B:D,3,FALSE)),IF(AND(D290="Mkn",E290&lt;&gt;""),D290&amp;" "&amp;E290,"fel vikt"),VLOOKUP(D290&amp;E290,Viktklasser!B:D,3,FALSE))))</f>
      </c>
    </row>
    <row r="291" spans="1:6" ht="12.75">
      <c r="A291" s="82">
        <v>1288</v>
      </c>
      <c r="B291" s="85"/>
      <c r="C291" s="68"/>
      <c r="D291" s="69"/>
      <c r="E291" s="106"/>
      <c r="F291" s="112">
        <f>IF(B291="","",IF(ISNA(VLOOKUP(D291,Viktklasser!$G$1:$G$11,1,FALSE)),"fel kategori",IF(ISNA(VLOOKUP(D291&amp;E291,Viktklasser!B:D,3,FALSE)),IF(AND(D291="Mkn",E291&lt;&gt;""),D291&amp;" "&amp;E291,"fel vikt"),VLOOKUP(D291&amp;E291,Viktklasser!B:D,3,FALSE))))</f>
      </c>
    </row>
    <row r="292" spans="1:6" ht="12.75">
      <c r="A292" s="82">
        <v>1289</v>
      </c>
      <c r="B292" s="85"/>
      <c r="C292" s="68"/>
      <c r="D292" s="69"/>
      <c r="E292" s="106"/>
      <c r="F292" s="112">
        <f>IF(B292="","",IF(ISNA(VLOOKUP(D292,Viktklasser!$G$1:$G$11,1,FALSE)),"fel kategori",IF(ISNA(VLOOKUP(D292&amp;E292,Viktklasser!B:D,3,FALSE)),IF(AND(D292="Mkn",E292&lt;&gt;""),D292&amp;" "&amp;E292,"fel vikt"),VLOOKUP(D292&amp;E292,Viktklasser!B:D,3,FALSE))))</f>
      </c>
    </row>
    <row r="293" spans="1:6" ht="12.75">
      <c r="A293" s="82">
        <v>1290</v>
      </c>
      <c r="B293" s="85"/>
      <c r="C293" s="68"/>
      <c r="D293" s="69"/>
      <c r="E293" s="106"/>
      <c r="F293" s="112">
        <f>IF(B293="","",IF(ISNA(VLOOKUP(D293,Viktklasser!$G$1:$G$11,1,FALSE)),"fel kategori",IF(ISNA(VLOOKUP(D293&amp;E293,Viktklasser!B:D,3,FALSE)),IF(AND(D293="Mkn",E293&lt;&gt;""),D293&amp;" "&amp;E293,"fel vikt"),VLOOKUP(D293&amp;E293,Viktklasser!B:D,3,FALSE))))</f>
      </c>
    </row>
    <row r="294" spans="1:6" ht="12.75">
      <c r="A294" s="82">
        <v>1291</v>
      </c>
      <c r="B294" s="85"/>
      <c r="C294" s="68"/>
      <c r="D294" s="69"/>
      <c r="E294" s="106"/>
      <c r="F294" s="112">
        <f>IF(B294="","",IF(ISNA(VLOOKUP(D294,Viktklasser!$G$1:$G$11,1,FALSE)),"fel kategori",IF(ISNA(VLOOKUP(D294&amp;E294,Viktklasser!B:D,3,FALSE)),IF(AND(D294="Mkn",E294&lt;&gt;""),D294&amp;" "&amp;E294,"fel vikt"),VLOOKUP(D294&amp;E294,Viktklasser!B:D,3,FALSE))))</f>
      </c>
    </row>
    <row r="295" spans="1:6" ht="12.75">
      <c r="A295" s="82">
        <v>1292</v>
      </c>
      <c r="B295" s="85"/>
      <c r="C295" s="68"/>
      <c r="D295" s="69"/>
      <c r="E295" s="106"/>
      <c r="F295" s="112">
        <f>IF(B295="","",IF(ISNA(VLOOKUP(D295,Viktklasser!$G$1:$G$11,1,FALSE)),"fel kategori",IF(ISNA(VLOOKUP(D295&amp;E295,Viktklasser!B:D,3,FALSE)),IF(AND(D295="Mkn",E295&lt;&gt;""),D295&amp;" "&amp;E295,"fel vikt"),VLOOKUP(D295&amp;E295,Viktklasser!B:D,3,FALSE))))</f>
      </c>
    </row>
    <row r="296" spans="1:6" ht="12.75">
      <c r="A296" s="82">
        <v>1293</v>
      </c>
      <c r="B296" s="85"/>
      <c r="C296" s="68"/>
      <c r="D296" s="69"/>
      <c r="E296" s="106"/>
      <c r="F296" s="112">
        <f>IF(B296="","",IF(ISNA(VLOOKUP(D296,Viktklasser!$G$1:$G$11,1,FALSE)),"fel kategori",IF(ISNA(VLOOKUP(D296&amp;E296,Viktklasser!B:D,3,FALSE)),IF(AND(D296="Mkn",E296&lt;&gt;""),D296&amp;" "&amp;E296,"fel vikt"),VLOOKUP(D296&amp;E296,Viktklasser!B:D,3,FALSE))))</f>
      </c>
    </row>
    <row r="297" spans="1:6" ht="12.75">
      <c r="A297" s="82">
        <v>1294</v>
      </c>
      <c r="B297" s="85"/>
      <c r="C297" s="68"/>
      <c r="D297" s="69"/>
      <c r="E297" s="106"/>
      <c r="F297" s="112">
        <f>IF(B297="","",IF(ISNA(VLOOKUP(D297,Viktklasser!$G$1:$G$11,1,FALSE)),"fel kategori",IF(ISNA(VLOOKUP(D297&amp;E297,Viktklasser!B:D,3,FALSE)),IF(AND(D297="Mkn",E297&lt;&gt;""),D297&amp;" "&amp;E297,"fel vikt"),VLOOKUP(D297&amp;E297,Viktklasser!B:D,3,FALSE))))</f>
      </c>
    </row>
    <row r="298" spans="1:6" ht="12.75">
      <c r="A298" s="82">
        <v>1295</v>
      </c>
      <c r="B298" s="85"/>
      <c r="C298" s="68"/>
      <c r="D298" s="69"/>
      <c r="E298" s="106"/>
      <c r="F298" s="112">
        <f>IF(B298="","",IF(ISNA(VLOOKUP(D298,Viktklasser!$G$1:$G$11,1,FALSE)),"fel kategori",IF(ISNA(VLOOKUP(D298&amp;E298,Viktklasser!B:D,3,FALSE)),IF(AND(D298="Mkn",E298&lt;&gt;""),D298&amp;" "&amp;E298,"fel vikt"),VLOOKUP(D298&amp;E298,Viktklasser!B:D,3,FALSE))))</f>
      </c>
    </row>
    <row r="299" spans="1:6" ht="12.75">
      <c r="A299" s="82">
        <v>1296</v>
      </c>
      <c r="B299" s="85"/>
      <c r="C299" s="68"/>
      <c r="D299" s="69"/>
      <c r="E299" s="106"/>
      <c r="F299" s="112">
        <f>IF(B299="","",IF(ISNA(VLOOKUP(D299,Viktklasser!$G$1:$G$11,1,FALSE)),"fel kategori",IF(ISNA(VLOOKUP(D299&amp;E299,Viktklasser!B:D,3,FALSE)),IF(AND(D299="Mkn",E299&lt;&gt;""),D299&amp;" "&amp;E299,"fel vikt"),VLOOKUP(D299&amp;E299,Viktklasser!B:D,3,FALSE))))</f>
      </c>
    </row>
    <row r="300" spans="1:6" ht="12.75">
      <c r="A300" s="82">
        <v>1297</v>
      </c>
      <c r="B300" s="85"/>
      <c r="C300" s="68"/>
      <c r="D300" s="69"/>
      <c r="E300" s="106"/>
      <c r="F300" s="112">
        <f>IF(B300="","",IF(ISNA(VLOOKUP(D300,Viktklasser!$G$1:$G$11,1,FALSE)),"fel kategori",IF(ISNA(VLOOKUP(D300&amp;E300,Viktklasser!B:D,3,FALSE)),IF(AND(D300="Mkn",E300&lt;&gt;""),D300&amp;" "&amp;E300,"fel vikt"),VLOOKUP(D300&amp;E300,Viktklasser!B:D,3,FALSE))))</f>
      </c>
    </row>
    <row r="301" spans="1:6" ht="12.75">
      <c r="A301" s="82">
        <v>1298</v>
      </c>
      <c r="B301" s="85"/>
      <c r="C301" s="68"/>
      <c r="D301" s="69"/>
      <c r="E301" s="106"/>
      <c r="F301" s="112">
        <f>IF(B301="","",IF(ISNA(VLOOKUP(D301,Viktklasser!$G$1:$G$11,1,FALSE)),"fel kategori",IF(ISNA(VLOOKUP(D301&amp;E301,Viktklasser!B:D,3,FALSE)),IF(AND(D301="Mkn",E301&lt;&gt;""),D301&amp;" "&amp;E301,"fel vikt"),VLOOKUP(D301&amp;E301,Viktklasser!B:D,3,FALSE))))</f>
      </c>
    </row>
    <row r="302" spans="1:6" ht="12.75">
      <c r="A302" s="82">
        <v>1299</v>
      </c>
      <c r="B302" s="85"/>
      <c r="C302" s="68"/>
      <c r="D302" s="69"/>
      <c r="E302" s="106"/>
      <c r="F302" s="112">
        <f>IF(B302="","",IF(ISNA(VLOOKUP(D302,Viktklasser!$G$1:$G$11,1,FALSE)),"fel kategori",IF(ISNA(VLOOKUP(D302&amp;E302,Viktklasser!B:D,3,FALSE)),IF(AND(D302="Mkn",E302&lt;&gt;""),D302&amp;" "&amp;E302,"fel vikt"),VLOOKUP(D302&amp;E302,Viktklasser!B:D,3,FALSE))))</f>
      </c>
    </row>
    <row r="303" spans="1:6" ht="12.75">
      <c r="A303" s="82">
        <v>1300</v>
      </c>
      <c r="B303" s="85"/>
      <c r="C303" s="68"/>
      <c r="D303" s="69"/>
      <c r="E303" s="106"/>
      <c r="F303" s="112">
        <f>IF(B303="","",IF(ISNA(VLOOKUP(D303,Viktklasser!$G$1:$G$11,1,FALSE)),"fel kategori",IF(ISNA(VLOOKUP(D303&amp;E303,Viktklasser!B:D,3,FALSE)),IF(AND(D303="Mkn",E303&lt;&gt;""),D303&amp;" "&amp;E303,"fel vikt"),VLOOKUP(D303&amp;E303,Viktklasser!B:D,3,FALSE))))</f>
      </c>
    </row>
    <row r="304" spans="1:6" ht="12.75">
      <c r="A304" s="82">
        <v>1301</v>
      </c>
      <c r="B304" s="85"/>
      <c r="C304" s="68"/>
      <c r="D304" s="69"/>
      <c r="E304" s="106"/>
      <c r="F304" s="112">
        <f>IF(B304="","",IF(ISNA(VLOOKUP(D304,Viktklasser!$G$1:$G$11,1,FALSE)),"fel kategori",IF(ISNA(VLOOKUP(D304&amp;E304,Viktklasser!B:D,3,FALSE)),IF(AND(D304="Mkn",E304&lt;&gt;""),D304&amp;" "&amp;E304,"fel vikt"),VLOOKUP(D304&amp;E304,Viktklasser!B:D,3,FALSE))))</f>
      </c>
    </row>
    <row r="305" spans="1:6" ht="12.75">
      <c r="A305" s="82">
        <v>1302</v>
      </c>
      <c r="B305" s="85"/>
      <c r="C305" s="68"/>
      <c r="D305" s="69"/>
      <c r="E305" s="106"/>
      <c r="F305" s="112">
        <f>IF(B305="","",IF(ISNA(VLOOKUP(D305,Viktklasser!$G$1:$G$11,1,FALSE)),"fel kategori",IF(ISNA(VLOOKUP(D305&amp;E305,Viktklasser!B:D,3,FALSE)),IF(AND(D305="Mkn",E305&lt;&gt;""),D305&amp;" "&amp;E305,"fel vikt"),VLOOKUP(D305&amp;E305,Viktklasser!B:D,3,FALSE))))</f>
      </c>
    </row>
    <row r="306" spans="1:6" ht="12.75">
      <c r="A306" s="82">
        <v>1303</v>
      </c>
      <c r="B306" s="85"/>
      <c r="C306" s="68"/>
      <c r="D306" s="69"/>
      <c r="E306" s="106"/>
      <c r="F306" s="112">
        <f>IF(B306="","",IF(ISNA(VLOOKUP(D306,Viktklasser!$G$1:$G$11,1,FALSE)),"fel kategori",IF(ISNA(VLOOKUP(D306&amp;E306,Viktklasser!B:D,3,FALSE)),IF(AND(D306="Mkn",E306&lt;&gt;""),D306&amp;" "&amp;E306,"fel vikt"),VLOOKUP(D306&amp;E306,Viktklasser!B:D,3,FALSE))))</f>
      </c>
    </row>
    <row r="307" spans="1:6" ht="12.75">
      <c r="A307" s="82">
        <v>1304</v>
      </c>
      <c r="B307" s="85"/>
      <c r="C307" s="68"/>
      <c r="D307" s="69"/>
      <c r="E307" s="106"/>
      <c r="F307" s="112">
        <f>IF(B307="","",IF(ISNA(VLOOKUP(D307,Viktklasser!$G$1:$G$11,1,FALSE)),"fel kategori",IF(ISNA(VLOOKUP(D307&amp;E307,Viktklasser!B:D,3,FALSE)),IF(AND(D307="Mkn",E307&lt;&gt;""),D307&amp;" "&amp;E307,"fel vikt"),VLOOKUP(D307&amp;E307,Viktklasser!B:D,3,FALSE))))</f>
      </c>
    </row>
    <row r="308" spans="1:6" ht="12.75">
      <c r="A308" s="82">
        <v>1305</v>
      </c>
      <c r="B308" s="85"/>
      <c r="C308" s="68"/>
      <c r="D308" s="69"/>
      <c r="E308" s="106"/>
      <c r="F308" s="112">
        <f>IF(B308="","",IF(ISNA(VLOOKUP(D308,Viktklasser!$G$1:$G$11,1,FALSE)),"fel kategori",IF(ISNA(VLOOKUP(D308&amp;E308,Viktklasser!B:D,3,FALSE)),IF(AND(D308="Mkn",E308&lt;&gt;""),D308&amp;" "&amp;E308,"fel vikt"),VLOOKUP(D308&amp;E308,Viktklasser!B:D,3,FALSE))))</f>
      </c>
    </row>
    <row r="309" spans="1:6" ht="12.75">
      <c r="A309" s="82">
        <v>1306</v>
      </c>
      <c r="B309" s="85"/>
      <c r="C309" s="68"/>
      <c r="D309" s="69"/>
      <c r="E309" s="106"/>
      <c r="F309" s="112">
        <f>IF(B309="","",IF(ISNA(VLOOKUP(D309,Viktklasser!$G$1:$G$11,1,FALSE)),"fel kategori",IF(ISNA(VLOOKUP(D309&amp;E309,Viktklasser!B:D,3,FALSE)),IF(AND(D309="Mkn",E309&lt;&gt;""),D309&amp;" "&amp;E309,"fel vikt"),VLOOKUP(D309&amp;E309,Viktklasser!B:D,3,FALSE))))</f>
      </c>
    </row>
    <row r="310" spans="1:6" ht="12.75">
      <c r="A310" s="82">
        <v>1307</v>
      </c>
      <c r="B310" s="85"/>
      <c r="C310" s="68"/>
      <c r="D310" s="69"/>
      <c r="E310" s="106"/>
      <c r="F310" s="112">
        <f>IF(B310="","",IF(ISNA(VLOOKUP(D310,Viktklasser!$G$1:$G$11,1,FALSE)),"fel kategori",IF(ISNA(VLOOKUP(D310&amp;E310,Viktklasser!B:D,3,FALSE)),IF(AND(D310="Mkn",E310&lt;&gt;""),D310&amp;" "&amp;E310,"fel vikt"),VLOOKUP(D310&amp;E310,Viktklasser!B:D,3,FALSE))))</f>
      </c>
    </row>
    <row r="311" spans="1:6" ht="12.75">
      <c r="A311" s="82">
        <v>1308</v>
      </c>
      <c r="B311" s="86"/>
      <c r="C311" s="70"/>
      <c r="D311" s="71"/>
      <c r="E311" s="107"/>
      <c r="F311" s="112">
        <f>IF(B311="","",IF(ISNA(VLOOKUP(D311,Viktklasser!$G$1:$G$11,1,FALSE)),"fel kategori",IF(ISNA(VLOOKUP(D311&amp;E311,Viktklasser!B:D,3,FALSE)),IF(AND(D311="Mkn",E311&lt;&gt;""),D311&amp;" "&amp;E311,"fel vikt"),VLOOKUP(D311&amp;E311,Viktklasser!B:D,3,FALSE))))</f>
      </c>
    </row>
    <row r="312" spans="1:6" ht="12.75">
      <c r="A312" s="82">
        <v>1309</v>
      </c>
      <c r="B312" s="86"/>
      <c r="C312" s="70"/>
      <c r="D312" s="73"/>
      <c r="E312" s="108"/>
      <c r="F312" s="112">
        <f>IF(B312="","",IF(ISNA(VLOOKUP(D312,Viktklasser!$G$1:$G$11,1,FALSE)),"fel kategori",IF(ISNA(VLOOKUP(D312&amp;E312,Viktklasser!B:D,3,FALSE)),IF(AND(D312="Mkn",E312&lt;&gt;""),D312&amp;" "&amp;E312,"fel vikt"),VLOOKUP(D312&amp;E312,Viktklasser!B:D,3,FALSE))))</f>
      </c>
    </row>
    <row r="313" spans="1:6" ht="12.75">
      <c r="A313" s="82">
        <v>1310</v>
      </c>
      <c r="B313" s="86"/>
      <c r="C313" s="70"/>
      <c r="D313" s="73"/>
      <c r="E313" s="108"/>
      <c r="F313" s="112">
        <f>IF(B313="","",IF(ISNA(VLOOKUP(D313,Viktklasser!$G$1:$G$11,1,FALSE)),"fel kategori",IF(ISNA(VLOOKUP(D313&amp;E313,Viktklasser!B:D,3,FALSE)),IF(AND(D313="Mkn",E313&lt;&gt;""),D313&amp;" "&amp;E313,"fel vikt"),VLOOKUP(D313&amp;E313,Viktklasser!B:D,3,FALSE))))</f>
      </c>
    </row>
    <row r="314" spans="1:6" ht="12.75">
      <c r="A314" s="82">
        <v>1311</v>
      </c>
      <c r="B314" s="86"/>
      <c r="C314" s="70"/>
      <c r="D314" s="72"/>
      <c r="E314" s="107"/>
      <c r="F314" s="112">
        <f>IF(B314="","",IF(ISNA(VLOOKUP(D314,Viktklasser!$G$1:$G$11,1,FALSE)),"fel kategori",IF(ISNA(VLOOKUP(D314&amp;E314,Viktklasser!B:D,3,FALSE)),IF(AND(D314="Mkn",E314&lt;&gt;""),D314&amp;" "&amp;E314,"fel vikt"),VLOOKUP(D314&amp;E314,Viktklasser!B:D,3,FALSE))))</f>
      </c>
    </row>
    <row r="315" spans="1:6" ht="12.75">
      <c r="A315" s="82">
        <v>1312</v>
      </c>
      <c r="B315" s="86"/>
      <c r="C315" s="70"/>
      <c r="D315" s="73"/>
      <c r="E315" s="108"/>
      <c r="F315" s="112">
        <f>IF(B315="","",IF(ISNA(VLOOKUP(D315,Viktklasser!$G$1:$G$11,1,FALSE)),"fel kategori",IF(ISNA(VLOOKUP(D315&amp;E315,Viktklasser!B:D,3,FALSE)),IF(AND(D315="Mkn",E315&lt;&gt;""),D315&amp;" "&amp;E315,"fel vikt"),VLOOKUP(D315&amp;E315,Viktklasser!B:D,3,FALSE))))</f>
      </c>
    </row>
    <row r="316" spans="1:6" ht="12.75">
      <c r="A316" s="82">
        <v>1313</v>
      </c>
      <c r="B316" s="86"/>
      <c r="C316" s="70"/>
      <c r="D316" s="71"/>
      <c r="E316" s="107"/>
      <c r="F316" s="112">
        <f>IF(B316="","",IF(ISNA(VLOOKUP(D316,Viktklasser!$G$1:$G$11,1,FALSE)),"fel kategori",IF(ISNA(VLOOKUP(D316&amp;E316,Viktklasser!B:D,3,FALSE)),IF(AND(D316="Mkn",E316&lt;&gt;""),D316&amp;" "&amp;E316,"fel vikt"),VLOOKUP(D316&amp;E316,Viktklasser!B:D,3,FALSE))))</f>
      </c>
    </row>
    <row r="317" spans="1:6" ht="12.75">
      <c r="A317" s="82">
        <v>1314</v>
      </c>
      <c r="B317" s="86"/>
      <c r="C317" s="70"/>
      <c r="D317" s="73"/>
      <c r="E317" s="108"/>
      <c r="F317" s="112">
        <f>IF(B317="","",IF(ISNA(VLOOKUP(D317,Viktklasser!$G$1:$G$11,1,FALSE)),"fel kategori",IF(ISNA(VLOOKUP(D317&amp;E317,Viktklasser!B:D,3,FALSE)),IF(AND(D317="Mkn",E317&lt;&gt;""),D317&amp;" "&amp;E317,"fel vikt"),VLOOKUP(D317&amp;E317,Viktklasser!B:D,3,FALSE))))</f>
      </c>
    </row>
    <row r="318" spans="1:6" ht="12.75">
      <c r="A318" s="82">
        <v>1315</v>
      </c>
      <c r="B318" s="86"/>
      <c r="C318" s="70"/>
      <c r="D318" s="71"/>
      <c r="E318" s="107"/>
      <c r="F318" s="112">
        <f>IF(B318="","",IF(ISNA(VLOOKUP(D318,Viktklasser!$G$1:$G$11,1,FALSE)),"fel kategori",IF(ISNA(VLOOKUP(D318&amp;E318,Viktklasser!B:D,3,FALSE)),IF(AND(D318="Mkn",E318&lt;&gt;""),D318&amp;" "&amp;E318,"fel vikt"),VLOOKUP(D318&amp;E318,Viktklasser!B:D,3,FALSE))))</f>
      </c>
    </row>
    <row r="319" spans="1:6" ht="12.75">
      <c r="A319" s="82">
        <v>1316</v>
      </c>
      <c r="B319" s="86"/>
      <c r="C319" s="70"/>
      <c r="D319" s="71"/>
      <c r="E319" s="107"/>
      <c r="F319" s="112">
        <f>IF(B319="","",IF(ISNA(VLOOKUP(D319,Viktklasser!$G$1:$G$11,1,FALSE)),"fel kategori",IF(ISNA(VLOOKUP(D319&amp;E319,Viktklasser!B:D,3,FALSE)),IF(AND(D319="Mkn",E319&lt;&gt;""),D319&amp;" "&amp;E319,"fel vikt"),VLOOKUP(D319&amp;E319,Viktklasser!B:D,3,FALSE))))</f>
      </c>
    </row>
    <row r="320" spans="1:6" ht="12.75">
      <c r="A320" s="82">
        <v>1317</v>
      </c>
      <c r="B320" s="86"/>
      <c r="C320" s="70"/>
      <c r="D320" s="71"/>
      <c r="E320" s="107"/>
      <c r="F320" s="112">
        <f>IF(B320="","",IF(ISNA(VLOOKUP(D320,Viktklasser!$G$1:$G$11,1,FALSE)),"fel kategori",IF(ISNA(VLOOKUP(D320&amp;E320,Viktklasser!B:D,3,FALSE)),IF(AND(D320="Mkn",E320&lt;&gt;""),D320&amp;" "&amp;E320,"fel vikt"),VLOOKUP(D320&amp;E320,Viktklasser!B:D,3,FALSE))))</f>
      </c>
    </row>
    <row r="321" spans="1:6" ht="12.75">
      <c r="A321" s="82">
        <v>1318</v>
      </c>
      <c r="B321" s="86"/>
      <c r="C321" s="70"/>
      <c r="D321" s="73"/>
      <c r="E321" s="108"/>
      <c r="F321" s="112">
        <f>IF(B321="","",IF(ISNA(VLOOKUP(D321,Viktklasser!$G$1:$G$11,1,FALSE)),"fel kategori",IF(ISNA(VLOOKUP(D321&amp;E321,Viktklasser!B:D,3,FALSE)),IF(AND(D321="Mkn",E321&lt;&gt;""),D321&amp;" "&amp;E321,"fel vikt"),VLOOKUP(D321&amp;E321,Viktklasser!B:D,3,FALSE))))</f>
      </c>
    </row>
    <row r="322" spans="1:6" ht="12.75">
      <c r="A322" s="82">
        <v>1319</v>
      </c>
      <c r="B322" s="86"/>
      <c r="C322" s="70"/>
      <c r="D322" s="74"/>
      <c r="E322" s="108"/>
      <c r="F322" s="112">
        <f>IF(B322="","",IF(ISNA(VLOOKUP(D322,Viktklasser!$G$1:$G$11,1,FALSE)),"fel kategori",IF(ISNA(VLOOKUP(D322&amp;E322,Viktklasser!B:D,3,FALSE)),IF(AND(D322="Mkn",E322&lt;&gt;""),D322&amp;" "&amp;E322,"fel vikt"),VLOOKUP(D322&amp;E322,Viktklasser!B:D,3,FALSE))))</f>
      </c>
    </row>
    <row r="323" spans="1:6" ht="12.75">
      <c r="A323" s="82">
        <v>1320</v>
      </c>
      <c r="B323" s="86"/>
      <c r="C323" s="70"/>
      <c r="D323" s="73"/>
      <c r="E323" s="108"/>
      <c r="F323" s="112">
        <f>IF(B323="","",IF(ISNA(VLOOKUP(D323,Viktklasser!$G$1:$G$11,1,FALSE)),"fel kategori",IF(ISNA(VLOOKUP(D323&amp;E323,Viktklasser!B:D,3,FALSE)),IF(AND(D323="Mkn",E323&lt;&gt;""),D323&amp;" "&amp;E323,"fel vikt"),VLOOKUP(D323&amp;E323,Viktklasser!B:D,3,FALSE))))</f>
      </c>
    </row>
    <row r="324" spans="1:6" ht="12.75">
      <c r="A324" s="82">
        <v>1321</v>
      </c>
      <c r="B324" s="86"/>
      <c r="C324" s="70"/>
      <c r="D324" s="71"/>
      <c r="E324" s="107"/>
      <c r="F324" s="112">
        <f>IF(B324="","",IF(ISNA(VLOOKUP(D324,Viktklasser!$G$1:$G$11,1,FALSE)),"fel kategori",IF(ISNA(VLOOKUP(D324&amp;E324,Viktklasser!B:D,3,FALSE)),IF(AND(D324="Mkn",E324&lt;&gt;""),D324&amp;" "&amp;E324,"fel vikt"),VLOOKUP(D324&amp;E324,Viktklasser!B:D,3,FALSE))))</f>
      </c>
    </row>
    <row r="325" spans="1:6" ht="12.75">
      <c r="A325" s="82">
        <v>1322</v>
      </c>
      <c r="B325" s="86"/>
      <c r="C325" s="70"/>
      <c r="D325" s="73"/>
      <c r="E325" s="107"/>
      <c r="F325" s="112">
        <f>IF(B325="","",IF(ISNA(VLOOKUP(D325,Viktklasser!$G$1:$G$11,1,FALSE)),"fel kategori",IF(ISNA(VLOOKUP(D325&amp;E325,Viktklasser!B:D,3,FALSE)),IF(AND(D325="Mkn",E325&lt;&gt;""),D325&amp;" "&amp;E325,"fel vikt"),VLOOKUP(D325&amp;E325,Viktklasser!B:D,3,FALSE))))</f>
      </c>
    </row>
    <row r="326" spans="1:6" ht="12.75">
      <c r="A326" s="82">
        <v>1323</v>
      </c>
      <c r="B326" s="86"/>
      <c r="C326" s="70"/>
      <c r="D326" s="73"/>
      <c r="E326" s="107"/>
      <c r="F326" s="112">
        <f>IF(B326="","",IF(ISNA(VLOOKUP(D326,Viktklasser!$G$1:$G$11,1,FALSE)),"fel kategori",IF(ISNA(VLOOKUP(D326&amp;E326,Viktklasser!B:D,3,FALSE)),IF(AND(D326="Mkn",E326&lt;&gt;""),D326&amp;" "&amp;E326,"fel vikt"),VLOOKUP(D326&amp;E326,Viktklasser!B:D,3,FALSE))))</f>
      </c>
    </row>
    <row r="327" spans="1:6" ht="12.75">
      <c r="A327" s="82">
        <v>1324</v>
      </c>
      <c r="B327" s="86"/>
      <c r="C327" s="70"/>
      <c r="D327" s="73"/>
      <c r="E327" s="108"/>
      <c r="F327" s="112">
        <f>IF(B327="","",IF(ISNA(VLOOKUP(D327,Viktklasser!$G$1:$G$11,1,FALSE)),"fel kategori",IF(ISNA(VLOOKUP(D327&amp;E327,Viktklasser!B:D,3,FALSE)),IF(AND(D327="Mkn",E327&lt;&gt;""),D327&amp;" "&amp;E327,"fel vikt"),VLOOKUP(D327&amp;E327,Viktklasser!B:D,3,FALSE))))</f>
      </c>
    </row>
    <row r="328" spans="1:6" ht="12.75">
      <c r="A328" s="82">
        <v>1325</v>
      </c>
      <c r="B328" s="86"/>
      <c r="C328" s="70"/>
      <c r="D328" s="72"/>
      <c r="E328" s="107"/>
      <c r="F328" s="112">
        <f>IF(B328="","",IF(ISNA(VLOOKUP(D328,Viktklasser!$G$1:$G$11,1,FALSE)),"fel kategori",IF(ISNA(VLOOKUP(D328&amp;E328,Viktklasser!B:D,3,FALSE)),IF(AND(D328="Mkn",E328&lt;&gt;""),D328&amp;" "&amp;E328,"fel vikt"),VLOOKUP(D328&amp;E328,Viktklasser!B:D,3,FALSE))))</f>
      </c>
    </row>
    <row r="329" spans="1:6" ht="12.75">
      <c r="A329" s="82">
        <v>1326</v>
      </c>
      <c r="B329" s="86"/>
      <c r="C329" s="70"/>
      <c r="D329" s="71"/>
      <c r="E329" s="107"/>
      <c r="F329" s="112">
        <f>IF(B329="","",IF(ISNA(VLOOKUP(D329,Viktklasser!$G$1:$G$11,1,FALSE)),"fel kategori",IF(ISNA(VLOOKUP(D329&amp;E329,Viktklasser!B:D,3,FALSE)),IF(AND(D329="Mkn",E329&lt;&gt;""),D329&amp;" "&amp;E329,"fel vikt"),VLOOKUP(D329&amp;E329,Viktklasser!B:D,3,FALSE))))</f>
      </c>
    </row>
    <row r="330" spans="1:6" ht="12.75">
      <c r="A330" s="82">
        <v>1327</v>
      </c>
      <c r="B330" s="86"/>
      <c r="C330" s="70"/>
      <c r="D330" s="71"/>
      <c r="E330" s="107"/>
      <c r="F330" s="112">
        <f>IF(B330="","",IF(ISNA(VLOOKUP(D330,Viktklasser!$G$1:$G$11,1,FALSE)),"fel kategori",IF(ISNA(VLOOKUP(D330&amp;E330,Viktklasser!B:D,3,FALSE)),IF(AND(D330="Mkn",E330&lt;&gt;""),D330&amp;" "&amp;E330,"fel vikt"),VLOOKUP(D330&amp;E330,Viktklasser!B:D,3,FALSE))))</f>
      </c>
    </row>
    <row r="331" spans="1:6" ht="12.75">
      <c r="A331" s="82">
        <v>1328</v>
      </c>
      <c r="B331" s="86"/>
      <c r="C331" s="70"/>
      <c r="D331" s="71"/>
      <c r="E331" s="107"/>
      <c r="F331" s="112">
        <f>IF(B331="","",IF(ISNA(VLOOKUP(D331,Viktklasser!$G$1:$G$11,1,FALSE)),"fel kategori",IF(ISNA(VLOOKUP(D331&amp;E331,Viktklasser!B:D,3,FALSE)),IF(AND(D331="Mkn",E331&lt;&gt;""),D331&amp;" "&amp;E331,"fel vikt"),VLOOKUP(D331&amp;E331,Viktklasser!B:D,3,FALSE))))</f>
      </c>
    </row>
    <row r="332" spans="1:6" ht="12.75">
      <c r="A332" s="82">
        <v>1329</v>
      </c>
      <c r="B332" s="86"/>
      <c r="C332" s="70"/>
      <c r="D332" s="71"/>
      <c r="E332" s="107"/>
      <c r="F332" s="112">
        <f>IF(B332="","",IF(ISNA(VLOOKUP(D332,Viktklasser!$G$1:$G$11,1,FALSE)),"fel kategori",IF(ISNA(VLOOKUP(D332&amp;E332,Viktklasser!B:D,3,FALSE)),IF(AND(D332="Mkn",E332&lt;&gt;""),D332&amp;" "&amp;E332,"fel vikt"),VLOOKUP(D332&amp;E332,Viktklasser!B:D,3,FALSE))))</f>
      </c>
    </row>
    <row r="333" spans="1:6" ht="12.75">
      <c r="A333" s="82">
        <v>1330</v>
      </c>
      <c r="B333" s="86"/>
      <c r="C333" s="70"/>
      <c r="D333" s="71"/>
      <c r="E333" s="107"/>
      <c r="F333" s="112">
        <f>IF(B333="","",IF(ISNA(VLOOKUP(D333,Viktklasser!$G$1:$G$11,1,FALSE)),"fel kategori",IF(ISNA(VLOOKUP(D333&amp;E333,Viktklasser!B:D,3,FALSE)),IF(AND(D333="Mkn",E333&lt;&gt;""),D333&amp;" "&amp;E333,"fel vikt"),VLOOKUP(D333&amp;E333,Viktklasser!B:D,3,FALSE))))</f>
      </c>
    </row>
    <row r="334" spans="1:6" ht="12.75">
      <c r="A334" s="82">
        <v>1331</v>
      </c>
      <c r="B334" s="86"/>
      <c r="C334" s="70"/>
      <c r="D334" s="71"/>
      <c r="E334" s="107"/>
      <c r="F334" s="112">
        <f>IF(B334="","",IF(ISNA(VLOOKUP(D334,Viktklasser!$G$1:$G$11,1,FALSE)),"fel kategori",IF(ISNA(VLOOKUP(D334&amp;E334,Viktklasser!B:D,3,FALSE)),IF(AND(D334="Mkn",E334&lt;&gt;""),D334&amp;" "&amp;E334,"fel vikt"),VLOOKUP(D334&amp;E334,Viktklasser!B:D,3,FALSE))))</f>
      </c>
    </row>
    <row r="335" spans="1:6" ht="12.75">
      <c r="A335" s="82">
        <v>1332</v>
      </c>
      <c r="B335" s="86"/>
      <c r="C335" s="70"/>
      <c r="D335" s="74"/>
      <c r="E335" s="108"/>
      <c r="F335" s="112">
        <f>IF(B335="","",IF(ISNA(VLOOKUP(D335,Viktklasser!$G$1:$G$11,1,FALSE)),"fel kategori",IF(ISNA(VLOOKUP(D335&amp;E335,Viktklasser!B:D,3,FALSE)),IF(AND(D335="Mkn",E335&lt;&gt;""),D335&amp;" "&amp;E335,"fel vikt"),VLOOKUP(D335&amp;E335,Viktklasser!B:D,3,FALSE))))</f>
      </c>
    </row>
    <row r="336" spans="1:6" ht="12.75">
      <c r="A336" s="82">
        <v>1333</v>
      </c>
      <c r="B336" s="86"/>
      <c r="C336" s="70"/>
      <c r="D336" s="71"/>
      <c r="E336" s="107"/>
      <c r="F336" s="112">
        <f>IF(B336="","",IF(ISNA(VLOOKUP(D336,Viktklasser!$G$1:$G$11,1,FALSE)),"fel kategori",IF(ISNA(VLOOKUP(D336&amp;E336,Viktklasser!B:D,3,FALSE)),IF(AND(D336="Mkn",E336&lt;&gt;""),D336&amp;" "&amp;E336,"fel vikt"),VLOOKUP(D336&amp;E336,Viktklasser!B:D,3,FALSE))))</f>
      </c>
    </row>
    <row r="337" spans="1:6" ht="12.75">
      <c r="A337" s="82">
        <v>1334</v>
      </c>
      <c r="B337" s="86"/>
      <c r="C337" s="70"/>
      <c r="D337" s="71"/>
      <c r="E337" s="107"/>
      <c r="F337" s="112">
        <f>IF(B337="","",IF(ISNA(VLOOKUP(D337,Viktklasser!$G$1:$G$11,1,FALSE)),"fel kategori",IF(ISNA(VLOOKUP(D337&amp;E337,Viktklasser!B:D,3,FALSE)),IF(AND(D337="Mkn",E337&lt;&gt;""),D337&amp;" "&amp;E337,"fel vikt"),VLOOKUP(D337&amp;E337,Viktklasser!B:D,3,FALSE))))</f>
      </c>
    </row>
    <row r="338" spans="1:6" ht="12.75">
      <c r="A338" s="82">
        <v>1335</v>
      </c>
      <c r="B338" s="86"/>
      <c r="C338" s="70"/>
      <c r="D338" s="71"/>
      <c r="E338" s="107"/>
      <c r="F338" s="112">
        <f>IF(B338="","",IF(ISNA(VLOOKUP(D338,Viktklasser!$G$1:$G$11,1,FALSE)),"fel kategori",IF(ISNA(VLOOKUP(D338&amp;E338,Viktklasser!B:D,3,FALSE)),IF(AND(D338="Mkn",E338&lt;&gt;""),D338&amp;" "&amp;E338,"fel vikt"),VLOOKUP(D338&amp;E338,Viktklasser!B:D,3,FALSE))))</f>
      </c>
    </row>
    <row r="339" spans="1:6" ht="12.75">
      <c r="A339" s="82">
        <v>1336</v>
      </c>
      <c r="B339" s="86"/>
      <c r="C339" s="70"/>
      <c r="D339" s="74"/>
      <c r="E339" s="108"/>
      <c r="F339" s="112">
        <f>IF(B339="","",IF(ISNA(VLOOKUP(D339,Viktklasser!$G$1:$G$11,1,FALSE)),"fel kategori",IF(ISNA(VLOOKUP(D339&amp;E339,Viktklasser!B:D,3,FALSE)),IF(AND(D339="Mkn",E339&lt;&gt;""),D339&amp;" "&amp;E339,"fel vikt"),VLOOKUP(D339&amp;E339,Viktklasser!B:D,3,FALSE))))</f>
      </c>
    </row>
    <row r="340" spans="1:6" ht="12.75">
      <c r="A340" s="82">
        <v>1337</v>
      </c>
      <c r="B340" s="86"/>
      <c r="C340" s="70"/>
      <c r="D340" s="71"/>
      <c r="E340" s="107"/>
      <c r="F340" s="112">
        <f>IF(B340="","",IF(ISNA(VLOOKUP(D340,Viktklasser!$G$1:$G$11,1,FALSE)),"fel kategori",IF(ISNA(VLOOKUP(D340&amp;E340,Viktklasser!B:D,3,FALSE)),IF(AND(D340="Mkn",E340&lt;&gt;""),D340&amp;" "&amp;E340,"fel vikt"),VLOOKUP(D340&amp;E340,Viktklasser!B:D,3,FALSE))))</f>
      </c>
    </row>
    <row r="341" spans="1:6" ht="12.75">
      <c r="A341" s="82">
        <v>1338</v>
      </c>
      <c r="B341" s="86"/>
      <c r="C341" s="70"/>
      <c r="D341" s="71"/>
      <c r="E341" s="107"/>
      <c r="F341" s="112">
        <f>IF(B341="","",IF(ISNA(VLOOKUP(D341,Viktklasser!$G$1:$G$11,1,FALSE)),"fel kategori",IF(ISNA(VLOOKUP(D341&amp;E341,Viktklasser!B:D,3,FALSE)),IF(AND(D341="Mkn",E341&lt;&gt;""),D341&amp;" "&amp;E341,"fel vikt"),VLOOKUP(D341&amp;E341,Viktklasser!B:D,3,FALSE))))</f>
      </c>
    </row>
    <row r="342" spans="1:6" ht="12.75">
      <c r="A342" s="82">
        <v>1339</v>
      </c>
      <c r="B342" s="86"/>
      <c r="C342" s="70"/>
      <c r="D342" s="71"/>
      <c r="E342" s="107"/>
      <c r="F342" s="112">
        <f>IF(B342="","",IF(ISNA(VLOOKUP(D342,Viktklasser!$G$1:$G$11,1,FALSE)),"fel kategori",IF(ISNA(VLOOKUP(D342&amp;E342,Viktklasser!B:D,3,FALSE)),IF(AND(D342="Mkn",E342&lt;&gt;""),D342&amp;" "&amp;E342,"fel vikt"),VLOOKUP(D342&amp;E342,Viktklasser!B:D,3,FALSE))))</f>
      </c>
    </row>
    <row r="343" spans="1:6" ht="12.75">
      <c r="A343" s="82">
        <v>1340</v>
      </c>
      <c r="B343" s="86"/>
      <c r="C343" s="70"/>
      <c r="D343" s="71"/>
      <c r="E343" s="107"/>
      <c r="F343" s="112">
        <f>IF(B343="","",IF(ISNA(VLOOKUP(D343,Viktklasser!$G$1:$G$11,1,FALSE)),"fel kategori",IF(ISNA(VLOOKUP(D343&amp;E343,Viktklasser!B:D,3,FALSE)),IF(AND(D343="Mkn",E343&lt;&gt;""),D343&amp;" "&amp;E343,"fel vikt"),VLOOKUP(D343&amp;E343,Viktklasser!B:D,3,FALSE))))</f>
      </c>
    </row>
    <row r="344" spans="1:6" ht="12.75">
      <c r="A344" s="82">
        <v>1341</v>
      </c>
      <c r="B344" s="86"/>
      <c r="C344" s="75"/>
      <c r="D344" s="71"/>
      <c r="E344" s="107"/>
      <c r="F344" s="112">
        <f>IF(B344="","",IF(ISNA(VLOOKUP(D344,Viktklasser!$G$1:$G$11,1,FALSE)),"fel kategori",IF(ISNA(VLOOKUP(D344&amp;E344,Viktklasser!B:D,3,FALSE)),IF(AND(D344="Mkn",E344&lt;&gt;""),D344&amp;" "&amp;E344,"fel vikt"),VLOOKUP(D344&amp;E344,Viktklasser!B:D,3,FALSE))))</f>
      </c>
    </row>
    <row r="345" spans="1:6" ht="12.75">
      <c r="A345" s="82">
        <v>1342</v>
      </c>
      <c r="B345" s="86"/>
      <c r="C345" s="70"/>
      <c r="D345" s="71"/>
      <c r="E345" s="107"/>
      <c r="F345" s="112">
        <f>IF(B345="","",IF(ISNA(VLOOKUP(D345,Viktklasser!$G$1:$G$11,1,FALSE)),"fel kategori",IF(ISNA(VLOOKUP(D345&amp;E345,Viktklasser!B:D,3,FALSE)),IF(AND(D345="Mkn",E345&lt;&gt;""),D345&amp;" "&amp;E345,"fel vikt"),VLOOKUP(D345&amp;E345,Viktklasser!B:D,3,FALSE))))</f>
      </c>
    </row>
    <row r="346" spans="1:6" ht="12.75">
      <c r="A346" s="82">
        <v>1343</v>
      </c>
      <c r="B346" s="86"/>
      <c r="C346" s="70"/>
      <c r="D346" s="71"/>
      <c r="E346" s="107"/>
      <c r="F346" s="112">
        <f>IF(B346="","",IF(ISNA(VLOOKUP(D346,Viktklasser!$G$1:$G$11,1,FALSE)),"fel kategori",IF(ISNA(VLOOKUP(D346&amp;E346,Viktklasser!B:D,3,FALSE)),IF(AND(D346="Mkn",E346&lt;&gt;""),D346&amp;" "&amp;E346,"fel vikt"),VLOOKUP(D346&amp;E346,Viktklasser!B:D,3,FALSE))))</f>
      </c>
    </row>
    <row r="347" spans="1:6" ht="12.75">
      <c r="A347" s="82">
        <v>1344</v>
      </c>
      <c r="B347" s="86"/>
      <c r="C347" s="70"/>
      <c r="D347" s="71"/>
      <c r="E347" s="107"/>
      <c r="F347" s="112">
        <f>IF(B347="","",IF(ISNA(VLOOKUP(D347,Viktklasser!$G$1:$G$11,1,FALSE)),"fel kategori",IF(ISNA(VLOOKUP(D347&amp;E347,Viktklasser!B:D,3,FALSE)),IF(AND(D347="Mkn",E347&lt;&gt;""),D347&amp;" "&amp;E347,"fel vikt"),VLOOKUP(D347&amp;E347,Viktklasser!B:D,3,FALSE))))</f>
      </c>
    </row>
    <row r="348" spans="1:6" ht="12.75">
      <c r="A348" s="82">
        <v>1345</v>
      </c>
      <c r="B348" s="86"/>
      <c r="C348" s="70"/>
      <c r="D348" s="71"/>
      <c r="E348" s="107"/>
      <c r="F348" s="112">
        <f>IF(B348="","",IF(ISNA(VLOOKUP(D348,Viktklasser!$G$1:$G$11,1,FALSE)),"fel kategori",IF(ISNA(VLOOKUP(D348&amp;E348,Viktklasser!B:D,3,FALSE)),IF(AND(D348="Mkn",E348&lt;&gt;""),D348&amp;" "&amp;E348,"fel vikt"),VLOOKUP(D348&amp;E348,Viktklasser!B:D,3,FALSE))))</f>
      </c>
    </row>
    <row r="349" spans="1:6" ht="12.75">
      <c r="A349" s="82">
        <v>1346</v>
      </c>
      <c r="B349" s="86"/>
      <c r="C349" s="70"/>
      <c r="D349" s="71"/>
      <c r="E349" s="107"/>
      <c r="F349" s="112">
        <f>IF(B349="","",IF(ISNA(VLOOKUP(D349,Viktklasser!$G$1:$G$11,1,FALSE)),"fel kategori",IF(ISNA(VLOOKUP(D349&amp;E349,Viktklasser!B:D,3,FALSE)),IF(AND(D349="Mkn",E349&lt;&gt;""),D349&amp;" "&amp;E349,"fel vikt"),VLOOKUP(D349&amp;E349,Viktklasser!B:D,3,FALSE))))</f>
      </c>
    </row>
    <row r="350" spans="1:6" ht="12.75">
      <c r="A350" s="82">
        <v>1347</v>
      </c>
      <c r="B350" s="86"/>
      <c r="C350" s="70"/>
      <c r="D350" s="71"/>
      <c r="E350" s="107"/>
      <c r="F350" s="112">
        <f>IF(B350="","",IF(ISNA(VLOOKUP(D350,Viktklasser!$G$1:$G$11,1,FALSE)),"fel kategori",IF(ISNA(VLOOKUP(D350&amp;E350,Viktklasser!B:D,3,FALSE)),IF(AND(D350="Mkn",E350&lt;&gt;""),D350&amp;" "&amp;E350,"fel vikt"),VLOOKUP(D350&amp;E350,Viktklasser!B:D,3,FALSE))))</f>
      </c>
    </row>
    <row r="351" spans="1:6" ht="12.75">
      <c r="A351" s="82">
        <v>1348</v>
      </c>
      <c r="B351" s="86"/>
      <c r="C351" s="70"/>
      <c r="D351" s="71"/>
      <c r="E351" s="107"/>
      <c r="F351" s="112">
        <f>IF(B351="","",IF(ISNA(VLOOKUP(D351,Viktklasser!$G$1:$G$11,1,FALSE)),"fel kategori",IF(ISNA(VLOOKUP(D351&amp;E351,Viktklasser!B:D,3,FALSE)),IF(AND(D351="Mkn",E351&lt;&gt;""),D351&amp;" "&amp;E351,"fel vikt"),VLOOKUP(D351&amp;E351,Viktklasser!B:D,3,FALSE))))</f>
      </c>
    </row>
    <row r="352" spans="1:6" ht="12.75">
      <c r="A352" s="82">
        <v>1349</v>
      </c>
      <c r="B352" s="86"/>
      <c r="C352" s="70"/>
      <c r="D352" s="71"/>
      <c r="E352" s="107"/>
      <c r="F352" s="112">
        <f>IF(B352="","",IF(ISNA(VLOOKUP(D352,Viktklasser!$G$1:$G$11,1,FALSE)),"fel kategori",IF(ISNA(VLOOKUP(D352&amp;E352,Viktklasser!B:D,3,FALSE)),IF(AND(D352="Mkn",E352&lt;&gt;""),D352&amp;" "&amp;E352,"fel vikt"),VLOOKUP(D352&amp;E352,Viktklasser!B:D,3,FALSE))))</f>
      </c>
    </row>
    <row r="353" spans="1:6" ht="12.75">
      <c r="A353" s="82">
        <v>1350</v>
      </c>
      <c r="B353" s="86"/>
      <c r="C353" s="70"/>
      <c r="D353" s="73"/>
      <c r="E353" s="108"/>
      <c r="F353" s="112">
        <f>IF(B353="","",IF(ISNA(VLOOKUP(D353,Viktklasser!$G$1:$G$11,1,FALSE)),"fel kategori",IF(ISNA(VLOOKUP(D353&amp;E353,Viktklasser!B:D,3,FALSE)),IF(AND(D353="Mkn",E353&lt;&gt;""),D353&amp;" "&amp;E353,"fel vikt"),VLOOKUP(D353&amp;E353,Viktklasser!B:D,3,FALSE))))</f>
      </c>
    </row>
    <row r="354" spans="1:6" ht="12.75">
      <c r="A354" s="82">
        <v>1351</v>
      </c>
      <c r="B354" s="86"/>
      <c r="C354" s="70"/>
      <c r="D354" s="71"/>
      <c r="E354" s="107"/>
      <c r="F354" s="112">
        <f>IF(B354="","",IF(ISNA(VLOOKUP(D354,Viktklasser!$G$1:$G$11,1,FALSE)),"fel kategori",IF(ISNA(VLOOKUP(D354&amp;E354,Viktklasser!B:D,3,FALSE)),IF(AND(D354="Mkn",E354&lt;&gt;""),D354&amp;" "&amp;E354,"fel vikt"),VLOOKUP(D354&amp;E354,Viktklasser!B:D,3,FALSE))))</f>
      </c>
    </row>
    <row r="355" spans="1:6" ht="12.75">
      <c r="A355" s="82">
        <v>1352</v>
      </c>
      <c r="B355" s="86"/>
      <c r="C355" s="70"/>
      <c r="D355" s="71"/>
      <c r="E355" s="107"/>
      <c r="F355" s="112">
        <f>IF(B355="","",IF(ISNA(VLOOKUP(D355,Viktklasser!$G$1:$G$11,1,FALSE)),"fel kategori",IF(ISNA(VLOOKUP(D355&amp;E355,Viktklasser!B:D,3,FALSE)),IF(AND(D355="Mkn",E355&lt;&gt;""),D355&amp;" "&amp;E355,"fel vikt"),VLOOKUP(D355&amp;E355,Viktklasser!B:D,3,FALSE))))</f>
      </c>
    </row>
    <row r="356" spans="1:6" ht="12.75">
      <c r="A356" s="82">
        <v>1353</v>
      </c>
      <c r="B356" s="86"/>
      <c r="C356" s="70"/>
      <c r="D356" s="71"/>
      <c r="E356" s="107"/>
      <c r="F356" s="112">
        <f>IF(B356="","",IF(ISNA(VLOOKUP(D356,Viktklasser!$G$1:$G$11,1,FALSE)),"fel kategori",IF(ISNA(VLOOKUP(D356&amp;E356,Viktklasser!B:D,3,FALSE)),IF(AND(D356="Mkn",E356&lt;&gt;""),D356&amp;" "&amp;E356,"fel vikt"),VLOOKUP(D356&amp;E356,Viktklasser!B:D,3,FALSE))))</f>
      </c>
    </row>
    <row r="357" spans="1:6" ht="12.75">
      <c r="A357" s="82">
        <v>1354</v>
      </c>
      <c r="B357" s="86"/>
      <c r="C357" s="70"/>
      <c r="D357" s="71"/>
      <c r="E357" s="107"/>
      <c r="F357" s="112">
        <f>IF(B357="","",IF(ISNA(VLOOKUP(D357,Viktklasser!$G$1:$G$11,1,FALSE)),"fel kategori",IF(ISNA(VLOOKUP(D357&amp;E357,Viktklasser!B:D,3,FALSE)),IF(AND(D357="Mkn",E357&lt;&gt;""),D357&amp;" "&amp;E357,"fel vikt"),VLOOKUP(D357&amp;E357,Viktklasser!B:D,3,FALSE))))</f>
      </c>
    </row>
    <row r="358" spans="1:6" ht="12.75">
      <c r="A358" s="82">
        <v>1355</v>
      </c>
      <c r="B358" s="86"/>
      <c r="C358" s="70"/>
      <c r="D358" s="71"/>
      <c r="E358" s="107"/>
      <c r="F358" s="112">
        <f>IF(B358="","",IF(ISNA(VLOOKUP(D358,Viktklasser!$G$1:$G$11,1,FALSE)),"fel kategori",IF(ISNA(VLOOKUP(D358&amp;E358,Viktklasser!B:D,3,FALSE)),IF(AND(D358="Mkn",E358&lt;&gt;""),D358&amp;" "&amp;E358,"fel vikt"),VLOOKUP(D358&amp;E358,Viktklasser!B:D,3,FALSE))))</f>
      </c>
    </row>
    <row r="359" spans="1:6" ht="12.75">
      <c r="A359" s="82">
        <v>1356</v>
      </c>
      <c r="B359" s="86"/>
      <c r="C359" s="70"/>
      <c r="D359" s="71"/>
      <c r="E359" s="107"/>
      <c r="F359" s="112">
        <f>IF(B359="","",IF(ISNA(VLOOKUP(D359,Viktklasser!$G$1:$G$11,1,FALSE)),"fel kategori",IF(ISNA(VLOOKUP(D359&amp;E359,Viktklasser!B:D,3,FALSE)),IF(AND(D359="Mkn",E359&lt;&gt;""),D359&amp;" "&amp;E359,"fel vikt"),VLOOKUP(D359&amp;E359,Viktklasser!B:D,3,FALSE))))</f>
      </c>
    </row>
    <row r="360" spans="1:6" ht="12.75">
      <c r="A360" s="82">
        <v>1357</v>
      </c>
      <c r="B360" s="86"/>
      <c r="C360" s="70"/>
      <c r="D360" s="71"/>
      <c r="E360" s="107"/>
      <c r="F360" s="112">
        <f>IF(B360="","",IF(ISNA(VLOOKUP(D360,Viktklasser!$G$1:$G$11,1,FALSE)),"fel kategori",IF(ISNA(VLOOKUP(D360&amp;E360,Viktklasser!B:D,3,FALSE)),IF(AND(D360="Mkn",E360&lt;&gt;""),D360&amp;" "&amp;E360,"fel vikt"),VLOOKUP(D360&amp;E360,Viktklasser!B:D,3,FALSE))))</f>
      </c>
    </row>
    <row r="361" spans="1:6" ht="12.75">
      <c r="A361" s="82">
        <v>1358</v>
      </c>
      <c r="B361" s="86"/>
      <c r="C361" s="70"/>
      <c r="D361" s="71"/>
      <c r="E361" s="107"/>
      <c r="F361" s="112">
        <f>IF(B361="","",IF(ISNA(VLOOKUP(D361,Viktklasser!$G$1:$G$11,1,FALSE)),"fel kategori",IF(ISNA(VLOOKUP(D361&amp;E361,Viktklasser!B:D,3,FALSE)),IF(AND(D361="Mkn",E361&lt;&gt;""),D361&amp;" "&amp;E361,"fel vikt"),VLOOKUP(D361&amp;E361,Viktklasser!B:D,3,FALSE))))</f>
      </c>
    </row>
    <row r="362" spans="1:6" ht="12.75">
      <c r="A362" s="82">
        <v>1359</v>
      </c>
      <c r="B362" s="86"/>
      <c r="C362" s="70"/>
      <c r="D362" s="71"/>
      <c r="E362" s="107"/>
      <c r="F362" s="112">
        <f>IF(B362="","",IF(ISNA(VLOOKUP(D362,Viktklasser!$G$1:$G$11,1,FALSE)),"fel kategori",IF(ISNA(VLOOKUP(D362&amp;E362,Viktklasser!B:D,3,FALSE)),IF(AND(D362="Mkn",E362&lt;&gt;""),D362&amp;" "&amp;E362,"fel vikt"),VLOOKUP(D362&amp;E362,Viktklasser!B:D,3,FALSE))))</f>
      </c>
    </row>
    <row r="363" spans="1:6" ht="12.75">
      <c r="A363" s="82">
        <v>1360</v>
      </c>
      <c r="B363" s="86"/>
      <c r="C363" s="70"/>
      <c r="D363" s="71"/>
      <c r="E363" s="107"/>
      <c r="F363" s="112">
        <f>IF(B363="","",IF(ISNA(VLOOKUP(D363,Viktklasser!$G$1:$G$11,1,FALSE)),"fel kategori",IF(ISNA(VLOOKUP(D363&amp;E363,Viktklasser!B:D,3,FALSE)),IF(AND(D363="Mkn",E363&lt;&gt;""),D363&amp;" "&amp;E363,"fel vikt"),VLOOKUP(D363&amp;E363,Viktklasser!B:D,3,FALSE))))</f>
      </c>
    </row>
    <row r="364" spans="1:6" ht="12.75">
      <c r="A364" s="82">
        <v>1361</v>
      </c>
      <c r="B364" s="86"/>
      <c r="C364" s="70"/>
      <c r="D364" s="71"/>
      <c r="E364" s="107"/>
      <c r="F364" s="112">
        <f>IF(B364="","",IF(ISNA(VLOOKUP(D364,Viktklasser!$G$1:$G$11,1,FALSE)),"fel kategori",IF(ISNA(VLOOKUP(D364&amp;E364,Viktklasser!B:D,3,FALSE)),IF(AND(D364="Mkn",E364&lt;&gt;""),D364&amp;" "&amp;E364,"fel vikt"),VLOOKUP(D364&amp;E364,Viktklasser!B:D,3,FALSE))))</f>
      </c>
    </row>
    <row r="365" spans="1:6" ht="12.75">
      <c r="A365" s="82">
        <v>1362</v>
      </c>
      <c r="B365" s="86"/>
      <c r="C365" s="70"/>
      <c r="D365" s="72"/>
      <c r="E365" s="107"/>
      <c r="F365" s="112">
        <f>IF(B365="","",IF(ISNA(VLOOKUP(D365,Viktklasser!$G$1:$G$11,1,FALSE)),"fel kategori",IF(ISNA(VLOOKUP(D365&amp;E365,Viktklasser!B:D,3,FALSE)),IF(AND(D365="Mkn",E365&lt;&gt;""),D365&amp;" "&amp;E365,"fel vikt"),VLOOKUP(D365&amp;E365,Viktklasser!B:D,3,FALSE))))</f>
      </c>
    </row>
    <row r="366" spans="1:6" ht="12.75">
      <c r="A366" s="82">
        <v>1363</v>
      </c>
      <c r="B366" s="86"/>
      <c r="C366" s="70"/>
      <c r="D366" s="73"/>
      <c r="E366" s="108"/>
      <c r="F366" s="112">
        <f>IF(B366="","",IF(ISNA(VLOOKUP(D366,Viktklasser!$G$1:$G$11,1,FALSE)),"fel kategori",IF(ISNA(VLOOKUP(D366&amp;E366,Viktklasser!B:D,3,FALSE)),IF(AND(D366="Mkn",E366&lt;&gt;""),D366&amp;" "&amp;E366,"fel vikt"),VLOOKUP(D366&amp;E366,Viktklasser!B:D,3,FALSE))))</f>
      </c>
    </row>
    <row r="367" spans="1:6" ht="12.75">
      <c r="A367" s="82">
        <v>1364</v>
      </c>
      <c r="B367" s="86"/>
      <c r="C367" s="70"/>
      <c r="D367" s="71"/>
      <c r="E367" s="107"/>
      <c r="F367" s="112">
        <f>IF(B367="","",IF(ISNA(VLOOKUP(D367,Viktklasser!$G$1:$G$11,1,FALSE)),"fel kategori",IF(ISNA(VLOOKUP(D367&amp;E367,Viktklasser!B:D,3,FALSE)),IF(AND(D367="Mkn",E367&lt;&gt;""),D367&amp;" "&amp;E367,"fel vikt"),VLOOKUP(D367&amp;E367,Viktklasser!B:D,3,FALSE))))</f>
      </c>
    </row>
    <row r="368" spans="1:6" ht="12.75">
      <c r="A368" s="82">
        <v>1365</v>
      </c>
      <c r="B368" s="86"/>
      <c r="C368" s="75"/>
      <c r="D368" s="71"/>
      <c r="E368" s="107"/>
      <c r="F368" s="112">
        <f>IF(B368="","",IF(ISNA(VLOOKUP(D368,Viktklasser!$G$1:$G$11,1,FALSE)),"fel kategori",IF(ISNA(VLOOKUP(D368&amp;E368,Viktklasser!B:D,3,FALSE)),IF(AND(D368="Mkn",E368&lt;&gt;""),D368&amp;" "&amp;E368,"fel vikt"),VLOOKUP(D368&amp;E368,Viktklasser!B:D,3,FALSE))))</f>
      </c>
    </row>
    <row r="369" spans="1:6" ht="12.75">
      <c r="A369" s="82">
        <v>1366</v>
      </c>
      <c r="B369" s="86"/>
      <c r="C369" s="70"/>
      <c r="D369" s="71"/>
      <c r="E369" s="107"/>
      <c r="F369" s="112">
        <f>IF(B369="","",IF(ISNA(VLOOKUP(D369,Viktklasser!$G$1:$G$11,1,FALSE)),"fel kategori",IF(ISNA(VLOOKUP(D369&amp;E369,Viktklasser!B:D,3,FALSE)),IF(AND(D369="Mkn",E369&lt;&gt;""),D369&amp;" "&amp;E369,"fel vikt"),VLOOKUP(D369&amp;E369,Viktklasser!B:D,3,FALSE))))</f>
      </c>
    </row>
    <row r="370" spans="1:6" ht="12.75">
      <c r="A370" s="82">
        <v>1367</v>
      </c>
      <c r="B370" s="86"/>
      <c r="C370" s="70"/>
      <c r="D370" s="71"/>
      <c r="E370" s="107"/>
      <c r="F370" s="112">
        <f>IF(B370="","",IF(ISNA(VLOOKUP(D370,Viktklasser!$G$1:$G$11,1,FALSE)),"fel kategori",IF(ISNA(VLOOKUP(D370&amp;E370,Viktklasser!B:D,3,FALSE)),IF(AND(D370="Mkn",E370&lt;&gt;""),D370&amp;" "&amp;E370,"fel vikt"),VLOOKUP(D370&amp;E370,Viktklasser!B:D,3,FALSE))))</f>
      </c>
    </row>
    <row r="371" spans="1:6" ht="12.75">
      <c r="A371" s="82">
        <v>1368</v>
      </c>
      <c r="B371" s="86"/>
      <c r="C371" s="70"/>
      <c r="D371" s="71"/>
      <c r="E371" s="107"/>
      <c r="F371" s="112">
        <f>IF(B371="","",IF(ISNA(VLOOKUP(D371,Viktklasser!$G$1:$G$11,1,FALSE)),"fel kategori",IF(ISNA(VLOOKUP(D371&amp;E371,Viktklasser!B:D,3,FALSE)),IF(AND(D371="Mkn",E371&lt;&gt;""),D371&amp;" "&amp;E371,"fel vikt"),VLOOKUP(D371&amp;E371,Viktklasser!B:D,3,FALSE))))</f>
      </c>
    </row>
    <row r="372" spans="1:6" ht="12.75">
      <c r="A372" s="82">
        <v>1369</v>
      </c>
      <c r="B372" s="86"/>
      <c r="C372" s="70"/>
      <c r="D372" s="71"/>
      <c r="E372" s="107"/>
      <c r="F372" s="112">
        <f>IF(B372="","",IF(ISNA(VLOOKUP(D372,Viktklasser!$G$1:$G$11,1,FALSE)),"fel kategori",IF(ISNA(VLOOKUP(D372&amp;E372,Viktklasser!B:D,3,FALSE)),IF(AND(D372="Mkn",E372&lt;&gt;""),D372&amp;" "&amp;E372,"fel vikt"),VLOOKUP(D372&amp;E372,Viktklasser!B:D,3,FALSE))))</f>
      </c>
    </row>
    <row r="373" spans="1:6" ht="12.75">
      <c r="A373" s="82">
        <v>1370</v>
      </c>
      <c r="B373" s="86"/>
      <c r="C373" s="70"/>
      <c r="D373" s="74"/>
      <c r="E373" s="108"/>
      <c r="F373" s="112">
        <f>IF(B373="","",IF(ISNA(VLOOKUP(D373,Viktklasser!$G$1:$G$11,1,FALSE)),"fel kategori",IF(ISNA(VLOOKUP(D373&amp;E373,Viktklasser!B:D,3,FALSE)),IF(AND(D373="Mkn",E373&lt;&gt;""),D373&amp;" "&amp;E373,"fel vikt"),VLOOKUP(D373&amp;E373,Viktklasser!B:D,3,FALSE))))</f>
      </c>
    </row>
    <row r="374" spans="1:6" ht="12.75">
      <c r="A374" s="82">
        <v>1371</v>
      </c>
      <c r="B374" s="86"/>
      <c r="C374" s="70"/>
      <c r="D374" s="71"/>
      <c r="E374" s="107"/>
      <c r="F374" s="112">
        <f>IF(B374="","",IF(ISNA(VLOOKUP(D374,Viktklasser!$G$1:$G$11,1,FALSE)),"fel kategori",IF(ISNA(VLOOKUP(D374&amp;E374,Viktklasser!B:D,3,FALSE)),IF(AND(D374="Mkn",E374&lt;&gt;""),D374&amp;" "&amp;E374,"fel vikt"),VLOOKUP(D374&amp;E374,Viktklasser!B:D,3,FALSE))))</f>
      </c>
    </row>
    <row r="375" spans="1:6" ht="12.75">
      <c r="A375" s="82">
        <v>1372</v>
      </c>
      <c r="B375" s="86"/>
      <c r="C375" s="70"/>
      <c r="D375" s="71"/>
      <c r="E375" s="107"/>
      <c r="F375" s="112">
        <f>IF(B375="","",IF(ISNA(VLOOKUP(D375,Viktklasser!$G$1:$G$11,1,FALSE)),"fel kategori",IF(ISNA(VLOOKUP(D375&amp;E375,Viktklasser!B:D,3,FALSE)),IF(AND(D375="Mkn",E375&lt;&gt;""),D375&amp;" "&amp;E375,"fel vikt"),VLOOKUP(D375&amp;E375,Viktklasser!B:D,3,FALSE))))</f>
      </c>
    </row>
    <row r="376" spans="1:6" ht="12.75">
      <c r="A376" s="82">
        <v>1373</v>
      </c>
      <c r="B376" s="86"/>
      <c r="C376" s="70"/>
      <c r="D376" s="71"/>
      <c r="E376" s="107"/>
      <c r="F376" s="112">
        <f>IF(B376="","",IF(ISNA(VLOOKUP(D376,Viktklasser!$G$1:$G$11,1,FALSE)),"fel kategori",IF(ISNA(VLOOKUP(D376&amp;E376,Viktklasser!B:D,3,FALSE)),IF(AND(D376="Mkn",E376&lt;&gt;""),D376&amp;" "&amp;E376,"fel vikt"),VLOOKUP(D376&amp;E376,Viktklasser!B:D,3,FALSE))))</f>
      </c>
    </row>
    <row r="377" spans="1:6" ht="12.75">
      <c r="A377" s="82">
        <v>1374</v>
      </c>
      <c r="B377" s="86"/>
      <c r="C377" s="66"/>
      <c r="D377" s="71"/>
      <c r="E377" s="107"/>
      <c r="F377" s="112">
        <f>IF(B377="","",IF(ISNA(VLOOKUP(D377,Viktklasser!$G$1:$G$11,1,FALSE)),"fel kategori",IF(ISNA(VLOOKUP(D377&amp;E377,Viktklasser!B:D,3,FALSE)),IF(AND(D377="Mkn",E377&lt;&gt;""),D377&amp;" "&amp;E377,"fel vikt"),VLOOKUP(D377&amp;E377,Viktklasser!B:D,3,FALSE))))</f>
      </c>
    </row>
    <row r="378" spans="1:6" ht="12.75">
      <c r="A378" s="82">
        <v>1375</v>
      </c>
      <c r="B378" s="86"/>
      <c r="C378" s="70"/>
      <c r="D378" s="73"/>
      <c r="E378" s="108"/>
      <c r="F378" s="112">
        <f>IF(B378="","",IF(ISNA(VLOOKUP(D378,Viktklasser!$G$1:$G$11,1,FALSE)),"fel kategori",IF(ISNA(VLOOKUP(D378&amp;E378,Viktklasser!B:D,3,FALSE)),IF(AND(D378="Mkn",E378&lt;&gt;""),D378&amp;" "&amp;E378,"fel vikt"),VLOOKUP(D378&amp;E378,Viktklasser!B:D,3,FALSE))))</f>
      </c>
    </row>
    <row r="379" spans="1:6" ht="12.75">
      <c r="A379" s="82">
        <v>1376</v>
      </c>
      <c r="B379" s="86"/>
      <c r="C379" s="70"/>
      <c r="D379" s="71"/>
      <c r="E379" s="107"/>
      <c r="F379" s="112">
        <f>IF(B379="","",IF(ISNA(VLOOKUP(D379,Viktklasser!$G$1:$G$11,1,FALSE)),"fel kategori",IF(ISNA(VLOOKUP(D379&amp;E379,Viktklasser!B:D,3,FALSE)),IF(AND(D379="Mkn",E379&lt;&gt;""),D379&amp;" "&amp;E379,"fel vikt"),VLOOKUP(D379&amp;E379,Viktklasser!B:D,3,FALSE))))</f>
      </c>
    </row>
    <row r="380" spans="1:6" ht="12.75">
      <c r="A380" s="82">
        <v>1377</v>
      </c>
      <c r="B380" s="86"/>
      <c r="C380" s="70"/>
      <c r="D380" s="71"/>
      <c r="E380" s="107"/>
      <c r="F380" s="112">
        <f>IF(B380="","",IF(ISNA(VLOOKUP(D380,Viktklasser!$G$1:$G$11,1,FALSE)),"fel kategori",IF(ISNA(VLOOKUP(D380&amp;E380,Viktklasser!B:D,3,FALSE)),IF(AND(D380="Mkn",E380&lt;&gt;""),D380&amp;" "&amp;E380,"fel vikt"),VLOOKUP(D380&amp;E380,Viktklasser!B:D,3,FALSE))))</f>
      </c>
    </row>
    <row r="381" spans="1:6" ht="12.75">
      <c r="A381" s="82">
        <v>1378</v>
      </c>
      <c r="B381" s="86"/>
      <c r="C381" s="70"/>
      <c r="D381" s="73"/>
      <c r="E381" s="108"/>
      <c r="F381" s="112">
        <f>IF(B381="","",IF(ISNA(VLOOKUP(D381,Viktklasser!$G$1:$G$11,1,FALSE)),"fel kategori",IF(ISNA(VLOOKUP(D381&amp;E381,Viktklasser!B:D,3,FALSE)),IF(AND(D381="Mkn",E381&lt;&gt;""),D381&amp;" "&amp;E381,"fel vikt"),VLOOKUP(D381&amp;E381,Viktklasser!B:D,3,FALSE))))</f>
      </c>
    </row>
    <row r="382" spans="1:6" ht="12.75">
      <c r="A382" s="82">
        <v>1379</v>
      </c>
      <c r="B382" s="86"/>
      <c r="C382" s="70"/>
      <c r="D382" s="71"/>
      <c r="E382" s="107"/>
      <c r="F382" s="112">
        <f>IF(B382="","",IF(ISNA(VLOOKUP(D382,Viktklasser!$G$1:$G$11,1,FALSE)),"fel kategori",IF(ISNA(VLOOKUP(D382&amp;E382,Viktklasser!B:D,3,FALSE)),IF(AND(D382="Mkn",E382&lt;&gt;""),D382&amp;" "&amp;E382,"fel vikt"),VLOOKUP(D382&amp;E382,Viktklasser!B:D,3,FALSE))))</f>
      </c>
    </row>
    <row r="383" spans="1:6" ht="12.75">
      <c r="A383" s="82">
        <v>1380</v>
      </c>
      <c r="B383" s="86"/>
      <c r="C383" s="70"/>
      <c r="D383" s="71"/>
      <c r="E383" s="107"/>
      <c r="F383" s="112">
        <f>IF(B383="","",IF(ISNA(VLOOKUP(D383,Viktklasser!$G$1:$G$11,1,FALSE)),"fel kategori",IF(ISNA(VLOOKUP(D383&amp;E383,Viktklasser!B:D,3,FALSE)),IF(AND(D383="Mkn",E383&lt;&gt;""),D383&amp;" "&amp;E383,"fel vikt"),VLOOKUP(D383&amp;E383,Viktklasser!B:D,3,FALSE))))</f>
      </c>
    </row>
    <row r="384" spans="1:6" ht="12.75">
      <c r="A384" s="82">
        <v>1381</v>
      </c>
      <c r="B384" s="86"/>
      <c r="C384" s="70"/>
      <c r="D384" s="73"/>
      <c r="E384" s="108"/>
      <c r="F384" s="112">
        <f>IF(B384="","",IF(ISNA(VLOOKUP(D384,Viktklasser!$G$1:$G$11,1,FALSE)),"fel kategori",IF(ISNA(VLOOKUP(D384&amp;E384,Viktklasser!B:D,3,FALSE)),IF(AND(D384="Mkn",E384&lt;&gt;""),D384&amp;" "&amp;E384,"fel vikt"),VLOOKUP(D384&amp;E384,Viktklasser!B:D,3,FALSE))))</f>
      </c>
    </row>
    <row r="385" spans="1:6" ht="12.75">
      <c r="A385" s="82">
        <v>1382</v>
      </c>
      <c r="B385" s="86"/>
      <c r="C385" s="70"/>
      <c r="D385" s="71"/>
      <c r="E385" s="107"/>
      <c r="F385" s="112">
        <f>IF(B385="","",IF(ISNA(VLOOKUP(D385,Viktklasser!$G$1:$G$11,1,FALSE)),"fel kategori",IF(ISNA(VLOOKUP(D385&amp;E385,Viktklasser!B:D,3,FALSE)),IF(AND(D385="Mkn",E385&lt;&gt;""),D385&amp;" "&amp;E385,"fel vikt"),VLOOKUP(D385&amp;E385,Viktklasser!B:D,3,FALSE))))</f>
      </c>
    </row>
    <row r="386" spans="1:6" ht="12.75">
      <c r="A386" s="82">
        <v>1383</v>
      </c>
      <c r="B386" s="86"/>
      <c r="C386" s="70"/>
      <c r="D386" s="71"/>
      <c r="E386" s="107"/>
      <c r="F386" s="112">
        <f>IF(B386="","",IF(ISNA(VLOOKUP(D386,Viktklasser!$G$1:$G$11,1,FALSE)),"fel kategori",IF(ISNA(VLOOKUP(D386&amp;E386,Viktklasser!B:D,3,FALSE)),IF(AND(D386="Mkn",E386&lt;&gt;""),D386&amp;" "&amp;E386,"fel vikt"),VLOOKUP(D386&amp;E386,Viktklasser!B:D,3,FALSE))))</f>
      </c>
    </row>
    <row r="387" spans="1:6" ht="12.75">
      <c r="A387" s="82">
        <v>1384</v>
      </c>
      <c r="B387" s="86"/>
      <c r="C387" s="70"/>
      <c r="D387" s="71"/>
      <c r="E387" s="107"/>
      <c r="F387" s="112">
        <f>IF(B387="","",IF(ISNA(VLOOKUP(D387,Viktklasser!$G$1:$G$11,1,FALSE)),"fel kategori",IF(ISNA(VLOOKUP(D387&amp;E387,Viktklasser!B:D,3,FALSE)),IF(AND(D387="Mkn",E387&lt;&gt;""),D387&amp;" "&amp;E387,"fel vikt"),VLOOKUP(D387&amp;E387,Viktklasser!B:D,3,FALSE))))</f>
      </c>
    </row>
    <row r="388" spans="1:6" ht="12.75">
      <c r="A388" s="82">
        <v>1385</v>
      </c>
      <c r="B388" s="86"/>
      <c r="C388" s="70"/>
      <c r="D388" s="71"/>
      <c r="E388" s="107"/>
      <c r="F388" s="112">
        <f>IF(B388="","",IF(ISNA(VLOOKUP(D388,Viktklasser!$G$1:$G$11,1,FALSE)),"fel kategori",IF(ISNA(VLOOKUP(D388&amp;E388,Viktklasser!B:D,3,FALSE)),IF(AND(D388="Mkn",E388&lt;&gt;""),D388&amp;" "&amp;E388,"fel vikt"),VLOOKUP(D388&amp;E388,Viktklasser!B:D,3,FALSE))))</f>
      </c>
    </row>
    <row r="389" spans="1:6" ht="12.75">
      <c r="A389" s="82">
        <v>1386</v>
      </c>
      <c r="B389" s="86"/>
      <c r="C389" s="75"/>
      <c r="D389" s="71"/>
      <c r="E389" s="107"/>
      <c r="F389" s="112">
        <f>IF(B389="","",IF(ISNA(VLOOKUP(D389,Viktklasser!$G$1:$G$11,1,FALSE)),"fel kategori",IF(ISNA(VLOOKUP(D389&amp;E389,Viktklasser!B:D,3,FALSE)),IF(AND(D389="Mkn",E389&lt;&gt;""),D389&amp;" "&amp;E389,"fel vikt"),VLOOKUP(D389&amp;E389,Viktklasser!B:D,3,FALSE))))</f>
      </c>
    </row>
    <row r="390" spans="1:6" ht="12.75">
      <c r="A390" s="82">
        <v>1387</v>
      </c>
      <c r="B390" s="86"/>
      <c r="C390" s="70"/>
      <c r="D390" s="71"/>
      <c r="E390" s="107"/>
      <c r="F390" s="112">
        <f>IF(B390="","",IF(ISNA(VLOOKUP(D390,Viktklasser!$G$1:$G$11,1,FALSE)),"fel kategori",IF(ISNA(VLOOKUP(D390&amp;E390,Viktklasser!B:D,3,FALSE)),IF(AND(D390="Mkn",E390&lt;&gt;""),D390&amp;" "&amp;E390,"fel vikt"),VLOOKUP(D390&amp;E390,Viktklasser!B:D,3,FALSE))))</f>
      </c>
    </row>
    <row r="391" spans="1:6" ht="12.75">
      <c r="A391" s="82">
        <v>1388</v>
      </c>
      <c r="B391" s="86"/>
      <c r="C391" s="70"/>
      <c r="D391" s="73"/>
      <c r="E391" s="108"/>
      <c r="F391" s="112">
        <f>IF(B391="","",IF(ISNA(VLOOKUP(D391,Viktklasser!$G$1:$G$11,1,FALSE)),"fel kategori",IF(ISNA(VLOOKUP(D391&amp;E391,Viktklasser!B:D,3,FALSE)),IF(AND(D391="Mkn",E391&lt;&gt;""),D391&amp;" "&amp;E391,"fel vikt"),VLOOKUP(D391&amp;E391,Viktklasser!B:D,3,FALSE))))</f>
      </c>
    </row>
    <row r="392" spans="1:6" ht="12.75">
      <c r="A392" s="82">
        <v>1389</v>
      </c>
      <c r="B392" s="86"/>
      <c r="C392" s="70"/>
      <c r="D392" s="71"/>
      <c r="E392" s="107"/>
      <c r="F392" s="112">
        <f>IF(B392="","",IF(ISNA(VLOOKUP(D392,Viktklasser!$G$1:$G$11,1,FALSE)),"fel kategori",IF(ISNA(VLOOKUP(D392&amp;E392,Viktklasser!B:D,3,FALSE)),IF(AND(D392="Mkn",E392&lt;&gt;""),D392&amp;" "&amp;E392,"fel vikt"),VLOOKUP(D392&amp;E392,Viktklasser!B:D,3,FALSE))))</f>
      </c>
    </row>
    <row r="393" spans="1:6" ht="12.75">
      <c r="A393" s="82">
        <v>1390</v>
      </c>
      <c r="B393" s="86"/>
      <c r="C393" s="70"/>
      <c r="D393" s="71"/>
      <c r="E393" s="107"/>
      <c r="F393" s="112">
        <f>IF(B393="","",IF(ISNA(VLOOKUP(D393,Viktklasser!$G$1:$G$11,1,FALSE)),"fel kategori",IF(ISNA(VLOOKUP(D393&amp;E393,Viktklasser!B:D,3,FALSE)),IF(AND(D393="Mkn",E393&lt;&gt;""),D393&amp;" "&amp;E393,"fel vikt"),VLOOKUP(D393&amp;E393,Viktklasser!B:D,3,FALSE))))</f>
      </c>
    </row>
    <row r="394" spans="1:6" ht="12.75">
      <c r="A394" s="82">
        <v>1391</v>
      </c>
      <c r="B394" s="86"/>
      <c r="C394" s="70"/>
      <c r="D394" s="74"/>
      <c r="E394" s="108"/>
      <c r="F394" s="112">
        <f>IF(B394="","",IF(ISNA(VLOOKUP(D394,Viktklasser!$G$1:$G$11,1,FALSE)),"fel kategori",IF(ISNA(VLOOKUP(D394&amp;E394,Viktklasser!B:D,3,FALSE)),IF(AND(D394="Mkn",E394&lt;&gt;""),D394&amp;" "&amp;E394,"fel vikt"),VLOOKUP(D394&amp;E394,Viktklasser!B:D,3,FALSE))))</f>
      </c>
    </row>
    <row r="395" spans="1:6" ht="12.75">
      <c r="A395" s="82">
        <v>1392</v>
      </c>
      <c r="B395" s="86"/>
      <c r="C395" s="68"/>
      <c r="D395" s="76"/>
      <c r="E395" s="106"/>
      <c r="F395" s="112">
        <f>IF(B395="","",IF(ISNA(VLOOKUP(D395,Viktklasser!$G$1:$G$11,1,FALSE)),"fel kategori",IF(ISNA(VLOOKUP(D395&amp;E395,Viktklasser!B:D,3,FALSE)),IF(AND(D395="Mkn",E395&lt;&gt;""),D395&amp;" "&amp;E395,"fel vikt"),VLOOKUP(D395&amp;E395,Viktklasser!B:D,3,FALSE))))</f>
      </c>
    </row>
    <row r="396" spans="1:6" ht="12.75">
      <c r="A396" s="82">
        <v>1393</v>
      </c>
      <c r="B396" s="86"/>
      <c r="C396" s="68"/>
      <c r="D396" s="76"/>
      <c r="E396" s="106"/>
      <c r="F396" s="112">
        <f>IF(B396="","",IF(ISNA(VLOOKUP(D396,Viktklasser!$G$1:$G$11,1,FALSE)),"fel kategori",IF(ISNA(VLOOKUP(D396&amp;E396,Viktklasser!B:D,3,FALSE)),IF(AND(D396="Mkn",E396&lt;&gt;""),D396&amp;" "&amp;E396,"fel vikt"),VLOOKUP(D396&amp;E396,Viktklasser!B:D,3,FALSE))))</f>
      </c>
    </row>
    <row r="397" spans="1:6" ht="12.75">
      <c r="A397" s="82">
        <v>1394</v>
      </c>
      <c r="B397" s="86"/>
      <c r="C397" s="68"/>
      <c r="D397" s="76"/>
      <c r="E397" s="106"/>
      <c r="F397" s="112">
        <f>IF(B397="","",IF(ISNA(VLOOKUP(D397,Viktklasser!$G$1:$G$11,1,FALSE)),"fel kategori",IF(ISNA(VLOOKUP(D397&amp;E397,Viktklasser!B:D,3,FALSE)),IF(AND(D397="Mkn",E397&lt;&gt;""),D397&amp;" "&amp;E397,"fel vikt"),VLOOKUP(D397&amp;E397,Viktklasser!B:D,3,FALSE))))</f>
      </c>
    </row>
    <row r="398" spans="1:6" ht="12.75">
      <c r="A398" s="82">
        <v>1395</v>
      </c>
      <c r="B398" s="87"/>
      <c r="C398" s="68"/>
      <c r="D398" s="76"/>
      <c r="E398" s="106"/>
      <c r="F398" s="112">
        <f>IF(B398="","",IF(ISNA(VLOOKUP(D398,Viktklasser!$G$1:$G$11,1,FALSE)),"fel kategori",IF(ISNA(VLOOKUP(D398&amp;E398,Viktklasser!B:D,3,FALSE)),IF(AND(D398="Mkn",E398&lt;&gt;""),D398&amp;" "&amp;E398,"fel vikt"),VLOOKUP(D398&amp;E398,Viktklasser!B:D,3,FALSE))))</f>
      </c>
    </row>
    <row r="399" spans="1:6" ht="12.75">
      <c r="A399" s="82">
        <v>1396</v>
      </c>
      <c r="B399" s="86"/>
      <c r="C399" s="68"/>
      <c r="D399" s="76"/>
      <c r="E399" s="106"/>
      <c r="F399" s="112">
        <f>IF(B399="","",IF(ISNA(VLOOKUP(D399,Viktklasser!$G$1:$G$11,1,FALSE)),"fel kategori",IF(ISNA(VLOOKUP(D399&amp;E399,Viktklasser!B:D,3,FALSE)),IF(AND(D399="Mkn",E399&lt;&gt;""),D399&amp;" "&amp;E399,"fel vikt"),VLOOKUP(D399&amp;E399,Viktklasser!B:D,3,FALSE))))</f>
      </c>
    </row>
    <row r="400" spans="1:6" ht="12.75">
      <c r="A400" s="82">
        <v>1397</v>
      </c>
      <c r="B400" s="86"/>
      <c r="C400" s="68"/>
      <c r="D400" s="76"/>
      <c r="E400" s="106"/>
      <c r="F400" s="112">
        <f>IF(B400="","",IF(ISNA(VLOOKUP(D400,Viktklasser!$G$1:$G$11,1,FALSE)),"fel kategori",IF(ISNA(VLOOKUP(D400&amp;E400,Viktklasser!B:D,3,FALSE)),IF(AND(D400="Mkn",E400&lt;&gt;""),D400&amp;" "&amp;E400,"fel vikt"),VLOOKUP(D400&amp;E400,Viktklasser!B:D,3,FALSE))))</f>
      </c>
    </row>
    <row r="401" spans="1:6" ht="12.75">
      <c r="A401" s="82">
        <v>1398</v>
      </c>
      <c r="B401" s="86"/>
      <c r="C401" s="68"/>
      <c r="D401" s="76"/>
      <c r="E401" s="106"/>
      <c r="F401" s="112">
        <f>IF(B401="","",IF(ISNA(VLOOKUP(D401,Viktklasser!$G$1:$G$11,1,FALSE)),"fel kategori",IF(ISNA(VLOOKUP(D401&amp;E401,Viktklasser!B:D,3,FALSE)),IF(AND(D401="Mkn",E401&lt;&gt;""),D401&amp;" "&amp;E401,"fel vikt"),VLOOKUP(D401&amp;E401,Viktklasser!B:D,3,FALSE))))</f>
      </c>
    </row>
    <row r="402" spans="1:6" ht="12.75">
      <c r="A402" s="82">
        <v>1399</v>
      </c>
      <c r="B402" s="87"/>
      <c r="C402" s="68"/>
      <c r="D402" s="76"/>
      <c r="E402" s="106"/>
      <c r="F402" s="112">
        <f>IF(B402="","",IF(ISNA(VLOOKUP(D402,Viktklasser!$G$1:$G$11,1,FALSE)),"fel kategori",IF(ISNA(VLOOKUP(D402&amp;E402,Viktklasser!B:D,3,FALSE)),IF(AND(D402="Mkn",E402&lt;&gt;""),D402&amp;" "&amp;E402,"fel vikt"),VLOOKUP(D402&amp;E402,Viktklasser!B:D,3,FALSE))))</f>
      </c>
    </row>
    <row r="403" spans="1:6" ht="12.75">
      <c r="A403" s="82">
        <v>1400</v>
      </c>
      <c r="B403" s="86"/>
      <c r="C403" s="68"/>
      <c r="D403" s="76"/>
      <c r="E403" s="106"/>
      <c r="F403" s="112">
        <f>IF(B403="","",IF(ISNA(VLOOKUP(D403,Viktklasser!$G$1:$G$11,1,FALSE)),"fel kategori",IF(ISNA(VLOOKUP(D403&amp;E403,Viktklasser!B:D,3,FALSE)),IF(AND(D403="Mkn",E403&lt;&gt;""),D403&amp;" "&amp;E403,"fel vikt"),VLOOKUP(D403&amp;E403,Viktklasser!B:D,3,FALSE))))</f>
      </c>
    </row>
    <row r="404" spans="1:6" ht="12.75">
      <c r="A404" s="82">
        <v>1401</v>
      </c>
      <c r="B404" s="86"/>
      <c r="C404" s="68"/>
      <c r="D404" s="76"/>
      <c r="E404" s="106"/>
      <c r="F404" s="112">
        <f>IF(B404="","",IF(ISNA(VLOOKUP(D404,Viktklasser!$G$1:$G$11,1,FALSE)),"fel kategori",IF(ISNA(VLOOKUP(D404&amp;E404,Viktklasser!B:D,3,FALSE)),IF(AND(D404="Mkn",E404&lt;&gt;""),D404&amp;" "&amp;E404,"fel vikt"),VLOOKUP(D404&amp;E404,Viktklasser!B:D,3,FALSE))))</f>
      </c>
    </row>
    <row r="405" spans="1:6" ht="12.75">
      <c r="A405" s="82">
        <v>1402</v>
      </c>
      <c r="B405" s="87"/>
      <c r="C405" s="68"/>
      <c r="D405" s="76"/>
      <c r="E405" s="106"/>
      <c r="F405" s="112">
        <f>IF(B405="","",IF(ISNA(VLOOKUP(D405,Viktklasser!$G$1:$G$11,1,FALSE)),"fel kategori",IF(ISNA(VLOOKUP(D405&amp;E405,Viktklasser!B:D,3,FALSE)),IF(AND(D405="Mkn",E405&lt;&gt;""),D405&amp;" "&amp;E405,"fel vikt"),VLOOKUP(D405&amp;E405,Viktklasser!B:D,3,FALSE))))</f>
      </c>
    </row>
    <row r="406" spans="1:6" ht="12.75">
      <c r="A406" s="82">
        <v>1403</v>
      </c>
      <c r="B406" s="87"/>
      <c r="C406" s="68"/>
      <c r="D406" s="76"/>
      <c r="E406" s="106"/>
      <c r="F406" s="112">
        <f>IF(B406="","",IF(ISNA(VLOOKUP(D406,Viktklasser!$G$1:$G$11,1,FALSE)),"fel kategori",IF(ISNA(VLOOKUP(D406&amp;E406,Viktklasser!B:D,3,FALSE)),IF(AND(D406="Mkn",E406&lt;&gt;""),D406&amp;" "&amp;E406,"fel vikt"),VLOOKUP(D406&amp;E406,Viktklasser!B:D,3,FALSE))))</f>
      </c>
    </row>
    <row r="407" spans="1:6" ht="12.75">
      <c r="A407" s="82">
        <v>1404</v>
      </c>
      <c r="B407" s="86"/>
      <c r="C407" s="68"/>
      <c r="D407" s="76"/>
      <c r="E407" s="106"/>
      <c r="F407" s="112">
        <f>IF(B407="","",IF(ISNA(VLOOKUP(D407,Viktklasser!$G$1:$G$11,1,FALSE)),"fel kategori",IF(ISNA(VLOOKUP(D407&amp;E407,Viktklasser!B:D,3,FALSE)),IF(AND(D407="Mkn",E407&lt;&gt;""),D407&amp;" "&amp;E407,"fel vikt"),VLOOKUP(D407&amp;E407,Viktklasser!B:D,3,FALSE))))</f>
      </c>
    </row>
    <row r="408" spans="1:6" ht="12.75">
      <c r="A408" s="82">
        <v>1405</v>
      </c>
      <c r="B408" s="86"/>
      <c r="C408" s="68"/>
      <c r="D408" s="76"/>
      <c r="E408" s="106"/>
      <c r="F408" s="112">
        <f>IF(B408="","",IF(ISNA(VLOOKUP(D408,Viktklasser!$G$1:$G$11,1,FALSE)),"fel kategori",IF(ISNA(VLOOKUP(D408&amp;E408,Viktklasser!B:D,3,FALSE)),IF(AND(D408="Mkn",E408&lt;&gt;""),D408&amp;" "&amp;E408,"fel vikt"),VLOOKUP(D408&amp;E408,Viktklasser!B:D,3,FALSE))))</f>
      </c>
    </row>
    <row r="409" spans="1:6" ht="12.75">
      <c r="A409" s="82">
        <v>1406</v>
      </c>
      <c r="B409" s="86"/>
      <c r="C409" s="68"/>
      <c r="D409" s="76"/>
      <c r="E409" s="106"/>
      <c r="F409" s="112">
        <f>IF(B409="","",IF(ISNA(VLOOKUP(D409,Viktklasser!$G$1:$G$11,1,FALSE)),"fel kategori",IF(ISNA(VLOOKUP(D409&amp;E409,Viktklasser!B:D,3,FALSE)),IF(AND(D409="Mkn",E409&lt;&gt;""),D409&amp;" "&amp;E409,"fel vikt"),VLOOKUP(D409&amp;E409,Viktklasser!B:D,3,FALSE))))</f>
      </c>
    </row>
    <row r="410" spans="1:6" ht="12.75">
      <c r="A410" s="82">
        <v>1407</v>
      </c>
      <c r="B410" s="86"/>
      <c r="C410" s="68"/>
      <c r="D410" s="76"/>
      <c r="E410" s="106"/>
      <c r="F410" s="112">
        <f>IF(B410="","",IF(ISNA(VLOOKUP(D410,Viktklasser!$G$1:$G$11,1,FALSE)),"fel kategori",IF(ISNA(VLOOKUP(D410&amp;E410,Viktklasser!B:D,3,FALSE)),IF(AND(D410="Mkn",E410&lt;&gt;""),D410&amp;" "&amp;E410,"fel vikt"),VLOOKUP(D410&amp;E410,Viktklasser!B:D,3,FALSE))))</f>
      </c>
    </row>
    <row r="411" spans="1:6" ht="12.75">
      <c r="A411" s="82">
        <v>1408</v>
      </c>
      <c r="B411" s="86"/>
      <c r="C411" s="68"/>
      <c r="D411" s="76"/>
      <c r="E411" s="106"/>
      <c r="F411" s="112">
        <f>IF(B411="","",IF(ISNA(VLOOKUP(D411,Viktklasser!$G$1:$G$11,1,FALSE)),"fel kategori",IF(ISNA(VLOOKUP(D411&amp;E411,Viktklasser!B:D,3,FALSE)),IF(AND(D411="Mkn",E411&lt;&gt;""),D411&amp;" "&amp;E411,"fel vikt"),VLOOKUP(D411&amp;E411,Viktklasser!B:D,3,FALSE))))</f>
      </c>
    </row>
    <row r="412" spans="1:6" ht="12.75">
      <c r="A412" s="82">
        <v>1409</v>
      </c>
      <c r="B412" s="86"/>
      <c r="C412" s="68"/>
      <c r="D412" s="76"/>
      <c r="E412" s="106"/>
      <c r="F412" s="112">
        <f>IF(B412="","",IF(ISNA(VLOOKUP(D412,Viktklasser!$G$1:$G$11,1,FALSE)),"fel kategori",IF(ISNA(VLOOKUP(D412&amp;E412,Viktklasser!B:D,3,FALSE)),IF(AND(D412="Mkn",E412&lt;&gt;""),D412&amp;" "&amp;E412,"fel vikt"),VLOOKUP(D412&amp;E412,Viktklasser!B:D,3,FALSE))))</f>
      </c>
    </row>
    <row r="413" spans="1:6" ht="12.75">
      <c r="A413" s="82">
        <v>1410</v>
      </c>
      <c r="B413" s="87"/>
      <c r="C413" s="68"/>
      <c r="D413" s="76"/>
      <c r="E413" s="106"/>
      <c r="F413" s="112">
        <f>IF(B413="","",IF(ISNA(VLOOKUP(D413,Viktklasser!$G$1:$G$11,1,FALSE)),"fel kategori",IF(ISNA(VLOOKUP(D413&amp;E413,Viktklasser!B:D,3,FALSE)),IF(AND(D413="Mkn",E413&lt;&gt;""),D413&amp;" "&amp;E413,"fel vikt"),VLOOKUP(D413&amp;E413,Viktklasser!B:D,3,FALSE))))</f>
      </c>
    </row>
    <row r="414" spans="1:6" ht="12.75">
      <c r="A414" s="82">
        <v>1411</v>
      </c>
      <c r="B414" s="86"/>
      <c r="C414" s="68"/>
      <c r="D414" s="76"/>
      <c r="E414" s="106"/>
      <c r="F414" s="112">
        <f>IF(B414="","",IF(ISNA(VLOOKUP(D414,Viktklasser!$G$1:$G$11,1,FALSE)),"fel kategori",IF(ISNA(VLOOKUP(D414&amp;E414,Viktklasser!B:D,3,FALSE)),IF(AND(D414="Mkn",E414&lt;&gt;""),D414&amp;" "&amp;E414,"fel vikt"),VLOOKUP(D414&amp;E414,Viktklasser!B:D,3,FALSE))))</f>
      </c>
    </row>
    <row r="415" spans="1:6" ht="12.75">
      <c r="A415" s="82">
        <v>1412</v>
      </c>
      <c r="B415" s="86"/>
      <c r="C415" s="68"/>
      <c r="D415" s="76"/>
      <c r="E415" s="106"/>
      <c r="F415" s="112">
        <f>IF(B415="","",IF(ISNA(VLOOKUP(D415,Viktklasser!$G$1:$G$11,1,FALSE)),"fel kategori",IF(ISNA(VLOOKUP(D415&amp;E415,Viktklasser!B:D,3,FALSE)),IF(AND(D415="Mkn",E415&lt;&gt;""),D415&amp;" "&amp;E415,"fel vikt"),VLOOKUP(D415&amp;E415,Viktklasser!B:D,3,FALSE))))</f>
      </c>
    </row>
    <row r="416" spans="1:6" ht="12.75">
      <c r="A416" s="82">
        <v>1413</v>
      </c>
      <c r="B416" s="87"/>
      <c r="C416" s="68"/>
      <c r="D416" s="76"/>
      <c r="E416" s="106"/>
      <c r="F416" s="112">
        <f>IF(B416="","",IF(ISNA(VLOOKUP(D416,Viktklasser!$G$1:$G$11,1,FALSE)),"fel kategori",IF(ISNA(VLOOKUP(D416&amp;E416,Viktklasser!B:D,3,FALSE)),IF(AND(D416="Mkn",E416&lt;&gt;""),D416&amp;" "&amp;E416,"fel vikt"),VLOOKUP(D416&amp;E416,Viktklasser!B:D,3,FALSE))))</f>
      </c>
    </row>
    <row r="417" spans="1:6" ht="12.75">
      <c r="A417" s="82">
        <v>1414</v>
      </c>
      <c r="B417" s="86"/>
      <c r="C417" s="68"/>
      <c r="D417" s="76"/>
      <c r="E417" s="106"/>
      <c r="F417" s="112">
        <f>IF(B417="","",IF(ISNA(VLOOKUP(D417,Viktklasser!$G$1:$G$11,1,FALSE)),"fel kategori",IF(ISNA(VLOOKUP(D417&amp;E417,Viktklasser!B:D,3,FALSE)),IF(AND(D417="Mkn",E417&lt;&gt;""),D417&amp;" "&amp;E417,"fel vikt"),VLOOKUP(D417&amp;E417,Viktklasser!B:D,3,FALSE))))</f>
      </c>
    </row>
    <row r="418" spans="1:6" ht="12.75">
      <c r="A418" s="82">
        <v>1415</v>
      </c>
      <c r="B418" s="86"/>
      <c r="C418" s="68"/>
      <c r="D418" s="76"/>
      <c r="E418" s="106"/>
      <c r="F418" s="112">
        <f>IF(B418="","",IF(ISNA(VLOOKUP(D418,Viktklasser!$G$1:$G$11,1,FALSE)),"fel kategori",IF(ISNA(VLOOKUP(D418&amp;E418,Viktklasser!B:D,3,FALSE)),IF(AND(D418="Mkn",E418&lt;&gt;""),D418&amp;" "&amp;E418,"fel vikt"),VLOOKUP(D418&amp;E418,Viktklasser!B:D,3,FALSE))))</f>
      </c>
    </row>
    <row r="419" spans="1:6" ht="12.75">
      <c r="A419" s="82">
        <v>1416</v>
      </c>
      <c r="B419" s="87"/>
      <c r="C419" s="68"/>
      <c r="D419" s="76"/>
      <c r="E419" s="106"/>
      <c r="F419" s="112">
        <f>IF(B419="","",IF(ISNA(VLOOKUP(D419,Viktklasser!$G$1:$G$11,1,FALSE)),"fel kategori",IF(ISNA(VLOOKUP(D419&amp;E419,Viktklasser!B:D,3,FALSE)),IF(AND(D419="Mkn",E419&lt;&gt;""),D419&amp;" "&amp;E419,"fel vikt"),VLOOKUP(D419&amp;E419,Viktklasser!B:D,3,FALSE))))</f>
      </c>
    </row>
    <row r="420" spans="1:6" ht="12.75">
      <c r="A420" s="82">
        <v>1417</v>
      </c>
      <c r="B420" s="87"/>
      <c r="C420" s="68"/>
      <c r="D420" s="76"/>
      <c r="E420" s="106"/>
      <c r="F420" s="112">
        <f>IF(B420="","",IF(ISNA(VLOOKUP(D420,Viktklasser!$G$1:$G$11,1,FALSE)),"fel kategori",IF(ISNA(VLOOKUP(D420&amp;E420,Viktklasser!B:D,3,FALSE)),IF(AND(D420="Mkn",E420&lt;&gt;""),D420&amp;" "&amp;E420,"fel vikt"),VLOOKUP(D420&amp;E420,Viktklasser!B:D,3,FALSE))))</f>
      </c>
    </row>
    <row r="421" spans="1:6" ht="12.75">
      <c r="A421" s="82">
        <v>1418</v>
      </c>
      <c r="B421" s="86"/>
      <c r="C421" s="68"/>
      <c r="D421" s="76"/>
      <c r="E421" s="106"/>
      <c r="F421" s="112">
        <f>IF(B421="","",IF(ISNA(VLOOKUP(D421,Viktklasser!$G$1:$G$11,1,FALSE)),"fel kategori",IF(ISNA(VLOOKUP(D421&amp;E421,Viktklasser!B:D,3,FALSE)),IF(AND(D421="Mkn",E421&lt;&gt;""),D421&amp;" "&amp;E421,"fel vikt"),VLOOKUP(D421&amp;E421,Viktklasser!B:D,3,FALSE))))</f>
      </c>
    </row>
    <row r="422" spans="1:6" ht="12.75">
      <c r="A422" s="82">
        <v>1419</v>
      </c>
      <c r="B422" s="86"/>
      <c r="C422" s="70"/>
      <c r="D422" s="76"/>
      <c r="E422" s="106"/>
      <c r="F422" s="112">
        <f>IF(B422="","",IF(ISNA(VLOOKUP(D422,Viktklasser!$G$1:$G$11,1,FALSE)),"fel kategori",IF(ISNA(VLOOKUP(D422&amp;E422,Viktklasser!B:D,3,FALSE)),IF(AND(D422="Mkn",E422&lt;&gt;""),D422&amp;" "&amp;E422,"fel vikt"),VLOOKUP(D422&amp;E422,Viktklasser!B:D,3,FALSE))))</f>
      </c>
    </row>
    <row r="423" spans="1:6" ht="12.75">
      <c r="A423" s="82">
        <v>1420</v>
      </c>
      <c r="B423" s="86"/>
      <c r="C423" s="70"/>
      <c r="D423" s="76"/>
      <c r="E423" s="106"/>
      <c r="F423" s="112">
        <f>IF(B423="","",IF(ISNA(VLOOKUP(D423,Viktklasser!$G$1:$G$11,1,FALSE)),"fel kategori",IF(ISNA(VLOOKUP(D423&amp;E423,Viktklasser!B:D,3,FALSE)),IF(AND(D423="Mkn",E423&lt;&gt;""),D423&amp;" "&amp;E423,"fel vikt"),VLOOKUP(D423&amp;E423,Viktklasser!B:D,3,FALSE))))</f>
      </c>
    </row>
    <row r="424" spans="1:6" ht="12.75">
      <c r="A424" s="82">
        <v>1421</v>
      </c>
      <c r="B424" s="87"/>
      <c r="C424" s="70"/>
      <c r="D424" s="76"/>
      <c r="E424" s="106"/>
      <c r="F424" s="112">
        <f>IF(B424="","",IF(ISNA(VLOOKUP(D424,Viktklasser!$G$1:$G$11,1,FALSE)),"fel kategori",IF(ISNA(VLOOKUP(D424&amp;E424,Viktklasser!B:D,3,FALSE)),IF(AND(D424="Mkn",E424&lt;&gt;""),D424&amp;" "&amp;E424,"fel vikt"),VLOOKUP(D424&amp;E424,Viktklasser!B:D,3,FALSE))))</f>
      </c>
    </row>
    <row r="425" spans="1:6" ht="12.75">
      <c r="A425" s="82">
        <v>1422</v>
      </c>
      <c r="B425" s="87"/>
      <c r="C425" s="70"/>
      <c r="D425" s="76"/>
      <c r="E425" s="106"/>
      <c r="F425" s="112">
        <f>IF(B425="","",IF(ISNA(VLOOKUP(D425,Viktklasser!$G$1:$G$11,1,FALSE)),"fel kategori",IF(ISNA(VLOOKUP(D425&amp;E425,Viktklasser!B:D,3,FALSE)),IF(AND(D425="Mkn",E425&lt;&gt;""),D425&amp;" "&amp;E425,"fel vikt"),VLOOKUP(D425&amp;E425,Viktklasser!B:D,3,FALSE))))</f>
      </c>
    </row>
    <row r="426" spans="1:6" ht="12.75">
      <c r="A426" s="82">
        <v>1423</v>
      </c>
      <c r="B426" s="87"/>
      <c r="C426" s="70"/>
      <c r="D426" s="76"/>
      <c r="E426" s="106"/>
      <c r="F426" s="112">
        <f>IF(B426="","",IF(ISNA(VLOOKUP(D426,Viktklasser!$G$1:$G$11,1,FALSE)),"fel kategori",IF(ISNA(VLOOKUP(D426&amp;E426,Viktklasser!B:D,3,FALSE)),IF(AND(D426="Mkn",E426&lt;&gt;""),D426&amp;" "&amp;E426,"fel vikt"),VLOOKUP(D426&amp;E426,Viktklasser!B:D,3,FALSE))))</f>
      </c>
    </row>
    <row r="427" spans="1:6" ht="12.75">
      <c r="A427" s="82">
        <v>1424</v>
      </c>
      <c r="B427" s="87"/>
      <c r="C427" s="70"/>
      <c r="D427" s="76"/>
      <c r="E427" s="106"/>
      <c r="F427" s="112">
        <f>IF(B427="","",IF(ISNA(VLOOKUP(D427,Viktklasser!$G$1:$G$11,1,FALSE)),"fel kategori",IF(ISNA(VLOOKUP(D427&amp;E427,Viktklasser!B:D,3,FALSE)),IF(AND(D427="Mkn",E427&lt;&gt;""),D427&amp;" "&amp;E427,"fel vikt"),VLOOKUP(D427&amp;E427,Viktklasser!B:D,3,FALSE))))</f>
      </c>
    </row>
    <row r="428" spans="1:6" ht="12.75">
      <c r="A428" s="82">
        <v>1425</v>
      </c>
      <c r="B428" s="87"/>
      <c r="C428" s="70"/>
      <c r="D428" s="76"/>
      <c r="E428" s="106"/>
      <c r="F428" s="112">
        <f>IF(B428="","",IF(ISNA(VLOOKUP(D428,Viktklasser!$G$1:$G$11,1,FALSE)),"fel kategori",IF(ISNA(VLOOKUP(D428&amp;E428,Viktklasser!B:D,3,FALSE)),IF(AND(D428="Mkn",E428&lt;&gt;""),D428&amp;" "&amp;E428,"fel vikt"),VLOOKUP(D428&amp;E428,Viktklasser!B:D,3,FALSE))))</f>
      </c>
    </row>
    <row r="429" spans="1:6" ht="12.75">
      <c r="A429" s="82">
        <v>1426</v>
      </c>
      <c r="B429" s="87"/>
      <c r="C429" s="70"/>
      <c r="D429" s="76"/>
      <c r="E429" s="106"/>
      <c r="F429" s="112">
        <f>IF(B429="","",IF(ISNA(VLOOKUP(D429,Viktklasser!$G$1:$G$11,1,FALSE)),"fel kategori",IF(ISNA(VLOOKUP(D429&amp;E429,Viktklasser!B:D,3,FALSE)),IF(AND(D429="Mkn",E429&lt;&gt;""),D429&amp;" "&amp;E429,"fel vikt"),VLOOKUP(D429&amp;E429,Viktklasser!B:D,3,FALSE))))</f>
      </c>
    </row>
    <row r="430" spans="1:6" ht="12.75">
      <c r="A430" s="82">
        <v>1427</v>
      </c>
      <c r="B430" s="87"/>
      <c r="C430" s="70"/>
      <c r="D430" s="76"/>
      <c r="E430" s="106"/>
      <c r="F430" s="112">
        <f>IF(B430="","",IF(ISNA(VLOOKUP(D430,Viktklasser!$G$1:$G$11,1,FALSE)),"fel kategori",IF(ISNA(VLOOKUP(D430&amp;E430,Viktklasser!B:D,3,FALSE)),IF(AND(D430="Mkn",E430&lt;&gt;""),D430&amp;" "&amp;E430,"fel vikt"),VLOOKUP(D430&amp;E430,Viktklasser!B:D,3,FALSE))))</f>
      </c>
    </row>
    <row r="431" spans="1:6" ht="12.75">
      <c r="A431" s="82">
        <v>1428</v>
      </c>
      <c r="B431" s="87"/>
      <c r="C431" s="70"/>
      <c r="D431" s="76"/>
      <c r="E431" s="106"/>
      <c r="F431" s="112">
        <f>IF(B431="","",IF(ISNA(VLOOKUP(D431,Viktklasser!$G$1:$G$11,1,FALSE)),"fel kategori",IF(ISNA(VLOOKUP(D431&amp;E431,Viktklasser!B:D,3,FALSE)),IF(AND(D431="Mkn",E431&lt;&gt;""),D431&amp;" "&amp;E431,"fel vikt"),VLOOKUP(D431&amp;E431,Viktklasser!B:D,3,FALSE))))</f>
      </c>
    </row>
    <row r="432" spans="1:6" ht="12.75">
      <c r="A432" s="82">
        <v>1429</v>
      </c>
      <c r="B432" s="86"/>
      <c r="C432" s="70"/>
      <c r="D432" s="76"/>
      <c r="E432" s="106"/>
      <c r="F432" s="112">
        <f>IF(B432="","",IF(ISNA(VLOOKUP(D432,Viktklasser!$G$1:$G$11,1,FALSE)),"fel kategori",IF(ISNA(VLOOKUP(D432&amp;E432,Viktklasser!B:D,3,FALSE)),IF(AND(D432="Mkn",E432&lt;&gt;""),D432&amp;" "&amp;E432,"fel vikt"),VLOOKUP(D432&amp;E432,Viktklasser!B:D,3,FALSE))))</f>
      </c>
    </row>
    <row r="433" spans="1:6" ht="12.75">
      <c r="A433" s="82">
        <v>1430</v>
      </c>
      <c r="B433" s="86"/>
      <c r="C433" s="70"/>
      <c r="D433" s="76"/>
      <c r="E433" s="106"/>
      <c r="F433" s="112">
        <f>IF(B433="","",IF(ISNA(VLOOKUP(D433,Viktklasser!$G$1:$G$11,1,FALSE)),"fel kategori",IF(ISNA(VLOOKUP(D433&amp;E433,Viktklasser!B:D,3,FALSE)),IF(AND(D433="Mkn",E433&lt;&gt;""),D433&amp;" "&amp;E433,"fel vikt"),VLOOKUP(D433&amp;E433,Viktklasser!B:D,3,FALSE))))</f>
      </c>
    </row>
    <row r="434" spans="1:6" ht="12.75">
      <c r="A434" s="82">
        <v>1431</v>
      </c>
      <c r="B434" s="86"/>
      <c r="C434" s="70"/>
      <c r="D434" s="76"/>
      <c r="E434" s="106"/>
      <c r="F434" s="112">
        <f>IF(B434="","",IF(ISNA(VLOOKUP(D434,Viktklasser!$G$1:$G$11,1,FALSE)),"fel kategori",IF(ISNA(VLOOKUP(D434&amp;E434,Viktklasser!B:D,3,FALSE)),IF(AND(D434="Mkn",E434&lt;&gt;""),D434&amp;" "&amp;E434,"fel vikt"),VLOOKUP(D434&amp;E434,Viktklasser!B:D,3,FALSE))))</f>
      </c>
    </row>
    <row r="435" spans="1:6" ht="12.75">
      <c r="A435" s="82">
        <v>1432</v>
      </c>
      <c r="B435" s="87"/>
      <c r="C435" s="70"/>
      <c r="D435" s="76"/>
      <c r="E435" s="106"/>
      <c r="F435" s="112">
        <f>IF(B435="","",IF(ISNA(VLOOKUP(D435,Viktklasser!$G$1:$G$11,1,FALSE)),"fel kategori",IF(ISNA(VLOOKUP(D435&amp;E435,Viktklasser!B:D,3,FALSE)),IF(AND(D435="Mkn",E435&lt;&gt;""),D435&amp;" "&amp;E435,"fel vikt"),VLOOKUP(D435&amp;E435,Viktklasser!B:D,3,FALSE))))</f>
      </c>
    </row>
    <row r="436" spans="1:6" ht="12.75">
      <c r="A436" s="82">
        <v>1433</v>
      </c>
      <c r="B436" s="86"/>
      <c r="C436" s="70"/>
      <c r="D436" s="76"/>
      <c r="E436" s="106"/>
      <c r="F436" s="112">
        <f>IF(B436="","",IF(ISNA(VLOOKUP(D436,Viktklasser!$G$1:$G$11,1,FALSE)),"fel kategori",IF(ISNA(VLOOKUP(D436&amp;E436,Viktklasser!B:D,3,FALSE)),IF(AND(D436="Mkn",E436&lt;&gt;""),D436&amp;" "&amp;E436,"fel vikt"),VLOOKUP(D436&amp;E436,Viktklasser!B:D,3,FALSE))))</f>
      </c>
    </row>
    <row r="437" spans="1:6" ht="12.75">
      <c r="A437" s="82">
        <v>1434</v>
      </c>
      <c r="B437" s="87"/>
      <c r="C437" s="70"/>
      <c r="D437" s="76"/>
      <c r="E437" s="106"/>
      <c r="F437" s="112">
        <f>IF(B437="","",IF(ISNA(VLOOKUP(D437,Viktklasser!$G$1:$G$11,1,FALSE)),"fel kategori",IF(ISNA(VLOOKUP(D437&amp;E437,Viktklasser!B:D,3,FALSE)),IF(AND(D437="Mkn",E437&lt;&gt;""),D437&amp;" "&amp;E437,"fel vikt"),VLOOKUP(D437&amp;E437,Viktklasser!B:D,3,FALSE))))</f>
      </c>
    </row>
    <row r="438" spans="1:6" ht="12.75">
      <c r="A438" s="82">
        <v>1435</v>
      </c>
      <c r="B438" s="87"/>
      <c r="C438" s="70"/>
      <c r="D438" s="76"/>
      <c r="E438" s="106"/>
      <c r="F438" s="112">
        <f>IF(B438="","",IF(ISNA(VLOOKUP(D438,Viktklasser!$G$1:$G$11,1,FALSE)),"fel kategori",IF(ISNA(VLOOKUP(D438&amp;E438,Viktklasser!B:D,3,FALSE)),IF(AND(D438="Mkn",E438&lt;&gt;""),D438&amp;" "&amp;E438,"fel vikt"),VLOOKUP(D438&amp;E438,Viktklasser!B:D,3,FALSE))))</f>
      </c>
    </row>
    <row r="439" spans="1:6" ht="12.75">
      <c r="A439" s="82">
        <v>1436</v>
      </c>
      <c r="B439" s="87"/>
      <c r="C439" s="70"/>
      <c r="D439" s="76"/>
      <c r="E439" s="106"/>
      <c r="F439" s="112">
        <f>IF(B439="","",IF(ISNA(VLOOKUP(D439,Viktklasser!$G$1:$G$11,1,FALSE)),"fel kategori",IF(ISNA(VLOOKUP(D439&amp;E439,Viktklasser!B:D,3,FALSE)),IF(AND(D439="Mkn",E439&lt;&gt;""),D439&amp;" "&amp;E439,"fel vikt"),VLOOKUP(D439&amp;E439,Viktklasser!B:D,3,FALSE))))</f>
      </c>
    </row>
    <row r="440" spans="1:6" ht="12.75">
      <c r="A440" s="82">
        <v>1437</v>
      </c>
      <c r="B440" s="87"/>
      <c r="C440" s="70"/>
      <c r="D440" s="76"/>
      <c r="E440" s="106"/>
      <c r="F440" s="112">
        <f>IF(B440="","",IF(ISNA(VLOOKUP(D440,Viktklasser!$G$1:$G$11,1,FALSE)),"fel kategori",IF(ISNA(VLOOKUP(D440&amp;E440,Viktklasser!B:D,3,FALSE)),IF(AND(D440="Mkn",E440&lt;&gt;""),D440&amp;" "&amp;E440,"fel vikt"),VLOOKUP(D440&amp;E440,Viktklasser!B:D,3,FALSE))))</f>
      </c>
    </row>
    <row r="441" spans="1:6" ht="12.75">
      <c r="A441" s="82">
        <v>1438</v>
      </c>
      <c r="B441" s="87"/>
      <c r="C441" s="70"/>
      <c r="D441" s="76"/>
      <c r="E441" s="106"/>
      <c r="F441" s="112">
        <f>IF(B441="","",IF(ISNA(VLOOKUP(D441,Viktklasser!$G$1:$G$11,1,FALSE)),"fel kategori",IF(ISNA(VLOOKUP(D441&amp;E441,Viktklasser!B:D,3,FALSE)),IF(AND(D441="Mkn",E441&lt;&gt;""),D441&amp;" "&amp;E441,"fel vikt"),VLOOKUP(D441&amp;E441,Viktklasser!B:D,3,FALSE))))</f>
      </c>
    </row>
    <row r="442" spans="1:6" ht="12.75">
      <c r="A442" s="82">
        <v>1439</v>
      </c>
      <c r="B442" s="87"/>
      <c r="C442" s="70"/>
      <c r="D442" s="76"/>
      <c r="E442" s="106"/>
      <c r="F442" s="112">
        <f>IF(B442="","",IF(ISNA(VLOOKUP(D442,Viktklasser!$G$1:$G$11,1,FALSE)),"fel kategori",IF(ISNA(VLOOKUP(D442&amp;E442,Viktklasser!B:D,3,FALSE)),IF(AND(D442="Mkn",E442&lt;&gt;""),D442&amp;" "&amp;E442,"fel vikt"),VLOOKUP(D442&amp;E442,Viktklasser!B:D,3,FALSE))))</f>
      </c>
    </row>
    <row r="443" spans="1:6" ht="12.75">
      <c r="A443" s="82">
        <v>1440</v>
      </c>
      <c r="B443" s="87"/>
      <c r="C443" s="70"/>
      <c r="D443" s="76"/>
      <c r="E443" s="106"/>
      <c r="F443" s="112">
        <f>IF(B443="","",IF(ISNA(VLOOKUP(D443,Viktklasser!$G$1:$G$11,1,FALSE)),"fel kategori",IF(ISNA(VLOOKUP(D443&amp;E443,Viktklasser!B:D,3,FALSE)),IF(AND(D443="Mkn",E443&lt;&gt;""),D443&amp;" "&amp;E443,"fel vikt"),VLOOKUP(D443&amp;E443,Viktklasser!B:D,3,FALSE))))</f>
      </c>
    </row>
    <row r="444" spans="1:6" ht="12.75">
      <c r="A444" s="82">
        <v>1441</v>
      </c>
      <c r="B444" s="87"/>
      <c r="C444" s="70"/>
      <c r="D444" s="76"/>
      <c r="E444" s="106"/>
      <c r="F444" s="112">
        <f>IF(B444="","",IF(ISNA(VLOOKUP(D444,Viktklasser!$G$1:$G$11,1,FALSE)),"fel kategori",IF(ISNA(VLOOKUP(D444&amp;E444,Viktklasser!B:D,3,FALSE)),IF(AND(D444="Mkn",E444&lt;&gt;""),D444&amp;" "&amp;E444,"fel vikt"),VLOOKUP(D444&amp;E444,Viktklasser!B:D,3,FALSE))))</f>
      </c>
    </row>
    <row r="445" spans="1:6" ht="12.75">
      <c r="A445" s="82">
        <v>1442</v>
      </c>
      <c r="B445" s="87"/>
      <c r="C445" s="70"/>
      <c r="D445" s="76"/>
      <c r="E445" s="106"/>
      <c r="F445" s="112">
        <f>IF(B445="","",IF(ISNA(VLOOKUP(D445,Viktklasser!$G$1:$G$11,1,FALSE)),"fel kategori",IF(ISNA(VLOOKUP(D445&amp;E445,Viktklasser!B:D,3,FALSE)),IF(AND(D445="Mkn",E445&lt;&gt;""),D445&amp;" "&amp;E445,"fel vikt"),VLOOKUP(D445&amp;E445,Viktklasser!B:D,3,FALSE))))</f>
      </c>
    </row>
    <row r="446" spans="1:6" ht="12.75">
      <c r="A446" s="82">
        <v>1443</v>
      </c>
      <c r="B446" s="87"/>
      <c r="C446" s="70"/>
      <c r="D446" s="76"/>
      <c r="E446" s="106"/>
      <c r="F446" s="112">
        <f>IF(B446="","",IF(ISNA(VLOOKUP(D446,Viktklasser!$G$1:$G$11,1,FALSE)),"fel kategori",IF(ISNA(VLOOKUP(D446&amp;E446,Viktklasser!B:D,3,FALSE)),IF(AND(D446="Mkn",E446&lt;&gt;""),D446&amp;" "&amp;E446,"fel vikt"),VLOOKUP(D446&amp;E446,Viktklasser!B:D,3,FALSE))))</f>
      </c>
    </row>
    <row r="447" spans="1:6" ht="12.75">
      <c r="A447" s="82">
        <v>1444</v>
      </c>
      <c r="B447" s="87"/>
      <c r="C447" s="70"/>
      <c r="D447" s="76"/>
      <c r="E447" s="106"/>
      <c r="F447" s="112">
        <f>IF(B447="","",IF(ISNA(VLOOKUP(D447,Viktklasser!$G$1:$G$11,1,FALSE)),"fel kategori",IF(ISNA(VLOOKUP(D447&amp;E447,Viktklasser!B:D,3,FALSE)),IF(AND(D447="Mkn",E447&lt;&gt;""),D447&amp;" "&amp;E447,"fel vikt"),VLOOKUP(D447&amp;E447,Viktklasser!B:D,3,FALSE))))</f>
      </c>
    </row>
    <row r="448" spans="1:6" ht="12.75">
      <c r="A448" s="82">
        <v>1445</v>
      </c>
      <c r="B448" s="87"/>
      <c r="C448" s="70"/>
      <c r="D448" s="76"/>
      <c r="E448" s="106"/>
      <c r="F448" s="112">
        <f>IF(B448="","",IF(ISNA(VLOOKUP(D448,Viktklasser!$G$1:$G$11,1,FALSE)),"fel kategori",IF(ISNA(VLOOKUP(D448&amp;E448,Viktklasser!B:D,3,FALSE)),IF(AND(D448="Mkn",E448&lt;&gt;""),D448&amp;" "&amp;E448,"fel vikt"),VLOOKUP(D448&amp;E448,Viktklasser!B:D,3,FALSE))))</f>
      </c>
    </row>
    <row r="449" spans="1:6" ht="12.75">
      <c r="A449" s="82">
        <v>1446</v>
      </c>
      <c r="B449" s="87"/>
      <c r="C449" s="70"/>
      <c r="D449" s="76"/>
      <c r="E449" s="106"/>
      <c r="F449" s="112">
        <f>IF(B449="","",IF(ISNA(VLOOKUP(D449,Viktklasser!$G$1:$G$11,1,FALSE)),"fel kategori",IF(ISNA(VLOOKUP(D449&amp;E449,Viktklasser!B:D,3,FALSE)),IF(AND(D449="Mkn",E449&lt;&gt;""),D449&amp;" "&amp;E449,"fel vikt"),VLOOKUP(D449&amp;E449,Viktklasser!B:D,3,FALSE))))</f>
      </c>
    </row>
    <row r="450" spans="1:6" ht="12.75">
      <c r="A450" s="82">
        <v>1447</v>
      </c>
      <c r="B450" s="87"/>
      <c r="C450" s="70"/>
      <c r="D450" s="76"/>
      <c r="E450" s="106"/>
      <c r="F450" s="112">
        <f>IF(B450="","",IF(ISNA(VLOOKUP(D450,Viktklasser!$G$1:$G$11,1,FALSE)),"fel kategori",IF(ISNA(VLOOKUP(D450&amp;E450,Viktklasser!B:D,3,FALSE)),IF(AND(D450="Mkn",E450&lt;&gt;""),D450&amp;" "&amp;E450,"fel vikt"),VLOOKUP(D450&amp;E450,Viktklasser!B:D,3,FALSE))))</f>
      </c>
    </row>
    <row r="451" spans="1:6" ht="12.75">
      <c r="A451" s="82">
        <v>1448</v>
      </c>
      <c r="B451" s="87"/>
      <c r="C451" s="70"/>
      <c r="D451" s="76"/>
      <c r="E451" s="106"/>
      <c r="F451" s="112">
        <f>IF(B451="","",IF(ISNA(VLOOKUP(D451,Viktklasser!$G$1:$G$11,1,FALSE)),"fel kategori",IF(ISNA(VLOOKUP(D451&amp;E451,Viktklasser!B:D,3,FALSE)),IF(AND(D451="Mkn",E451&lt;&gt;""),D451&amp;" "&amp;E451,"fel vikt"),VLOOKUP(D451&amp;E451,Viktklasser!B:D,3,FALSE))))</f>
      </c>
    </row>
    <row r="452" spans="1:6" ht="12.75">
      <c r="A452" s="82">
        <v>1449</v>
      </c>
      <c r="B452" s="87"/>
      <c r="C452" s="70"/>
      <c r="D452" s="76"/>
      <c r="E452" s="106"/>
      <c r="F452" s="112">
        <f>IF(B452="","",IF(ISNA(VLOOKUP(D452,Viktklasser!$G$1:$G$11,1,FALSE)),"fel kategori",IF(ISNA(VLOOKUP(D452&amp;E452,Viktklasser!B:D,3,FALSE)),IF(AND(D452="Mkn",E452&lt;&gt;""),D452&amp;" "&amp;E452,"fel vikt"),VLOOKUP(D452&amp;E452,Viktklasser!B:D,3,FALSE))))</f>
      </c>
    </row>
    <row r="453" spans="1:6" ht="12.75">
      <c r="A453" s="82">
        <v>1450</v>
      </c>
      <c r="B453" s="87"/>
      <c r="C453" s="70"/>
      <c r="D453" s="76"/>
      <c r="E453" s="106"/>
      <c r="F453" s="112">
        <f>IF(B453="","",IF(ISNA(VLOOKUP(D453,Viktklasser!$G$1:$G$11,1,FALSE)),"fel kategori",IF(ISNA(VLOOKUP(D453&amp;E453,Viktklasser!B:D,3,FALSE)),IF(AND(D453="Mkn",E453&lt;&gt;""),D453&amp;" "&amp;E453,"fel vikt"),VLOOKUP(D453&amp;E453,Viktklasser!B:D,3,FALSE))))</f>
      </c>
    </row>
    <row r="454" spans="1:6" ht="12.75">
      <c r="A454" s="82">
        <v>1451</v>
      </c>
      <c r="B454" s="87"/>
      <c r="C454" s="70"/>
      <c r="D454" s="76"/>
      <c r="E454" s="106"/>
      <c r="F454" s="112">
        <f>IF(B454="","",IF(ISNA(VLOOKUP(D454,Viktklasser!$G$1:$G$11,1,FALSE)),"fel kategori",IF(ISNA(VLOOKUP(D454&amp;E454,Viktklasser!B:D,3,FALSE)),IF(AND(D454="Mkn",E454&lt;&gt;""),D454&amp;" "&amp;E454,"fel vikt"),VLOOKUP(D454&amp;E454,Viktklasser!B:D,3,FALSE))))</f>
      </c>
    </row>
    <row r="455" spans="1:6" ht="12.75">
      <c r="A455" s="82">
        <v>1452</v>
      </c>
      <c r="B455" s="87"/>
      <c r="C455" s="70"/>
      <c r="D455" s="76"/>
      <c r="E455" s="106"/>
      <c r="F455" s="112">
        <f>IF(B455="","",IF(ISNA(VLOOKUP(D455,Viktklasser!$G$1:$G$11,1,FALSE)),"fel kategori",IF(ISNA(VLOOKUP(D455&amp;E455,Viktklasser!B:D,3,FALSE)),IF(AND(D455="Mkn",E455&lt;&gt;""),D455&amp;" "&amp;E455,"fel vikt"),VLOOKUP(D455&amp;E455,Viktklasser!B:D,3,FALSE))))</f>
      </c>
    </row>
    <row r="456" spans="1:6" ht="12.75">
      <c r="A456" s="82">
        <v>1453</v>
      </c>
      <c r="B456" s="87"/>
      <c r="C456" s="70"/>
      <c r="D456" s="76"/>
      <c r="E456" s="106"/>
      <c r="F456" s="112">
        <f>IF(B456="","",IF(ISNA(VLOOKUP(D456,Viktklasser!$G$1:$G$11,1,FALSE)),"fel kategori",IF(ISNA(VLOOKUP(D456&amp;E456,Viktklasser!B:D,3,FALSE)),IF(AND(D456="Mkn",E456&lt;&gt;""),D456&amp;" "&amp;E456,"fel vikt"),VLOOKUP(D456&amp;E456,Viktklasser!B:D,3,FALSE))))</f>
      </c>
    </row>
    <row r="457" spans="1:6" ht="12.75">
      <c r="A457" s="82">
        <v>1454</v>
      </c>
      <c r="B457" s="87"/>
      <c r="C457" s="70"/>
      <c r="D457" s="76"/>
      <c r="E457" s="106"/>
      <c r="F457" s="112">
        <f>IF(B457="","",IF(ISNA(VLOOKUP(D457,Viktklasser!$G$1:$G$11,1,FALSE)),"fel kategori",IF(ISNA(VLOOKUP(D457&amp;E457,Viktklasser!B:D,3,FALSE)),IF(AND(D457="Mkn",E457&lt;&gt;""),D457&amp;" "&amp;E457,"fel vikt"),VLOOKUP(D457&amp;E457,Viktklasser!B:D,3,FALSE))))</f>
      </c>
    </row>
    <row r="458" spans="1:6" ht="12.75">
      <c r="A458" s="82">
        <v>1455</v>
      </c>
      <c r="B458" s="87"/>
      <c r="C458" s="70"/>
      <c r="D458" s="76"/>
      <c r="E458" s="106"/>
      <c r="F458" s="112">
        <f>IF(B458="","",IF(ISNA(VLOOKUP(D458,Viktklasser!$G$1:$G$11,1,FALSE)),"fel kategori",IF(ISNA(VLOOKUP(D458&amp;E458,Viktklasser!B:D,3,FALSE)),IF(AND(D458="Mkn",E458&lt;&gt;""),D458&amp;" "&amp;E458,"fel vikt"),VLOOKUP(D458&amp;E458,Viktklasser!B:D,3,FALSE))))</f>
      </c>
    </row>
    <row r="459" spans="1:6" ht="12.75">
      <c r="A459" s="82">
        <v>1456</v>
      </c>
      <c r="B459" s="87"/>
      <c r="C459" s="70"/>
      <c r="D459" s="76"/>
      <c r="E459" s="106"/>
      <c r="F459" s="112">
        <f>IF(B459="","",IF(ISNA(VLOOKUP(D459,Viktklasser!$G$1:$G$11,1,FALSE)),"fel kategori",IF(ISNA(VLOOKUP(D459&amp;E459,Viktklasser!B:D,3,FALSE)),IF(AND(D459="Mkn",E459&lt;&gt;""),D459&amp;" "&amp;E459,"fel vikt"),VLOOKUP(D459&amp;E459,Viktklasser!B:D,3,FALSE))))</f>
      </c>
    </row>
    <row r="460" spans="1:6" ht="12.75">
      <c r="A460" s="82">
        <v>1457</v>
      </c>
      <c r="B460" s="87"/>
      <c r="C460" s="70"/>
      <c r="D460" s="76"/>
      <c r="E460" s="106"/>
      <c r="F460" s="112">
        <f>IF(B460="","",IF(ISNA(VLOOKUP(D460,Viktklasser!$G$1:$G$11,1,FALSE)),"fel kategori",IF(ISNA(VLOOKUP(D460&amp;E460,Viktklasser!B:D,3,FALSE)),IF(AND(D460="Mkn",E460&lt;&gt;""),D460&amp;" "&amp;E460,"fel vikt"),VLOOKUP(D460&amp;E460,Viktklasser!B:D,3,FALSE))))</f>
      </c>
    </row>
    <row r="461" spans="1:6" ht="12.75">
      <c r="A461" s="82">
        <v>1458</v>
      </c>
      <c r="B461" s="87"/>
      <c r="C461" s="70"/>
      <c r="D461" s="76"/>
      <c r="E461" s="106"/>
      <c r="F461" s="112">
        <f>IF(B461="","",IF(ISNA(VLOOKUP(D461,Viktklasser!$G$1:$G$11,1,FALSE)),"fel kategori",IF(ISNA(VLOOKUP(D461&amp;E461,Viktklasser!B:D,3,FALSE)),IF(AND(D461="Mkn",E461&lt;&gt;""),D461&amp;" "&amp;E461,"fel vikt"),VLOOKUP(D461&amp;E461,Viktklasser!B:D,3,FALSE))))</f>
      </c>
    </row>
    <row r="462" spans="1:6" ht="12.75">
      <c r="A462" s="82">
        <v>1459</v>
      </c>
      <c r="B462" s="87"/>
      <c r="C462" s="70"/>
      <c r="D462" s="76"/>
      <c r="E462" s="106"/>
      <c r="F462" s="112">
        <f>IF(B462="","",IF(ISNA(VLOOKUP(D462,Viktklasser!$G$1:$G$11,1,FALSE)),"fel kategori",IF(ISNA(VLOOKUP(D462&amp;E462,Viktklasser!B:D,3,FALSE)),IF(AND(D462="Mkn",E462&lt;&gt;""),D462&amp;" "&amp;E462,"fel vikt"),VLOOKUP(D462&amp;E462,Viktklasser!B:D,3,FALSE))))</f>
      </c>
    </row>
    <row r="463" spans="1:6" ht="12.75">
      <c r="A463" s="82">
        <v>1460</v>
      </c>
      <c r="B463" s="87"/>
      <c r="C463" s="70"/>
      <c r="D463" s="76"/>
      <c r="E463" s="106"/>
      <c r="F463" s="112">
        <f>IF(B463="","",IF(ISNA(VLOOKUP(D463,Viktklasser!$G$1:$G$11,1,FALSE)),"fel kategori",IF(ISNA(VLOOKUP(D463&amp;E463,Viktklasser!B:D,3,FALSE)),IF(AND(D463="Mkn",E463&lt;&gt;""),D463&amp;" "&amp;E463,"fel vikt"),VLOOKUP(D463&amp;E463,Viktklasser!B:D,3,FALSE))))</f>
      </c>
    </row>
    <row r="464" spans="1:6" ht="12.75">
      <c r="A464" s="82">
        <v>1461</v>
      </c>
      <c r="B464" s="87"/>
      <c r="C464" s="70"/>
      <c r="D464" s="76"/>
      <c r="E464" s="106"/>
      <c r="F464" s="112">
        <f>IF(B464="","",IF(ISNA(VLOOKUP(D464,Viktklasser!$G$1:$G$11,1,FALSE)),"fel kategori",IF(ISNA(VLOOKUP(D464&amp;E464,Viktklasser!B:D,3,FALSE)),IF(AND(D464="Mkn",E464&lt;&gt;""),D464&amp;" "&amp;E464,"fel vikt"),VLOOKUP(D464&amp;E464,Viktklasser!B:D,3,FALSE))))</f>
      </c>
    </row>
    <row r="465" spans="1:6" ht="12.75">
      <c r="A465" s="82">
        <v>1462</v>
      </c>
      <c r="B465" s="87"/>
      <c r="C465" s="70"/>
      <c r="D465" s="76"/>
      <c r="E465" s="106"/>
      <c r="F465" s="112">
        <f>IF(B465="","",IF(ISNA(VLOOKUP(D465,Viktklasser!$G$1:$G$11,1,FALSE)),"fel kategori",IF(ISNA(VLOOKUP(D465&amp;E465,Viktklasser!B:D,3,FALSE)),IF(AND(D465="Mkn",E465&lt;&gt;""),D465&amp;" "&amp;E465,"fel vikt"),VLOOKUP(D465&amp;E465,Viktklasser!B:D,3,FALSE))))</f>
      </c>
    </row>
    <row r="466" spans="1:6" ht="12.75">
      <c r="A466" s="82">
        <v>1463</v>
      </c>
      <c r="B466" s="87"/>
      <c r="C466" s="70"/>
      <c r="D466" s="76"/>
      <c r="E466" s="106"/>
      <c r="F466" s="112">
        <f>IF(B466="","",IF(ISNA(VLOOKUP(D466,Viktklasser!$G$1:$G$11,1,FALSE)),"fel kategori",IF(ISNA(VLOOKUP(D466&amp;E466,Viktklasser!B:D,3,FALSE)),IF(AND(D466="Mkn",E466&lt;&gt;""),D466&amp;" "&amp;E466,"fel vikt"),VLOOKUP(D466&amp;E466,Viktklasser!B:D,3,FALSE))))</f>
      </c>
    </row>
    <row r="467" spans="1:6" ht="12.75">
      <c r="A467" s="82">
        <v>1464</v>
      </c>
      <c r="B467" s="87"/>
      <c r="C467" s="70"/>
      <c r="D467" s="76"/>
      <c r="E467" s="106"/>
      <c r="F467" s="112">
        <f>IF(B467="","",IF(ISNA(VLOOKUP(D467,Viktklasser!$G$1:$G$11,1,FALSE)),"fel kategori",IF(ISNA(VLOOKUP(D467&amp;E467,Viktklasser!B:D,3,FALSE)),IF(AND(D467="Mkn",E467&lt;&gt;""),D467&amp;" "&amp;E467,"fel vikt"),VLOOKUP(D467&amp;E467,Viktklasser!B:D,3,FALSE))))</f>
      </c>
    </row>
    <row r="468" spans="1:6" ht="12.75">
      <c r="A468" s="82">
        <v>1465</v>
      </c>
      <c r="B468" s="87"/>
      <c r="C468" s="70"/>
      <c r="D468" s="76"/>
      <c r="E468" s="106"/>
      <c r="F468" s="112">
        <f>IF(B468="","",IF(ISNA(VLOOKUP(D468,Viktklasser!$G$1:$G$11,1,FALSE)),"fel kategori",IF(ISNA(VLOOKUP(D468&amp;E468,Viktklasser!B:D,3,FALSE)),IF(AND(D468="Mkn",E468&lt;&gt;""),D468&amp;" "&amp;E468,"fel vikt"),VLOOKUP(D468&amp;E468,Viktklasser!B:D,3,FALSE))))</f>
      </c>
    </row>
    <row r="469" spans="1:6" ht="12.75">
      <c r="A469" s="82">
        <v>1466</v>
      </c>
      <c r="B469" s="87"/>
      <c r="C469" s="70"/>
      <c r="D469" s="76"/>
      <c r="E469" s="106"/>
      <c r="F469" s="112">
        <f>IF(B469="","",IF(ISNA(VLOOKUP(D469,Viktklasser!$G$1:$G$11,1,FALSE)),"fel kategori",IF(ISNA(VLOOKUP(D469&amp;E469,Viktklasser!B:D,3,FALSE)),IF(AND(D469="Mkn",E469&lt;&gt;""),D469&amp;" "&amp;E469,"fel vikt"),VLOOKUP(D469&amp;E469,Viktklasser!B:D,3,FALSE))))</f>
      </c>
    </row>
    <row r="470" spans="1:6" ht="12.75">
      <c r="A470" s="82">
        <v>1467</v>
      </c>
      <c r="B470" s="87"/>
      <c r="C470" s="70"/>
      <c r="D470" s="76"/>
      <c r="E470" s="106"/>
      <c r="F470" s="112">
        <f>IF(B470="","",IF(ISNA(VLOOKUP(D470,Viktklasser!$G$1:$G$11,1,FALSE)),"fel kategori",IF(ISNA(VLOOKUP(D470&amp;E470,Viktklasser!B:D,3,FALSE)),IF(AND(D470="Mkn",E470&lt;&gt;""),D470&amp;" "&amp;E470,"fel vikt"),VLOOKUP(D470&amp;E470,Viktklasser!B:D,3,FALSE))))</f>
      </c>
    </row>
    <row r="471" spans="1:6" ht="12.75">
      <c r="A471" s="82">
        <v>1468</v>
      </c>
      <c r="B471" s="87"/>
      <c r="C471" s="70"/>
      <c r="D471" s="76"/>
      <c r="E471" s="106"/>
      <c r="F471" s="112">
        <f>IF(B471="","",IF(ISNA(VLOOKUP(D471,Viktklasser!$G$1:$G$11,1,FALSE)),"fel kategori",IF(ISNA(VLOOKUP(D471&amp;E471,Viktklasser!B:D,3,FALSE)),IF(AND(D471="Mkn",E471&lt;&gt;""),D471&amp;" "&amp;E471,"fel vikt"),VLOOKUP(D471&amp;E471,Viktklasser!B:D,3,FALSE))))</f>
      </c>
    </row>
    <row r="472" spans="1:6" ht="12.75">
      <c r="A472" s="82">
        <v>1469</v>
      </c>
      <c r="B472" s="87"/>
      <c r="C472" s="70"/>
      <c r="D472" s="76"/>
      <c r="E472" s="106"/>
      <c r="F472" s="112">
        <f>IF(B472="","",IF(ISNA(VLOOKUP(D472,Viktklasser!$G$1:$G$11,1,FALSE)),"fel kategori",IF(ISNA(VLOOKUP(D472&amp;E472,Viktklasser!B:D,3,FALSE)),IF(AND(D472="Mkn",E472&lt;&gt;""),D472&amp;" "&amp;E472,"fel vikt"),VLOOKUP(D472&amp;E472,Viktklasser!B:D,3,FALSE))))</f>
      </c>
    </row>
    <row r="473" spans="1:6" ht="12.75">
      <c r="A473" s="82">
        <v>1470</v>
      </c>
      <c r="B473" s="87"/>
      <c r="C473" s="70"/>
      <c r="D473" s="76"/>
      <c r="E473" s="106"/>
      <c r="F473" s="112">
        <f>IF(B473="","",IF(ISNA(VLOOKUP(D473,Viktklasser!$G$1:$G$11,1,FALSE)),"fel kategori",IF(ISNA(VLOOKUP(D473&amp;E473,Viktklasser!B:D,3,FALSE)),IF(AND(D473="Mkn",E473&lt;&gt;""),D473&amp;" "&amp;E473,"fel vikt"),VLOOKUP(D473&amp;E473,Viktklasser!B:D,3,FALSE))))</f>
      </c>
    </row>
    <row r="474" spans="1:6" ht="12.75">
      <c r="A474" s="82">
        <v>1471</v>
      </c>
      <c r="B474" s="87"/>
      <c r="C474" s="70"/>
      <c r="D474" s="76"/>
      <c r="E474" s="106"/>
      <c r="F474" s="112">
        <f>IF(B474="","",IF(ISNA(VLOOKUP(D474,Viktklasser!$G$1:$G$11,1,FALSE)),"fel kategori",IF(ISNA(VLOOKUP(D474&amp;E474,Viktklasser!B:D,3,FALSE)),IF(AND(D474="Mkn",E474&lt;&gt;""),D474&amp;" "&amp;E474,"fel vikt"),VLOOKUP(D474&amp;E474,Viktklasser!B:D,3,FALSE))))</f>
      </c>
    </row>
    <row r="475" spans="1:6" ht="12.75">
      <c r="A475" s="82">
        <v>1472</v>
      </c>
      <c r="B475" s="87"/>
      <c r="C475" s="70"/>
      <c r="D475" s="76"/>
      <c r="E475" s="106"/>
      <c r="F475" s="112">
        <f>IF(B475="","",IF(ISNA(VLOOKUP(D475,Viktklasser!$G$1:$G$11,1,FALSE)),"fel kategori",IF(ISNA(VLOOKUP(D475&amp;E475,Viktklasser!B:D,3,FALSE)),IF(AND(D475="Mkn",E475&lt;&gt;""),D475&amp;" "&amp;E475,"fel vikt"),VLOOKUP(D475&amp;E475,Viktklasser!B:D,3,FALSE))))</f>
      </c>
    </row>
    <row r="476" spans="1:6" ht="12.75">
      <c r="A476" s="82">
        <v>1473</v>
      </c>
      <c r="B476" s="87"/>
      <c r="C476" s="70"/>
      <c r="D476" s="76"/>
      <c r="E476" s="106"/>
      <c r="F476" s="112">
        <f>IF(B476="","",IF(ISNA(VLOOKUP(D476,Viktklasser!$G$1:$G$11,1,FALSE)),"fel kategori",IF(ISNA(VLOOKUP(D476&amp;E476,Viktklasser!B:D,3,FALSE)),IF(AND(D476="Mkn",E476&lt;&gt;""),D476&amp;" "&amp;E476,"fel vikt"),VLOOKUP(D476&amp;E476,Viktklasser!B:D,3,FALSE))))</f>
      </c>
    </row>
    <row r="477" spans="1:6" ht="12.75">
      <c r="A477" s="82">
        <v>1474</v>
      </c>
      <c r="B477" s="87"/>
      <c r="C477" s="70"/>
      <c r="D477" s="76"/>
      <c r="E477" s="106"/>
      <c r="F477" s="112">
        <f>IF(B477="","",IF(ISNA(VLOOKUP(D477,Viktklasser!$G$1:$G$11,1,FALSE)),"fel kategori",IF(ISNA(VLOOKUP(D477&amp;E477,Viktklasser!B:D,3,FALSE)),IF(AND(D477="Mkn",E477&lt;&gt;""),D477&amp;" "&amp;E477,"fel vikt"),VLOOKUP(D477&amp;E477,Viktklasser!B:D,3,FALSE))))</f>
      </c>
    </row>
    <row r="478" spans="1:6" ht="12.75">
      <c r="A478" s="82">
        <v>1475</v>
      </c>
      <c r="B478" s="87"/>
      <c r="C478" s="70"/>
      <c r="D478" s="76"/>
      <c r="E478" s="106"/>
      <c r="F478" s="112">
        <f>IF(B478="","",IF(ISNA(VLOOKUP(D478,Viktklasser!$G$1:$G$11,1,FALSE)),"fel kategori",IF(ISNA(VLOOKUP(D478&amp;E478,Viktklasser!B:D,3,FALSE)),IF(AND(D478="Mkn",E478&lt;&gt;""),D478&amp;" "&amp;E478,"fel vikt"),VLOOKUP(D478&amp;E478,Viktklasser!B:D,3,FALSE))))</f>
      </c>
    </row>
    <row r="479" spans="1:6" ht="12.75">
      <c r="A479" s="82">
        <v>1476</v>
      </c>
      <c r="B479" s="87"/>
      <c r="C479" s="70"/>
      <c r="D479" s="76"/>
      <c r="E479" s="106"/>
      <c r="F479" s="112">
        <f>IF(B479="","",IF(ISNA(VLOOKUP(D479,Viktklasser!$G$1:$G$11,1,FALSE)),"fel kategori",IF(ISNA(VLOOKUP(D479&amp;E479,Viktklasser!B:D,3,FALSE)),IF(AND(D479="Mkn",E479&lt;&gt;""),D479&amp;" "&amp;E479,"fel vikt"),VLOOKUP(D479&amp;E479,Viktklasser!B:D,3,FALSE))))</f>
      </c>
    </row>
    <row r="480" spans="1:6" ht="12.75">
      <c r="A480" s="82">
        <v>1477</v>
      </c>
      <c r="B480" s="87"/>
      <c r="C480" s="70"/>
      <c r="D480" s="76"/>
      <c r="E480" s="106"/>
      <c r="F480" s="112">
        <f>IF(B480="","",IF(ISNA(VLOOKUP(D480,Viktklasser!$G$1:$G$11,1,FALSE)),"fel kategori",IF(ISNA(VLOOKUP(D480&amp;E480,Viktklasser!B:D,3,FALSE)),IF(AND(D480="Mkn",E480&lt;&gt;""),D480&amp;" "&amp;E480,"fel vikt"),VLOOKUP(D480&amp;E480,Viktklasser!B:D,3,FALSE))))</f>
      </c>
    </row>
    <row r="481" spans="1:6" ht="12.75">
      <c r="A481" s="82">
        <v>1478</v>
      </c>
      <c r="B481" s="87"/>
      <c r="C481" s="70"/>
      <c r="D481" s="76"/>
      <c r="E481" s="106"/>
      <c r="F481" s="112">
        <f>IF(B481="","",IF(ISNA(VLOOKUP(D481,Viktklasser!$G$1:$G$11,1,FALSE)),"fel kategori",IF(ISNA(VLOOKUP(D481&amp;E481,Viktklasser!B:D,3,FALSE)),IF(AND(D481="Mkn",E481&lt;&gt;""),D481&amp;" "&amp;E481,"fel vikt"),VLOOKUP(D481&amp;E481,Viktklasser!B:D,3,FALSE))))</f>
      </c>
    </row>
    <row r="482" spans="1:6" ht="12.75">
      <c r="A482" s="82">
        <v>1479</v>
      </c>
      <c r="B482" s="87"/>
      <c r="C482" s="70"/>
      <c r="D482" s="76"/>
      <c r="E482" s="106"/>
      <c r="F482" s="112">
        <f>IF(B482="","",IF(ISNA(VLOOKUP(D482,Viktklasser!$G$1:$G$11,1,FALSE)),"fel kategori",IF(ISNA(VLOOKUP(D482&amp;E482,Viktklasser!B:D,3,FALSE)),IF(AND(D482="Mkn",E482&lt;&gt;""),D482&amp;" "&amp;E482,"fel vikt"),VLOOKUP(D482&amp;E482,Viktklasser!B:D,3,FALSE))))</f>
      </c>
    </row>
    <row r="483" spans="1:6" ht="12.75">
      <c r="A483" s="82">
        <v>1480</v>
      </c>
      <c r="B483" s="87"/>
      <c r="C483" s="70"/>
      <c r="D483" s="76"/>
      <c r="E483" s="106"/>
      <c r="F483" s="112">
        <f>IF(B483="","",IF(ISNA(VLOOKUP(D483,Viktklasser!$G$1:$G$11,1,FALSE)),"fel kategori",IF(ISNA(VLOOKUP(D483&amp;E483,Viktklasser!B:D,3,FALSE)),IF(AND(D483="Mkn",E483&lt;&gt;""),D483&amp;" "&amp;E483,"fel vikt"),VLOOKUP(D483&amp;E483,Viktklasser!B:D,3,FALSE))))</f>
      </c>
    </row>
    <row r="484" spans="1:6" ht="12.75">
      <c r="A484" s="82">
        <v>1481</v>
      </c>
      <c r="B484" s="88"/>
      <c r="C484" s="70"/>
      <c r="D484" s="76"/>
      <c r="E484" s="106"/>
      <c r="F484" s="112">
        <f>IF(B484="","",IF(ISNA(VLOOKUP(D484,Viktklasser!$G$1:$G$11,1,FALSE)),"fel kategori",IF(ISNA(VLOOKUP(D484&amp;E484,Viktklasser!B:D,3,FALSE)),IF(AND(D484="Mkn",E484&lt;&gt;""),D484&amp;" "&amp;E484,"fel vikt"),VLOOKUP(D484&amp;E484,Viktklasser!B:D,3,FALSE))))</f>
      </c>
    </row>
    <row r="485" spans="1:6" ht="12.75">
      <c r="A485" s="82">
        <v>1482</v>
      </c>
      <c r="B485" s="87"/>
      <c r="C485" s="70"/>
      <c r="D485" s="76"/>
      <c r="E485" s="106"/>
      <c r="F485" s="112">
        <f>IF(B485="","",IF(ISNA(VLOOKUP(D485,Viktklasser!$G$1:$G$11,1,FALSE)),"fel kategori",IF(ISNA(VLOOKUP(D485&amp;E485,Viktklasser!B:D,3,FALSE)),IF(AND(D485="Mkn",E485&lt;&gt;""),D485&amp;" "&amp;E485,"fel vikt"),VLOOKUP(D485&amp;E485,Viktklasser!B:D,3,FALSE))))</f>
      </c>
    </row>
    <row r="486" spans="1:6" ht="12.75">
      <c r="A486" s="82">
        <v>1483</v>
      </c>
      <c r="B486" s="87"/>
      <c r="C486" s="70"/>
      <c r="D486" s="76"/>
      <c r="E486" s="106"/>
      <c r="F486" s="112">
        <f>IF(B486="","",IF(ISNA(VLOOKUP(D486,Viktklasser!$G$1:$G$11,1,FALSE)),"fel kategori",IF(ISNA(VLOOKUP(D486&amp;E486,Viktklasser!B:D,3,FALSE)),IF(AND(D486="Mkn",E486&lt;&gt;""),D486&amp;" "&amp;E486,"fel vikt"),VLOOKUP(D486&amp;E486,Viktklasser!B:D,3,FALSE))))</f>
      </c>
    </row>
    <row r="487" spans="1:6" ht="12.75">
      <c r="A487" s="82">
        <v>1484</v>
      </c>
      <c r="B487" s="87"/>
      <c r="C487" s="70"/>
      <c r="D487" s="76"/>
      <c r="E487" s="106"/>
      <c r="F487" s="112">
        <f>IF(B487="","",IF(ISNA(VLOOKUP(D487,Viktklasser!$G$1:$G$11,1,FALSE)),"fel kategori",IF(ISNA(VLOOKUP(D487&amp;E487,Viktklasser!B:D,3,FALSE)),IF(AND(D487="Mkn",E487&lt;&gt;""),D487&amp;" "&amp;E487,"fel vikt"),VLOOKUP(D487&amp;E487,Viktklasser!B:D,3,FALSE))))</f>
      </c>
    </row>
    <row r="488" spans="1:6" ht="12.75">
      <c r="A488" s="82">
        <v>1485</v>
      </c>
      <c r="B488" s="87"/>
      <c r="C488" s="70"/>
      <c r="D488" s="76"/>
      <c r="E488" s="106"/>
      <c r="F488" s="112">
        <f>IF(B488="","",IF(ISNA(VLOOKUP(D488,Viktklasser!$G$1:$G$11,1,FALSE)),"fel kategori",IF(ISNA(VLOOKUP(D488&amp;E488,Viktklasser!B:D,3,FALSE)),IF(AND(D488="Mkn",E488&lt;&gt;""),D488&amp;" "&amp;E488,"fel vikt"),VLOOKUP(D488&amp;E488,Viktklasser!B:D,3,FALSE))))</f>
      </c>
    </row>
    <row r="489" spans="1:6" ht="12.75">
      <c r="A489" s="82">
        <v>1486</v>
      </c>
      <c r="B489" s="87"/>
      <c r="C489" s="70"/>
      <c r="D489" s="76"/>
      <c r="E489" s="106"/>
      <c r="F489" s="112">
        <f>IF(B489="","",IF(ISNA(VLOOKUP(D489,Viktklasser!$G$1:$G$11,1,FALSE)),"fel kategori",IF(ISNA(VLOOKUP(D489&amp;E489,Viktklasser!B:D,3,FALSE)),IF(AND(D489="Mkn",E489&lt;&gt;""),D489&amp;" "&amp;E489,"fel vikt"),VLOOKUP(D489&amp;E489,Viktklasser!B:D,3,FALSE))))</f>
      </c>
    </row>
    <row r="490" spans="1:6" ht="12.75">
      <c r="A490" s="82">
        <v>1487</v>
      </c>
      <c r="B490" s="87"/>
      <c r="C490" s="70"/>
      <c r="D490" s="76"/>
      <c r="E490" s="106"/>
      <c r="F490" s="112">
        <f>IF(B490="","",IF(ISNA(VLOOKUP(D490,Viktklasser!$G$1:$G$11,1,FALSE)),"fel kategori",IF(ISNA(VLOOKUP(D490&amp;E490,Viktklasser!B:D,3,FALSE)),IF(AND(D490="Mkn",E490&lt;&gt;""),D490&amp;" "&amp;E490,"fel vikt"),VLOOKUP(D490&amp;E490,Viktklasser!B:D,3,FALSE))))</f>
      </c>
    </row>
    <row r="491" spans="1:6" ht="12.75">
      <c r="A491" s="82">
        <v>1488</v>
      </c>
      <c r="B491" s="87"/>
      <c r="C491" s="70"/>
      <c r="D491" s="76"/>
      <c r="E491" s="106"/>
      <c r="F491" s="112">
        <f>IF(B491="","",IF(ISNA(VLOOKUP(D491,Viktklasser!$G$1:$G$11,1,FALSE)),"fel kategori",IF(ISNA(VLOOKUP(D491&amp;E491,Viktklasser!B:D,3,FALSE)),IF(AND(D491="Mkn",E491&lt;&gt;""),D491&amp;" "&amp;E491,"fel vikt"),VLOOKUP(D491&amp;E491,Viktklasser!B:D,3,FALSE))))</f>
      </c>
    </row>
    <row r="492" spans="1:6" ht="12.75">
      <c r="A492" s="82">
        <v>1489</v>
      </c>
      <c r="B492" s="87"/>
      <c r="C492" s="70"/>
      <c r="D492" s="76"/>
      <c r="E492" s="106"/>
      <c r="F492" s="112">
        <f>IF(B492="","",IF(ISNA(VLOOKUP(D492,Viktklasser!$G$1:$G$11,1,FALSE)),"fel kategori",IF(ISNA(VLOOKUP(D492&amp;E492,Viktklasser!B:D,3,FALSE)),IF(AND(D492="Mkn",E492&lt;&gt;""),D492&amp;" "&amp;E492,"fel vikt"),VLOOKUP(D492&amp;E492,Viktklasser!B:D,3,FALSE))))</f>
      </c>
    </row>
    <row r="493" spans="1:6" ht="12.75">
      <c r="A493" s="82">
        <v>1490</v>
      </c>
      <c r="B493" s="87"/>
      <c r="C493" s="70"/>
      <c r="D493" s="76"/>
      <c r="E493" s="106"/>
      <c r="F493" s="112">
        <f>IF(B493="","",IF(ISNA(VLOOKUP(D493,Viktklasser!$G$1:$G$11,1,FALSE)),"fel kategori",IF(ISNA(VLOOKUP(D493&amp;E493,Viktklasser!B:D,3,FALSE)),IF(AND(D493="Mkn",E493&lt;&gt;""),D493&amp;" "&amp;E493,"fel vikt"),VLOOKUP(D493&amp;E493,Viktklasser!B:D,3,FALSE))))</f>
      </c>
    </row>
    <row r="494" spans="1:6" ht="12.75">
      <c r="A494" s="82">
        <v>1491</v>
      </c>
      <c r="B494" s="87"/>
      <c r="C494" s="70"/>
      <c r="D494" s="76"/>
      <c r="E494" s="106"/>
      <c r="F494" s="112">
        <f>IF(B494="","",IF(ISNA(VLOOKUP(D494,Viktklasser!$G$1:$G$11,1,FALSE)),"fel kategori",IF(ISNA(VLOOKUP(D494&amp;E494,Viktklasser!B:D,3,FALSE)),IF(AND(D494="Mkn",E494&lt;&gt;""),D494&amp;" "&amp;E494,"fel vikt"),VLOOKUP(D494&amp;E494,Viktklasser!B:D,3,FALSE))))</f>
      </c>
    </row>
    <row r="495" spans="1:6" ht="12.75">
      <c r="A495" s="82">
        <v>1492</v>
      </c>
      <c r="B495" s="87"/>
      <c r="C495" s="70"/>
      <c r="D495" s="76"/>
      <c r="E495" s="106"/>
      <c r="F495" s="112">
        <f>IF(B495="","",IF(ISNA(VLOOKUP(D495,Viktklasser!$G$1:$G$11,1,FALSE)),"fel kategori",IF(ISNA(VLOOKUP(D495&amp;E495,Viktklasser!B:D,3,FALSE)),IF(AND(D495="Mkn",E495&lt;&gt;""),D495&amp;" "&amp;E495,"fel vikt"),VLOOKUP(D495&amp;E495,Viktklasser!B:D,3,FALSE))))</f>
      </c>
    </row>
    <row r="496" spans="1:6" ht="12.75">
      <c r="A496" s="82">
        <v>1493</v>
      </c>
      <c r="B496" s="87"/>
      <c r="C496" s="70"/>
      <c r="D496" s="76"/>
      <c r="E496" s="106"/>
      <c r="F496" s="112">
        <f>IF(B496="","",IF(ISNA(VLOOKUP(D496,Viktklasser!$G$1:$G$11,1,FALSE)),"fel kategori",IF(ISNA(VLOOKUP(D496&amp;E496,Viktklasser!B:D,3,FALSE)),IF(AND(D496="Mkn",E496&lt;&gt;""),D496&amp;" "&amp;E496,"fel vikt"),VLOOKUP(D496&amp;E496,Viktklasser!B:D,3,FALSE))))</f>
      </c>
    </row>
    <row r="497" spans="1:6" ht="12.75">
      <c r="A497" s="82">
        <v>1494</v>
      </c>
      <c r="B497" s="87"/>
      <c r="C497" s="70"/>
      <c r="D497" s="76"/>
      <c r="E497" s="106"/>
      <c r="F497" s="112">
        <f>IF(B497="","",IF(ISNA(VLOOKUP(D497,Viktklasser!$G$1:$G$11,1,FALSE)),"fel kategori",IF(ISNA(VLOOKUP(D497&amp;E497,Viktklasser!B:D,3,FALSE)),IF(AND(D497="Mkn",E497&lt;&gt;""),D497&amp;" "&amp;E497,"fel vikt"),VLOOKUP(D497&amp;E497,Viktklasser!B:D,3,FALSE))))</f>
      </c>
    </row>
    <row r="498" spans="1:6" ht="12.75">
      <c r="A498" s="82">
        <v>1495</v>
      </c>
      <c r="B498" s="87"/>
      <c r="C498" s="70"/>
      <c r="D498" s="76"/>
      <c r="E498" s="106"/>
      <c r="F498" s="112">
        <f>IF(B498="","",IF(ISNA(VLOOKUP(D498,Viktklasser!$G$1:$G$11,1,FALSE)),"fel kategori",IF(ISNA(VLOOKUP(D498&amp;E498,Viktklasser!B:D,3,FALSE)),IF(AND(D498="Mkn",E498&lt;&gt;""),D498&amp;" "&amp;E498,"fel vikt"),VLOOKUP(D498&amp;E498,Viktklasser!B:D,3,FALSE))))</f>
      </c>
    </row>
    <row r="499" spans="1:6" ht="12.75">
      <c r="A499" s="82">
        <v>1496</v>
      </c>
      <c r="B499" s="87"/>
      <c r="C499" s="70"/>
      <c r="D499" s="76"/>
      <c r="E499" s="106"/>
      <c r="F499" s="112">
        <f>IF(B499="","",IF(ISNA(VLOOKUP(D499,Viktklasser!$G$1:$G$11,1,FALSE)),"fel kategori",IF(ISNA(VLOOKUP(D499&amp;E499,Viktklasser!B:D,3,FALSE)),IF(AND(D499="Mkn",E499&lt;&gt;""),D499&amp;" "&amp;E499,"fel vikt"),VLOOKUP(D499&amp;E499,Viktklasser!B:D,3,FALSE))))</f>
      </c>
    </row>
    <row r="500" spans="1:6" ht="12.75">
      <c r="A500" s="82">
        <v>1497</v>
      </c>
      <c r="B500" s="87"/>
      <c r="C500" s="70"/>
      <c r="D500" s="76"/>
      <c r="E500" s="106"/>
      <c r="F500" s="112">
        <f>IF(B500="","",IF(ISNA(VLOOKUP(D500,Viktklasser!$G$1:$G$11,1,FALSE)),"fel kategori",IF(ISNA(VLOOKUP(D500&amp;E500,Viktklasser!B:D,3,FALSE)),IF(AND(D500="Mkn",E500&lt;&gt;""),D500&amp;" "&amp;E500,"fel vikt"),VLOOKUP(D500&amp;E500,Viktklasser!B:D,3,FALSE))))</f>
      </c>
    </row>
    <row r="501" spans="1:6" ht="12.75">
      <c r="A501" s="82">
        <v>1498</v>
      </c>
      <c r="B501" s="86"/>
      <c r="C501" s="70"/>
      <c r="D501" s="76"/>
      <c r="E501" s="106"/>
      <c r="F501" s="112">
        <f>IF(B501="","",IF(ISNA(VLOOKUP(D501,Viktklasser!$G$1:$G$11,1,FALSE)),"fel kategori",IF(ISNA(VLOOKUP(D501&amp;E501,Viktklasser!B:D,3,FALSE)),IF(AND(D501="Mkn",E501&lt;&gt;""),D501&amp;" "&amp;E501,"fel vikt"),VLOOKUP(D501&amp;E501,Viktklasser!B:D,3,FALSE))))</f>
      </c>
    </row>
    <row r="502" spans="1:6" ht="12.75">
      <c r="A502" s="82">
        <v>1499</v>
      </c>
      <c r="B502" s="86"/>
      <c r="C502" s="70"/>
      <c r="D502" s="76"/>
      <c r="E502" s="106"/>
      <c r="F502" s="112">
        <f>IF(B502="","",IF(ISNA(VLOOKUP(D502,Viktklasser!$G$1:$G$11,1,FALSE)),"fel kategori",IF(ISNA(VLOOKUP(D502&amp;E502,Viktklasser!B:D,3,FALSE)),IF(AND(D502="Mkn",E502&lt;&gt;""),D502&amp;" "&amp;E502,"fel vikt"),VLOOKUP(D502&amp;E502,Viktklasser!B:D,3,FALSE))))</f>
      </c>
    </row>
    <row r="503" spans="1:6" ht="13.5" thickBot="1">
      <c r="A503" s="83">
        <v>1500</v>
      </c>
      <c r="B503" s="89"/>
      <c r="C503" s="90"/>
      <c r="D503" s="91"/>
      <c r="E503" s="109"/>
      <c r="F503" s="113">
        <f>IF(B503="","",IF(ISNA(VLOOKUP(D503,Viktklasser!$G$1:$G$11,1,FALSE)),"fel kategori",IF(ISNA(VLOOKUP(D503&amp;E503,Viktklasser!B:D,3,FALSE)),IF(AND(D503="Mkn",E503&lt;&gt;""),D503&amp;" "&amp;E503,"fel vikt"),VLOOKUP(D503&amp;E503,Viktklasser!B:D,3,FALSE))))</f>
      </c>
    </row>
    <row r="504" spans="2:5" ht="12.75">
      <c r="B504" s="37"/>
      <c r="C504" s="35"/>
      <c r="D504" s="59"/>
      <c r="E504" s="34"/>
    </row>
    <row r="505" spans="2:5" ht="12.75">
      <c r="B505" s="38"/>
      <c r="C505" s="35"/>
      <c r="D505" s="59"/>
      <c r="E505" s="34"/>
    </row>
    <row r="506" spans="2:5" ht="12.75">
      <c r="B506" s="37"/>
      <c r="C506" s="35"/>
      <c r="D506" s="59"/>
      <c r="E506" s="34"/>
    </row>
    <row r="507" spans="2:5" ht="12.75">
      <c r="B507" s="38"/>
      <c r="C507" s="35"/>
      <c r="D507" s="59"/>
      <c r="E507" s="34"/>
    </row>
    <row r="508" spans="2:5" ht="12.75">
      <c r="B508" s="38"/>
      <c r="C508" s="35"/>
      <c r="D508" s="59"/>
      <c r="E508" s="34"/>
    </row>
    <row r="509" spans="2:5" ht="12.75">
      <c r="B509" s="38"/>
      <c r="C509" s="35"/>
      <c r="D509" s="59"/>
      <c r="E509" s="34"/>
    </row>
    <row r="510" spans="2:5" ht="12.75">
      <c r="B510" s="38"/>
      <c r="C510" s="35"/>
      <c r="D510" s="59"/>
      <c r="E510" s="34"/>
    </row>
    <row r="511" spans="2:5" ht="12.75">
      <c r="B511" s="37"/>
      <c r="C511" s="35"/>
      <c r="D511" s="59"/>
      <c r="E511" s="34"/>
    </row>
    <row r="512" spans="2:5" ht="12.75">
      <c r="B512" s="38"/>
      <c r="C512" s="35"/>
      <c r="D512" s="59"/>
      <c r="E512" s="34"/>
    </row>
    <row r="513" spans="2:5" ht="12.75">
      <c r="B513" s="37"/>
      <c r="C513" s="35"/>
      <c r="D513" s="59"/>
      <c r="E513" s="34"/>
    </row>
    <row r="514" spans="2:5" ht="12.75">
      <c r="B514" s="37"/>
      <c r="C514" s="35"/>
      <c r="D514" s="36"/>
      <c r="E514" s="34"/>
    </row>
    <row r="515" spans="2:5" ht="12.75">
      <c r="B515" s="35"/>
      <c r="C515" s="35"/>
      <c r="D515" s="36"/>
      <c r="E515" s="34"/>
    </row>
    <row r="516" spans="2:5" ht="12.75">
      <c r="B516" s="35"/>
      <c r="C516" s="35"/>
      <c r="D516" s="36"/>
      <c r="E516" s="34"/>
    </row>
    <row r="517" spans="2:5" ht="12.75">
      <c r="B517" s="38"/>
      <c r="C517" s="35"/>
      <c r="D517" s="36"/>
      <c r="E517" s="34"/>
    </row>
    <row r="518" spans="2:5" ht="12.75">
      <c r="B518" s="38"/>
      <c r="C518" s="35"/>
      <c r="D518" s="36"/>
      <c r="E518" s="34"/>
    </row>
    <row r="519" spans="2:5" ht="12.75">
      <c r="B519" s="37"/>
      <c r="C519" s="35"/>
      <c r="D519" s="36"/>
      <c r="E519" s="34"/>
    </row>
    <row r="520" spans="2:5" ht="12.75">
      <c r="B520" s="38"/>
      <c r="C520" s="35"/>
      <c r="D520" s="36"/>
      <c r="E520" s="34"/>
    </row>
    <row r="521" spans="2:5" ht="12.75">
      <c r="B521" s="38"/>
      <c r="C521" s="35"/>
      <c r="D521" s="36"/>
      <c r="E521" s="34"/>
    </row>
    <row r="522" spans="2:5" ht="12.75">
      <c r="B522" s="35"/>
      <c r="C522" s="35"/>
      <c r="D522" s="36"/>
      <c r="E522" s="34"/>
    </row>
    <row r="523" spans="2:5" ht="12.75">
      <c r="B523" s="37"/>
      <c r="C523" s="35"/>
      <c r="D523" s="36"/>
      <c r="E523" s="34"/>
    </row>
    <row r="524" spans="2:5" ht="12.75">
      <c r="B524" s="37"/>
      <c r="C524" s="35"/>
      <c r="D524" s="36"/>
      <c r="E524" s="34"/>
    </row>
    <row r="525" spans="2:5" ht="12.75">
      <c r="B525" s="37"/>
      <c r="C525" s="35"/>
      <c r="D525" s="36"/>
      <c r="E525" s="34"/>
    </row>
    <row r="526" spans="2:5" ht="12.75">
      <c r="B526" s="35"/>
      <c r="C526" s="35"/>
      <c r="D526" s="36"/>
      <c r="E526" s="34"/>
    </row>
    <row r="527" spans="2:5" ht="12.75">
      <c r="B527" s="37"/>
      <c r="C527" s="35"/>
      <c r="D527" s="36"/>
      <c r="E527" s="34"/>
    </row>
    <row r="528" spans="2:5" ht="12.75">
      <c r="B528" s="38"/>
      <c r="C528" s="35"/>
      <c r="D528" s="36"/>
      <c r="E528" s="34"/>
    </row>
    <row r="529" spans="2:5" ht="12.75">
      <c r="B529" s="38"/>
      <c r="C529" s="35"/>
      <c r="D529" s="36"/>
      <c r="E529" s="34"/>
    </row>
    <row r="530" spans="2:5" ht="12.75">
      <c r="B530" s="37"/>
      <c r="C530" s="35"/>
      <c r="D530" s="36"/>
      <c r="E530" s="34"/>
    </row>
    <row r="531" spans="2:5" ht="12.75">
      <c r="B531" s="37"/>
      <c r="C531" s="35"/>
      <c r="D531" s="36"/>
      <c r="E531" s="34"/>
    </row>
    <row r="532" spans="2:5" ht="12.75">
      <c r="B532" s="37"/>
      <c r="C532" s="35"/>
      <c r="D532" s="36"/>
      <c r="E532" s="34"/>
    </row>
    <row r="533" spans="2:5" ht="12.75">
      <c r="B533" s="37"/>
      <c r="C533" s="35"/>
      <c r="D533" s="36"/>
      <c r="E533" s="34"/>
    </row>
    <row r="534" spans="2:5" ht="12.75">
      <c r="B534" s="37"/>
      <c r="C534" s="35"/>
      <c r="D534" s="36"/>
      <c r="E534" s="34"/>
    </row>
    <row r="535" spans="2:5" ht="12.75">
      <c r="B535" s="37"/>
      <c r="C535" s="35"/>
      <c r="D535" s="36"/>
      <c r="E535" s="34"/>
    </row>
    <row r="536" spans="2:5" ht="12.75">
      <c r="B536" s="37"/>
      <c r="C536" s="35"/>
      <c r="D536" s="36"/>
      <c r="E536" s="34"/>
    </row>
    <row r="537" spans="2:5" ht="12.75">
      <c r="B537" s="37"/>
      <c r="C537" s="35"/>
      <c r="D537" s="36"/>
      <c r="E537" s="34"/>
    </row>
    <row r="538" spans="2:5" ht="12.75">
      <c r="B538" s="37"/>
      <c r="C538" s="35"/>
      <c r="D538" s="36"/>
      <c r="E538" s="34"/>
    </row>
    <row r="539" spans="2:5" ht="12.75">
      <c r="B539" s="37"/>
      <c r="C539" s="35"/>
      <c r="D539" s="36"/>
      <c r="E539" s="34"/>
    </row>
    <row r="540" spans="2:5" ht="12.75">
      <c r="B540" s="37"/>
      <c r="C540" s="35"/>
      <c r="D540" s="36"/>
      <c r="E540" s="34"/>
    </row>
    <row r="541" spans="2:5" ht="12.75">
      <c r="B541" s="37"/>
      <c r="C541" s="35"/>
      <c r="D541" s="36"/>
      <c r="E541" s="34"/>
    </row>
    <row r="542" spans="2:5" ht="12.75">
      <c r="B542" s="37"/>
      <c r="C542" s="35"/>
      <c r="D542" s="36"/>
      <c r="E542" s="34"/>
    </row>
    <row r="543" spans="2:5" ht="12.75">
      <c r="B543" s="37"/>
      <c r="C543" s="35"/>
      <c r="D543" s="36"/>
      <c r="E543" s="34"/>
    </row>
    <row r="544" spans="2:5" ht="12.75">
      <c r="B544" s="35"/>
      <c r="C544" s="35"/>
      <c r="D544" s="36"/>
      <c r="E544" s="34"/>
    </row>
    <row r="545" spans="2:5" ht="12.75">
      <c r="B545" s="35"/>
      <c r="C545" s="35"/>
      <c r="D545" s="36"/>
      <c r="E545" s="34"/>
    </row>
    <row r="546" spans="2:5" ht="12.75">
      <c r="B546" s="35"/>
      <c r="C546" s="35"/>
      <c r="D546" s="36"/>
      <c r="E546" s="34"/>
    </row>
    <row r="547" spans="2:5" ht="12.75">
      <c r="B547" s="35"/>
      <c r="C547" s="35"/>
      <c r="D547" s="36"/>
      <c r="E547" s="34"/>
    </row>
    <row r="548" spans="2:5" ht="12.75">
      <c r="B548" s="37"/>
      <c r="C548" s="35"/>
      <c r="D548" s="36"/>
      <c r="E548" s="34"/>
    </row>
    <row r="549" spans="2:5" ht="12.75">
      <c r="B549" s="35"/>
      <c r="C549" s="35"/>
      <c r="D549" s="36"/>
      <c r="E549" s="34"/>
    </row>
    <row r="550" spans="2:5" ht="12.75">
      <c r="B550" s="35"/>
      <c r="C550" s="35"/>
      <c r="D550" s="36"/>
      <c r="E550" s="34"/>
    </row>
    <row r="551" spans="2:5" ht="12.75">
      <c r="B551" s="35"/>
      <c r="C551" s="35"/>
      <c r="D551" s="36"/>
      <c r="E551" s="34"/>
    </row>
    <row r="552" spans="2:5" ht="12.75">
      <c r="B552" s="37"/>
      <c r="C552" s="35"/>
      <c r="D552" s="36"/>
      <c r="E552" s="34"/>
    </row>
    <row r="553" spans="2:5" ht="12.75">
      <c r="B553" s="35"/>
      <c r="C553" s="35"/>
      <c r="D553" s="36"/>
      <c r="E553" s="34"/>
    </row>
    <row r="554" spans="2:5" ht="15">
      <c r="B554" s="35"/>
      <c r="C554" s="35"/>
      <c r="D554" s="39"/>
      <c r="E554" s="39"/>
    </row>
    <row r="555" spans="2:5" ht="15">
      <c r="B555" s="37"/>
      <c r="C555" s="35"/>
      <c r="D555" s="39"/>
      <c r="E555" s="39"/>
    </row>
    <row r="556" spans="2:5" ht="15">
      <c r="B556" s="37"/>
      <c r="C556" s="35"/>
      <c r="D556" s="39"/>
      <c r="E556" s="39"/>
    </row>
    <row r="557" spans="2:5" ht="15">
      <c r="B557" s="35"/>
      <c r="C557" s="35"/>
      <c r="D557" s="39"/>
      <c r="E557" s="39"/>
    </row>
    <row r="558" spans="2:5" ht="15">
      <c r="B558" s="35"/>
      <c r="C558" s="35"/>
      <c r="D558" s="39"/>
      <c r="E558" s="39"/>
    </row>
    <row r="559" spans="2:5" ht="15">
      <c r="B559" s="37"/>
      <c r="C559" s="35"/>
      <c r="D559" s="39"/>
      <c r="E559" s="39"/>
    </row>
    <row r="560" spans="2:5" ht="15">
      <c r="B560" s="35"/>
      <c r="C560" s="35"/>
      <c r="D560" s="39"/>
      <c r="E560" s="39"/>
    </row>
    <row r="561" spans="2:5" ht="15">
      <c r="B561" s="35"/>
      <c r="C561" s="35"/>
      <c r="D561" s="39"/>
      <c r="E561" s="39"/>
    </row>
    <row r="562" spans="2:5" ht="15">
      <c r="B562" s="35"/>
      <c r="C562" s="35"/>
      <c r="D562" s="39"/>
      <c r="E562" s="39"/>
    </row>
    <row r="563" spans="2:5" ht="15">
      <c r="B563" s="37"/>
      <c r="C563" s="35"/>
      <c r="D563" s="39"/>
      <c r="E563" s="39"/>
    </row>
    <row r="564" spans="2:5" ht="15">
      <c r="B564" s="35"/>
      <c r="C564" s="35"/>
      <c r="D564" s="39"/>
      <c r="E564" s="39"/>
    </row>
    <row r="565" spans="2:5" ht="15">
      <c r="B565" s="37"/>
      <c r="C565" s="35"/>
      <c r="D565" s="39"/>
      <c r="E565" s="39"/>
    </row>
    <row r="566" spans="2:5" ht="15">
      <c r="B566" s="35"/>
      <c r="C566" s="35"/>
      <c r="D566" s="39"/>
      <c r="E566" s="39"/>
    </row>
    <row r="567" spans="2:5" ht="15">
      <c r="B567" s="37"/>
      <c r="C567" s="35"/>
      <c r="D567" s="39"/>
      <c r="E567" s="39"/>
    </row>
    <row r="568" spans="2:5" ht="15">
      <c r="B568" s="37"/>
      <c r="C568" s="35"/>
      <c r="D568" s="39"/>
      <c r="E568" s="39"/>
    </row>
    <row r="569" spans="2:5" ht="15">
      <c r="B569" s="35"/>
      <c r="C569" s="35"/>
      <c r="D569" s="39"/>
      <c r="E569" s="39"/>
    </row>
    <row r="570" spans="2:5" ht="15">
      <c r="B570" s="35"/>
      <c r="C570" s="35"/>
      <c r="D570" s="39"/>
      <c r="E570" s="39"/>
    </row>
    <row r="571" spans="2:5" ht="15">
      <c r="B571" s="35"/>
      <c r="C571" s="35"/>
      <c r="D571" s="39"/>
      <c r="E571" s="39"/>
    </row>
    <row r="572" spans="2:5" ht="15">
      <c r="B572" s="35"/>
      <c r="C572" s="35"/>
      <c r="D572" s="39"/>
      <c r="E572" s="39"/>
    </row>
    <row r="573" spans="2:5" ht="15">
      <c r="B573" s="37"/>
      <c r="C573" s="35"/>
      <c r="D573" s="39"/>
      <c r="E573" s="39"/>
    </row>
    <row r="574" spans="2:5" ht="15">
      <c r="B574" s="35"/>
      <c r="C574" s="35"/>
      <c r="D574" s="39"/>
      <c r="E574" s="39"/>
    </row>
    <row r="575" spans="2:5" ht="15">
      <c r="B575" s="37"/>
      <c r="C575" s="35"/>
      <c r="D575" s="39"/>
      <c r="E575" s="39"/>
    </row>
    <row r="576" spans="2:5" ht="15">
      <c r="B576" s="37"/>
      <c r="C576" s="35"/>
      <c r="D576" s="39"/>
      <c r="E576" s="39"/>
    </row>
    <row r="577" spans="2:5" ht="15">
      <c r="B577" s="37"/>
      <c r="C577" s="35"/>
      <c r="D577" s="39"/>
      <c r="E577" s="39"/>
    </row>
    <row r="578" spans="2:5" ht="15">
      <c r="B578" s="35"/>
      <c r="C578" s="35"/>
      <c r="D578" s="39"/>
      <c r="E578" s="39"/>
    </row>
    <row r="579" spans="2:5" ht="15">
      <c r="B579" s="35"/>
      <c r="C579" s="35"/>
      <c r="D579" s="39"/>
      <c r="E579" s="39"/>
    </row>
    <row r="580" spans="2:5" ht="15">
      <c r="B580" s="37"/>
      <c r="C580" s="35"/>
      <c r="D580" s="39"/>
      <c r="E580" s="39"/>
    </row>
    <row r="581" spans="2:5" ht="15">
      <c r="B581" s="37"/>
      <c r="C581" s="35"/>
      <c r="D581" s="39"/>
      <c r="E581" s="39"/>
    </row>
    <row r="582" spans="2:5" ht="15">
      <c r="B582" s="37"/>
      <c r="C582" s="35"/>
      <c r="D582" s="39"/>
      <c r="E582" s="39"/>
    </row>
    <row r="583" spans="2:5" ht="15">
      <c r="B583" s="37"/>
      <c r="C583" s="35"/>
      <c r="D583" s="39"/>
      <c r="E583" s="39"/>
    </row>
    <row r="584" spans="2:5" ht="15">
      <c r="B584" s="35"/>
      <c r="C584" s="35"/>
      <c r="D584" s="39"/>
      <c r="E584" s="39"/>
    </row>
    <row r="585" spans="2:5" ht="15">
      <c r="B585" s="35"/>
      <c r="C585" s="35"/>
      <c r="D585" s="39"/>
      <c r="E585" s="39"/>
    </row>
    <row r="586" spans="2:5" ht="15">
      <c r="B586" s="35"/>
      <c r="C586" s="35"/>
      <c r="D586" s="39"/>
      <c r="E586" s="39"/>
    </row>
    <row r="587" spans="2:5" ht="15">
      <c r="B587" s="35"/>
      <c r="C587" s="35"/>
      <c r="D587" s="39"/>
      <c r="E587" s="39"/>
    </row>
    <row r="588" spans="2:5" ht="15">
      <c r="B588" s="37"/>
      <c r="C588" s="35"/>
      <c r="D588" s="39"/>
      <c r="E588" s="39"/>
    </row>
    <row r="589" spans="2:5" ht="15">
      <c r="B589" s="37"/>
      <c r="C589" s="35"/>
      <c r="D589" s="39"/>
      <c r="E589" s="39"/>
    </row>
    <row r="590" spans="2:5" ht="15">
      <c r="B590" s="35"/>
      <c r="C590" s="35"/>
      <c r="D590" s="39"/>
      <c r="E590" s="39"/>
    </row>
    <row r="591" spans="2:5" ht="15">
      <c r="B591" s="37"/>
      <c r="C591" s="35"/>
      <c r="D591" s="39"/>
      <c r="E591" s="39"/>
    </row>
    <row r="592" spans="2:5" ht="15">
      <c r="B592" s="37"/>
      <c r="C592" s="35"/>
      <c r="D592" s="39"/>
      <c r="E592" s="39"/>
    </row>
    <row r="593" spans="2:5" ht="15">
      <c r="B593" s="37"/>
      <c r="C593" s="35"/>
      <c r="D593" s="39"/>
      <c r="E593" s="39"/>
    </row>
    <row r="594" spans="2:5" ht="15">
      <c r="B594" s="35"/>
      <c r="C594" s="35"/>
      <c r="D594" s="39"/>
      <c r="E594" s="39"/>
    </row>
    <row r="595" spans="2:5" ht="15">
      <c r="B595" s="35"/>
      <c r="C595" s="35"/>
      <c r="D595" s="39"/>
      <c r="E595" s="39"/>
    </row>
    <row r="596" spans="2:5" ht="15">
      <c r="B596" s="35"/>
      <c r="C596" s="35"/>
      <c r="D596" s="39"/>
      <c r="E596" s="39"/>
    </row>
    <row r="597" spans="2:5" ht="15">
      <c r="B597" s="35"/>
      <c r="C597" s="35"/>
      <c r="D597" s="39"/>
      <c r="E597" s="39"/>
    </row>
    <row r="598" spans="2:5" ht="15">
      <c r="B598" s="35"/>
      <c r="C598" s="35"/>
      <c r="D598" s="39"/>
      <c r="E598" s="39"/>
    </row>
    <row r="599" spans="2:5" ht="15">
      <c r="B599" s="35"/>
      <c r="C599" s="35"/>
      <c r="D599" s="39"/>
      <c r="E599" s="39"/>
    </row>
    <row r="600" spans="2:5" ht="15">
      <c r="B600" s="35"/>
      <c r="C600" s="35"/>
      <c r="D600" s="39"/>
      <c r="E600" s="39"/>
    </row>
    <row r="601" spans="2:5" ht="15">
      <c r="B601" s="35"/>
      <c r="C601" s="35"/>
      <c r="D601" s="39"/>
      <c r="E601" s="39"/>
    </row>
    <row r="602" spans="2:5" ht="15">
      <c r="B602" s="37"/>
      <c r="C602" s="35"/>
      <c r="D602" s="39"/>
      <c r="E602" s="39"/>
    </row>
    <row r="603" spans="2:5" ht="15">
      <c r="B603" s="35"/>
      <c r="C603" s="35"/>
      <c r="D603" s="39"/>
      <c r="E603" s="39"/>
    </row>
    <row r="604" spans="2:5" ht="15">
      <c r="B604" s="35"/>
      <c r="C604" s="35"/>
      <c r="D604" s="39"/>
      <c r="E604" s="39"/>
    </row>
    <row r="605" spans="2:5" ht="15">
      <c r="B605" s="35"/>
      <c r="C605" s="35"/>
      <c r="D605" s="39"/>
      <c r="E605" s="39"/>
    </row>
    <row r="606" spans="2:5" ht="15">
      <c r="B606" s="37"/>
      <c r="C606" s="35"/>
      <c r="D606" s="39"/>
      <c r="E606" s="39"/>
    </row>
    <row r="607" spans="2:5" ht="15">
      <c r="B607" s="35"/>
      <c r="C607" s="35"/>
      <c r="D607" s="39"/>
      <c r="E607" s="39"/>
    </row>
    <row r="608" spans="2:5" ht="15">
      <c r="B608" s="35"/>
      <c r="C608" s="35"/>
      <c r="D608" s="39"/>
      <c r="E608" s="39"/>
    </row>
    <row r="609" spans="2:5" ht="15">
      <c r="B609" s="37"/>
      <c r="C609" s="35"/>
      <c r="D609" s="39"/>
      <c r="E609" s="39"/>
    </row>
    <row r="610" spans="2:5" ht="15">
      <c r="B610" s="37"/>
      <c r="C610" s="35"/>
      <c r="D610" s="39"/>
      <c r="E610" s="39"/>
    </row>
    <row r="611" spans="2:5" ht="15">
      <c r="B611" s="35"/>
      <c r="C611" s="35"/>
      <c r="D611" s="39"/>
      <c r="E611" s="39"/>
    </row>
    <row r="612" spans="2:5" ht="15">
      <c r="B612" s="35"/>
      <c r="C612" s="35"/>
      <c r="D612" s="39"/>
      <c r="E612" s="39"/>
    </row>
    <row r="613" spans="2:5" ht="15">
      <c r="B613" s="35"/>
      <c r="C613" s="35"/>
      <c r="D613" s="39"/>
      <c r="E613" s="39"/>
    </row>
    <row r="614" spans="2:5" ht="15">
      <c r="B614" s="35"/>
      <c r="C614" s="35"/>
      <c r="D614" s="39"/>
      <c r="E614" s="39"/>
    </row>
    <row r="615" spans="2:5" ht="15">
      <c r="B615" s="35"/>
      <c r="C615" s="35"/>
      <c r="D615" s="39"/>
      <c r="E615" s="39"/>
    </row>
    <row r="616" spans="2:5" ht="15">
      <c r="B616" s="35"/>
      <c r="C616" s="35"/>
      <c r="D616" s="39"/>
      <c r="E616" s="39"/>
    </row>
    <row r="617" spans="2:5" ht="15">
      <c r="B617" s="37"/>
      <c r="C617" s="35"/>
      <c r="D617" s="39"/>
      <c r="E617" s="39"/>
    </row>
    <row r="618" spans="2:5" ht="15">
      <c r="B618" s="35"/>
      <c r="C618" s="35"/>
      <c r="D618" s="39"/>
      <c r="E618" s="39"/>
    </row>
    <row r="619" spans="2:5" ht="15">
      <c r="B619" s="35"/>
      <c r="C619" s="35"/>
      <c r="D619" s="39"/>
      <c r="E619" s="39"/>
    </row>
    <row r="620" spans="2:5" ht="15">
      <c r="B620" s="37"/>
      <c r="C620" s="35"/>
      <c r="D620" s="39"/>
      <c r="E620" s="39"/>
    </row>
    <row r="621" spans="2:5" ht="15">
      <c r="B621" s="35"/>
      <c r="C621" s="35"/>
      <c r="D621" s="39"/>
      <c r="E621" s="39"/>
    </row>
    <row r="622" spans="2:5" ht="15">
      <c r="B622" s="35"/>
      <c r="C622" s="35"/>
      <c r="D622" s="39"/>
      <c r="E622" s="39"/>
    </row>
    <row r="623" spans="2:5" ht="15">
      <c r="B623" s="37"/>
      <c r="C623" s="35"/>
      <c r="D623" s="39"/>
      <c r="E623" s="39"/>
    </row>
    <row r="624" spans="2:5" ht="15">
      <c r="B624" s="37"/>
      <c r="C624" s="35"/>
      <c r="D624" s="39"/>
      <c r="E624" s="39"/>
    </row>
    <row r="625" spans="2:5" ht="15">
      <c r="B625" s="37"/>
      <c r="C625" s="35"/>
      <c r="D625" s="39"/>
      <c r="E625" s="39"/>
    </row>
    <row r="626" spans="2:5" ht="15">
      <c r="B626" s="37"/>
      <c r="C626" s="35"/>
      <c r="D626" s="39"/>
      <c r="E626" s="39"/>
    </row>
    <row r="627" spans="2:5" ht="15">
      <c r="B627" s="35"/>
      <c r="C627" s="35"/>
      <c r="D627" s="39"/>
      <c r="E627" s="39"/>
    </row>
    <row r="628" spans="2:5" ht="15">
      <c r="B628" s="37"/>
      <c r="C628" s="35"/>
      <c r="D628" s="39"/>
      <c r="E628" s="39"/>
    </row>
    <row r="629" spans="2:5" ht="15">
      <c r="B629" s="37"/>
      <c r="C629" s="35"/>
      <c r="D629" s="39"/>
      <c r="E629" s="39"/>
    </row>
    <row r="630" spans="2:5" ht="15">
      <c r="B630" s="35"/>
      <c r="C630" s="35"/>
      <c r="D630" s="39"/>
      <c r="E630" s="39"/>
    </row>
    <row r="631" spans="2:5" ht="15">
      <c r="B631" s="35"/>
      <c r="C631" s="35"/>
      <c r="D631" s="39"/>
      <c r="E631" s="39"/>
    </row>
    <row r="632" spans="2:5" ht="15">
      <c r="B632" s="35"/>
      <c r="C632" s="35"/>
      <c r="D632" s="39"/>
      <c r="E632" s="39"/>
    </row>
    <row r="633" spans="2:5" ht="15">
      <c r="B633" s="35"/>
      <c r="C633" s="35"/>
      <c r="D633" s="39"/>
      <c r="E633" s="39"/>
    </row>
    <row r="634" spans="2:5" ht="15">
      <c r="B634" s="35"/>
      <c r="C634" s="35"/>
      <c r="D634" s="39"/>
      <c r="E634" s="39"/>
    </row>
    <row r="635" spans="2:5" ht="15">
      <c r="B635" s="35"/>
      <c r="C635" s="35"/>
      <c r="D635" s="39"/>
      <c r="E635" s="39"/>
    </row>
    <row r="636" spans="2:5" ht="15">
      <c r="B636" s="35"/>
      <c r="C636" s="35"/>
      <c r="D636" s="39"/>
      <c r="E636" s="39"/>
    </row>
    <row r="637" spans="2:5" ht="15">
      <c r="B637" s="35"/>
      <c r="C637" s="35"/>
      <c r="D637" s="39"/>
      <c r="E637" s="39"/>
    </row>
    <row r="638" spans="2:5" ht="15">
      <c r="B638" s="35"/>
      <c r="C638" s="35"/>
      <c r="D638" s="39"/>
      <c r="E638" s="39"/>
    </row>
    <row r="639" spans="2:5" ht="15">
      <c r="B639" s="37"/>
      <c r="C639" s="35"/>
      <c r="D639" s="39"/>
      <c r="E639" s="39"/>
    </row>
    <row r="640" spans="2:5" ht="15">
      <c r="B640" s="35"/>
      <c r="C640" s="35"/>
      <c r="D640" s="39"/>
      <c r="E640" s="39"/>
    </row>
    <row r="641" spans="2:5" ht="15">
      <c r="B641" s="35"/>
      <c r="C641" s="35"/>
      <c r="D641" s="39"/>
      <c r="E641" s="39"/>
    </row>
    <row r="642" spans="2:5" ht="15">
      <c r="B642" s="35"/>
      <c r="C642" s="35"/>
      <c r="D642" s="39"/>
      <c r="E642" s="39"/>
    </row>
    <row r="643" spans="2:5" ht="15">
      <c r="B643" s="37"/>
      <c r="C643" s="35"/>
      <c r="D643" s="39"/>
      <c r="E643" s="39"/>
    </row>
    <row r="644" spans="2:5" ht="15">
      <c r="B644" s="35"/>
      <c r="C644" s="35"/>
      <c r="D644" s="39"/>
      <c r="E644" s="39"/>
    </row>
    <row r="645" spans="2:5" ht="15">
      <c r="B645" s="35"/>
      <c r="C645" s="35"/>
      <c r="D645" s="39"/>
      <c r="E645" s="39"/>
    </row>
    <row r="646" spans="2:5" ht="15">
      <c r="B646" s="37"/>
      <c r="C646" s="35"/>
      <c r="D646" s="39"/>
      <c r="E646" s="39"/>
    </row>
    <row r="647" spans="2:5" ht="15">
      <c r="B647" s="37"/>
      <c r="C647" s="35"/>
      <c r="D647" s="39"/>
      <c r="E647" s="39"/>
    </row>
    <row r="648" spans="2:5" ht="15">
      <c r="B648" s="35"/>
      <c r="C648" s="35"/>
      <c r="D648" s="39"/>
      <c r="E648" s="39"/>
    </row>
    <row r="649" spans="2:5" ht="15">
      <c r="B649" s="35"/>
      <c r="C649" s="35"/>
      <c r="D649" s="39"/>
      <c r="E649" s="39"/>
    </row>
    <row r="650" spans="2:5" ht="15">
      <c r="B650" s="35"/>
      <c r="C650" s="35"/>
      <c r="D650" s="39"/>
      <c r="E650" s="39"/>
    </row>
    <row r="651" spans="2:5" ht="15">
      <c r="B651" s="35"/>
      <c r="C651" s="35"/>
      <c r="D651" s="39"/>
      <c r="E651" s="39"/>
    </row>
    <row r="652" spans="2:5" ht="15">
      <c r="B652" s="35"/>
      <c r="C652" s="35"/>
      <c r="D652" s="39"/>
      <c r="E652" s="39"/>
    </row>
    <row r="653" spans="2:5" ht="15">
      <c r="B653" s="35"/>
      <c r="C653" s="35"/>
      <c r="D653" s="39"/>
      <c r="E653" s="39"/>
    </row>
    <row r="654" spans="2:5" ht="15">
      <c r="B654" s="37"/>
      <c r="C654" s="35"/>
      <c r="D654" s="39"/>
      <c r="E654" s="39"/>
    </row>
    <row r="655" spans="2:5" ht="15">
      <c r="B655" s="35"/>
      <c r="C655" s="35"/>
      <c r="D655" s="39"/>
      <c r="E655" s="39"/>
    </row>
    <row r="656" spans="2:5" ht="15">
      <c r="B656" s="35"/>
      <c r="C656" s="35"/>
      <c r="D656" s="39"/>
      <c r="E656" s="39"/>
    </row>
    <row r="657" spans="2:5" ht="15">
      <c r="B657" s="37"/>
      <c r="C657" s="35"/>
      <c r="D657" s="39"/>
      <c r="E657" s="39"/>
    </row>
    <row r="658" spans="2:5" ht="15">
      <c r="B658" s="35"/>
      <c r="C658" s="35"/>
      <c r="D658" s="39"/>
      <c r="E658" s="39"/>
    </row>
    <row r="659" spans="2:5" ht="15">
      <c r="B659" s="35"/>
      <c r="C659" s="35"/>
      <c r="D659" s="39"/>
      <c r="E659" s="39"/>
    </row>
    <row r="660" spans="2:5" ht="15">
      <c r="B660" s="37"/>
      <c r="C660" s="35"/>
      <c r="D660" s="39"/>
      <c r="E660" s="39"/>
    </row>
    <row r="661" spans="2:5" ht="15">
      <c r="B661" s="37"/>
      <c r="C661" s="35"/>
      <c r="D661" s="39"/>
      <c r="E661" s="39"/>
    </row>
    <row r="662" spans="2:5" ht="15">
      <c r="B662" s="37"/>
      <c r="C662" s="35"/>
      <c r="D662" s="39"/>
      <c r="E662" s="39"/>
    </row>
    <row r="663" spans="2:5" ht="15">
      <c r="B663" s="37"/>
      <c r="C663" s="35"/>
      <c r="D663" s="39"/>
      <c r="E663" s="39"/>
    </row>
    <row r="664" spans="2:5" ht="15">
      <c r="B664" s="35"/>
      <c r="C664" s="35"/>
      <c r="D664" s="39"/>
      <c r="E664" s="39"/>
    </row>
    <row r="665" spans="2:5" ht="15">
      <c r="B665" s="37"/>
      <c r="C665" s="35"/>
      <c r="D665" s="39"/>
      <c r="E665" s="39"/>
    </row>
    <row r="666" spans="2:5" ht="15">
      <c r="B666" s="37"/>
      <c r="C666" s="35"/>
      <c r="D666" s="39"/>
      <c r="E666" s="39"/>
    </row>
    <row r="667" spans="2:5" ht="15">
      <c r="B667" s="35"/>
      <c r="C667" s="35"/>
      <c r="D667" s="39"/>
      <c r="E667" s="39"/>
    </row>
    <row r="668" spans="2:5" ht="15">
      <c r="B668" s="35"/>
      <c r="C668" s="35"/>
      <c r="D668" s="39"/>
      <c r="E668" s="39"/>
    </row>
    <row r="669" spans="2:5" ht="15">
      <c r="B669" s="35"/>
      <c r="C669" s="35"/>
      <c r="D669" s="39"/>
      <c r="E669" s="39"/>
    </row>
    <row r="670" spans="2:5" ht="15">
      <c r="B670" s="35"/>
      <c r="C670" s="35"/>
      <c r="D670" s="39"/>
      <c r="E670" s="39"/>
    </row>
    <row r="671" spans="2:5" ht="15">
      <c r="B671" s="35"/>
      <c r="C671" s="35"/>
      <c r="D671" s="39"/>
      <c r="E671" s="39"/>
    </row>
    <row r="672" spans="2:5" ht="15">
      <c r="B672" s="35"/>
      <c r="C672" s="35"/>
      <c r="D672" s="39"/>
      <c r="E672" s="39"/>
    </row>
    <row r="673" spans="2:5" ht="15">
      <c r="B673" s="35"/>
      <c r="C673" s="35"/>
      <c r="D673" s="39"/>
      <c r="E673" s="39"/>
    </row>
    <row r="674" spans="2:5" ht="15">
      <c r="B674" s="35"/>
      <c r="C674" s="35"/>
      <c r="D674" s="39"/>
      <c r="E674" s="39"/>
    </row>
    <row r="675" spans="2:5" ht="15">
      <c r="B675" s="35"/>
      <c r="C675" s="35"/>
      <c r="D675" s="39"/>
      <c r="E675" s="39"/>
    </row>
    <row r="676" spans="2:5" ht="15">
      <c r="B676" s="37"/>
      <c r="C676" s="35"/>
      <c r="D676" s="39"/>
      <c r="E676" s="39"/>
    </row>
    <row r="677" spans="2:5" ht="15">
      <c r="B677" s="35"/>
      <c r="C677" s="35"/>
      <c r="D677" s="39"/>
      <c r="E677" s="39"/>
    </row>
    <row r="678" spans="2:5" ht="15">
      <c r="B678" s="35"/>
      <c r="C678" s="35"/>
      <c r="D678" s="39"/>
      <c r="E678" s="39"/>
    </row>
    <row r="679" spans="2:5" ht="15">
      <c r="B679" s="35"/>
      <c r="C679" s="35"/>
      <c r="D679" s="39"/>
      <c r="E679" s="39"/>
    </row>
    <row r="680" spans="2:5" ht="15">
      <c r="B680" s="37"/>
      <c r="C680" s="35"/>
      <c r="D680" s="39"/>
      <c r="E680" s="39"/>
    </row>
    <row r="681" spans="2:5" ht="15">
      <c r="B681" s="35"/>
      <c r="C681" s="35"/>
      <c r="D681" s="39"/>
      <c r="E681" s="39"/>
    </row>
    <row r="682" spans="2:5" ht="15">
      <c r="B682" s="35"/>
      <c r="C682" s="35"/>
      <c r="D682" s="39"/>
      <c r="E682" s="39"/>
    </row>
    <row r="683" spans="2:5" ht="15">
      <c r="B683" s="37"/>
      <c r="C683" s="35"/>
      <c r="D683" s="39"/>
      <c r="E683" s="39"/>
    </row>
    <row r="684" spans="2:5" ht="15">
      <c r="B684" s="37"/>
      <c r="C684" s="35"/>
      <c r="D684" s="39"/>
      <c r="E684" s="39"/>
    </row>
    <row r="685" spans="2:5" ht="15">
      <c r="B685" s="35"/>
      <c r="C685" s="35"/>
      <c r="D685" s="39"/>
      <c r="E685" s="39"/>
    </row>
    <row r="686" spans="2:5" ht="15">
      <c r="B686" s="35"/>
      <c r="C686" s="35"/>
      <c r="D686" s="39"/>
      <c r="E686" s="39"/>
    </row>
    <row r="687" spans="2:5" ht="15">
      <c r="B687" s="35"/>
      <c r="C687" s="35"/>
      <c r="D687" s="39"/>
      <c r="E687" s="39"/>
    </row>
    <row r="688" spans="2:5" ht="15">
      <c r="B688" s="35"/>
      <c r="C688" s="35"/>
      <c r="D688" s="39"/>
      <c r="E688" s="39"/>
    </row>
    <row r="689" spans="2:5" ht="15">
      <c r="B689" s="35"/>
      <c r="C689" s="35"/>
      <c r="D689" s="39"/>
      <c r="E689" s="39"/>
    </row>
    <row r="690" spans="2:5" ht="15">
      <c r="B690" s="35"/>
      <c r="C690" s="35"/>
      <c r="D690" s="39"/>
      <c r="E690" s="39"/>
    </row>
    <row r="691" spans="2:5" ht="15">
      <c r="B691" s="35"/>
      <c r="C691" s="35"/>
      <c r="D691" s="39"/>
      <c r="E691" s="39"/>
    </row>
    <row r="692" spans="2:5" ht="15">
      <c r="B692" s="35"/>
      <c r="C692" s="35"/>
      <c r="D692" s="39"/>
      <c r="E692" s="39"/>
    </row>
    <row r="693" spans="2:5" ht="15">
      <c r="B693" s="35"/>
      <c r="C693" s="35"/>
      <c r="D693" s="39"/>
      <c r="E693" s="39"/>
    </row>
    <row r="694" spans="2:5" ht="15">
      <c r="B694" s="35"/>
      <c r="C694" s="35"/>
      <c r="D694" s="39"/>
      <c r="E694" s="39"/>
    </row>
    <row r="695" spans="2:5" ht="15">
      <c r="B695" s="35"/>
      <c r="C695" s="35"/>
      <c r="D695" s="39"/>
      <c r="E695" s="39"/>
    </row>
    <row r="696" spans="2:5" ht="15">
      <c r="B696" s="35"/>
      <c r="C696" s="35"/>
      <c r="D696" s="39"/>
      <c r="E696" s="39"/>
    </row>
    <row r="697" spans="2:5" ht="15">
      <c r="B697" s="35"/>
      <c r="C697" s="35"/>
      <c r="D697" s="39"/>
      <c r="E697" s="39"/>
    </row>
    <row r="698" spans="2:5" ht="15">
      <c r="B698" s="35"/>
      <c r="C698" s="35"/>
      <c r="D698" s="39"/>
      <c r="E698" s="39"/>
    </row>
    <row r="699" spans="2:5" ht="15">
      <c r="B699" s="35"/>
      <c r="C699" s="35"/>
      <c r="D699" s="39"/>
      <c r="E699" s="39"/>
    </row>
    <row r="700" spans="2:5" ht="15">
      <c r="B700" s="35"/>
      <c r="C700" s="35"/>
      <c r="D700" s="39"/>
      <c r="E700" s="39"/>
    </row>
    <row r="701" spans="2:5" ht="15">
      <c r="B701" s="35"/>
      <c r="C701" s="35"/>
      <c r="D701" s="39"/>
      <c r="E701" s="39"/>
    </row>
    <row r="702" spans="2:5" ht="15">
      <c r="B702" s="35"/>
      <c r="C702" s="35"/>
      <c r="D702" s="39"/>
      <c r="E702" s="39"/>
    </row>
    <row r="703" spans="2:5" ht="15">
      <c r="B703" s="35"/>
      <c r="C703" s="35"/>
      <c r="D703" s="39"/>
      <c r="E703" s="39"/>
    </row>
    <row r="704" spans="2:5" ht="15">
      <c r="B704" s="35"/>
      <c r="C704" s="35"/>
      <c r="D704" s="39"/>
      <c r="E704" s="39"/>
    </row>
    <row r="705" spans="2:5" ht="15">
      <c r="B705" s="35"/>
      <c r="C705" s="35"/>
      <c r="D705" s="39"/>
      <c r="E705" s="39"/>
    </row>
    <row r="706" spans="2:5" ht="15">
      <c r="B706" s="35"/>
      <c r="C706" s="35"/>
      <c r="D706" s="39"/>
      <c r="E706" s="39"/>
    </row>
    <row r="707" spans="2:5" ht="15">
      <c r="B707" s="35"/>
      <c r="C707" s="35"/>
      <c r="D707" s="39"/>
      <c r="E707" s="39"/>
    </row>
    <row r="708" spans="2:5" ht="15">
      <c r="B708" s="35"/>
      <c r="C708" s="35"/>
      <c r="D708" s="39"/>
      <c r="E708" s="39"/>
    </row>
    <row r="709" spans="2:5" ht="15">
      <c r="B709" s="35"/>
      <c r="C709" s="35"/>
      <c r="D709" s="39"/>
      <c r="E709" s="39"/>
    </row>
    <row r="710" spans="2:5" ht="15">
      <c r="B710" s="35"/>
      <c r="C710" s="35"/>
      <c r="D710" s="39"/>
      <c r="E710" s="39"/>
    </row>
    <row r="711" spans="2:5" ht="15">
      <c r="B711" s="35"/>
      <c r="C711" s="35"/>
      <c r="D711" s="39"/>
      <c r="E711" s="39"/>
    </row>
    <row r="712" spans="2:5" ht="15">
      <c r="B712" s="35"/>
      <c r="C712" s="35"/>
      <c r="D712" s="39"/>
      <c r="E712" s="39"/>
    </row>
    <row r="713" spans="2:5" ht="15">
      <c r="B713" s="35"/>
      <c r="C713" s="35"/>
      <c r="D713" s="39"/>
      <c r="E713" s="39"/>
    </row>
    <row r="714" spans="2:5" ht="15">
      <c r="B714" s="35"/>
      <c r="C714" s="35"/>
      <c r="D714" s="39"/>
      <c r="E714" s="39"/>
    </row>
    <row r="715" spans="2:5" ht="15">
      <c r="B715" s="35"/>
      <c r="C715" s="35"/>
      <c r="D715" s="39"/>
      <c r="E715" s="39"/>
    </row>
    <row r="716" spans="2:5" ht="15">
      <c r="B716" s="35"/>
      <c r="C716" s="35"/>
      <c r="D716" s="39"/>
      <c r="E716" s="39"/>
    </row>
    <row r="717" spans="2:5" ht="15">
      <c r="B717" s="35"/>
      <c r="C717" s="35"/>
      <c r="D717" s="39"/>
      <c r="E717" s="39"/>
    </row>
    <row r="718" spans="2:5" ht="15">
      <c r="B718" s="35"/>
      <c r="C718" s="35"/>
      <c r="D718" s="39"/>
      <c r="E718" s="39"/>
    </row>
    <row r="719" spans="2:5" ht="15">
      <c r="B719" s="35"/>
      <c r="C719" s="35"/>
      <c r="D719" s="39"/>
      <c r="E719" s="39"/>
    </row>
    <row r="720" spans="2:5" ht="15">
      <c r="B720" s="35"/>
      <c r="C720" s="35"/>
      <c r="D720" s="39"/>
      <c r="E720" s="39"/>
    </row>
    <row r="721" spans="2:5" ht="15">
      <c r="B721" s="35"/>
      <c r="C721" s="35"/>
      <c r="D721" s="39"/>
      <c r="E721" s="39"/>
    </row>
    <row r="722" spans="2:5" ht="15">
      <c r="B722" s="35"/>
      <c r="C722" s="35"/>
      <c r="D722" s="39"/>
      <c r="E722" s="39"/>
    </row>
    <row r="723" spans="2:5" ht="15">
      <c r="B723" s="35"/>
      <c r="C723" s="35"/>
      <c r="D723" s="39"/>
      <c r="E723" s="39"/>
    </row>
    <row r="724" spans="2:5" ht="15">
      <c r="B724" s="35"/>
      <c r="C724" s="35"/>
      <c r="D724" s="39"/>
      <c r="E724" s="39"/>
    </row>
    <row r="725" spans="2:5" ht="15">
      <c r="B725" s="35"/>
      <c r="C725" s="35"/>
      <c r="D725" s="39"/>
      <c r="E725" s="39"/>
    </row>
  </sheetData>
  <sheetProtection sheet="1" objects="1" scenarios="1" selectLockedCells="1"/>
  <dataValidations count="1">
    <dataValidation type="list" showInputMessage="1" showErrorMessage="1" sqref="C422:C684">
      <formula1>BrottarKlubbNamn</formula1>
    </dataValidation>
  </dataValidations>
  <hyperlinks>
    <hyperlink ref="H35" r:id="rId1" display="http://www.swedewrestling.se/index.php?download_artikel=1527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I31"/>
  <sheetViews>
    <sheetView zoomScale="80" zoomScaleNormal="80" zoomScalePageLayoutView="0" workbookViewId="0" topLeftCell="A1">
      <selection activeCell="A1" sqref="A1"/>
    </sheetView>
  </sheetViews>
  <sheetFormatPr defaultColWidth="25.7109375" defaultRowHeight="12.75"/>
  <cols>
    <col min="1" max="1" width="18.57421875" style="28" customWidth="1"/>
    <col min="2" max="2" width="19.57421875" style="28" customWidth="1"/>
    <col min="3" max="3" width="12.8515625" style="29" customWidth="1"/>
    <col min="4" max="4" width="0.2890625" style="30" customWidth="1"/>
    <col min="5" max="5" width="18.57421875" style="28" customWidth="1"/>
    <col min="6" max="6" width="18.7109375" style="28" customWidth="1"/>
    <col min="7" max="7" width="12.28125" style="29" bestFit="1" customWidth="1"/>
    <col min="8" max="8" width="0.2890625" style="8" customWidth="1"/>
    <col min="9" max="9" width="34.28125" style="8" customWidth="1"/>
    <col min="10" max="16384" width="25.7109375" style="8" customWidth="1"/>
  </cols>
  <sheetData>
    <row r="1" spans="1:8" ht="2.25" customHeight="1" thickBot="1">
      <c r="A1" s="2">
        <v>0</v>
      </c>
      <c r="B1" s="3"/>
      <c r="C1" s="3"/>
      <c r="D1" s="4">
        <v>5</v>
      </c>
      <c r="E1" s="5"/>
      <c r="F1" s="5"/>
      <c r="G1" s="6"/>
      <c r="H1" s="7"/>
    </row>
    <row r="2" spans="1:9" ht="32.25" customHeight="1">
      <c r="A2" s="135" t="s">
        <v>8</v>
      </c>
      <c r="B2" s="136"/>
      <c r="C2" s="54" t="str">
        <f>VLOOKUP(C5,Anmälningar_ID!$A:$D,4,FALSE)</f>
        <v>Fy</v>
      </c>
      <c r="D2" s="9"/>
      <c r="E2" s="137" t="s">
        <v>8</v>
      </c>
      <c r="F2" s="138"/>
      <c r="G2" s="47" t="str">
        <f>VLOOKUP(G5,Anmälningar_ID!$A:$D,4,FALSE)</f>
        <v>K</v>
      </c>
      <c r="I2" s="10"/>
    </row>
    <row r="3" spans="1:9" ht="32.25" customHeight="1">
      <c r="A3" s="121" t="str">
        <f>Anmälningar_ID!C1</f>
        <v>Tävling 2012</v>
      </c>
      <c r="B3" s="122"/>
      <c r="C3" s="114">
        <f>VLOOKUP(C5,Anmälningar_ID!$A:$E,5,TRUE)</f>
        <v>24</v>
      </c>
      <c r="D3" s="11"/>
      <c r="E3" s="121" t="str">
        <f>A3</f>
        <v>Tävling 2012</v>
      </c>
      <c r="F3" s="122"/>
      <c r="G3" s="114">
        <f>VLOOKUP(G5,Anmälningar_ID!$A:$E,5,TRUE)</f>
        <v>26</v>
      </c>
      <c r="I3" s="10"/>
    </row>
    <row r="4" spans="1:9" s="15" customFormat="1" ht="33" customHeight="1">
      <c r="A4" s="115" t="str">
        <f>VLOOKUP(C5,Anmälningar_ID!$A:$D,2,FALSE)</f>
        <v>Laura Eis</v>
      </c>
      <c r="B4" s="116"/>
      <c r="C4" s="79" t="str">
        <f>"*"&amp;C5&amp;"*"</f>
        <v>*1001*</v>
      </c>
      <c r="D4" s="12"/>
      <c r="E4" s="115" t="str">
        <f>VLOOKUP(G5,Anmälningar_ID!$A:$D,2,FALSE)</f>
        <v>Rasmus Ulriksen</v>
      </c>
      <c r="F4" s="116"/>
      <c r="G4" s="79" t="str">
        <f>"*"&amp;G5&amp;"*"</f>
        <v>*1006*</v>
      </c>
      <c r="H4" s="13"/>
      <c r="I4" s="14"/>
    </row>
    <row r="5" spans="1:9" s="12" customFormat="1" ht="33" customHeight="1" thickBot="1">
      <c r="A5" s="115" t="str">
        <f>VLOOKUP(C5,Anmälningar_ID!$A:$D,3,FALSE)</f>
        <v>Bk Thor</v>
      </c>
      <c r="B5" s="116"/>
      <c r="C5" s="45">
        <f>1001+A1*10</f>
        <v>1001</v>
      </c>
      <c r="E5" s="115" t="str">
        <f>VLOOKUP(G5,Anmälningar_ID!$A:$D,3,FALSE)</f>
        <v>Bk Thor</v>
      </c>
      <c r="F5" s="116"/>
      <c r="G5" s="45">
        <f>C5+5</f>
        <v>1006</v>
      </c>
      <c r="H5" s="16"/>
      <c r="I5" s="17"/>
    </row>
    <row r="6" spans="1:9" s="12" customFormat="1" ht="33" customHeight="1" thickBot="1">
      <c r="A6" s="40" t="s">
        <v>9</v>
      </c>
      <c r="B6" s="18" t="s">
        <v>10</v>
      </c>
      <c r="C6" s="56">
        <f>VLOOKUP(C5,Anmälningar_ID!$A:$E,5,TRUE)</f>
        <v>24</v>
      </c>
      <c r="D6" s="19"/>
      <c r="E6" s="41" t="s">
        <v>9</v>
      </c>
      <c r="F6" s="18" t="s">
        <v>10</v>
      </c>
      <c r="G6" s="56">
        <f>VLOOKUP(G5,Anmälningar_ID!$A:$E,5,TRUE)</f>
        <v>26</v>
      </c>
      <c r="H6" s="16"/>
      <c r="I6" s="10"/>
    </row>
    <row r="7" spans="1:9" s="12" customFormat="1" ht="33" customHeight="1">
      <c r="A7" s="131" t="s">
        <v>8</v>
      </c>
      <c r="B7" s="132"/>
      <c r="C7" s="48" t="str">
        <f>VLOOKUP(C10,Anmälningar_ID!$A:$D,4,FALSE)</f>
        <v>Fy</v>
      </c>
      <c r="D7" s="20"/>
      <c r="E7" s="133" t="s">
        <v>8</v>
      </c>
      <c r="F7" s="134"/>
      <c r="G7" s="49" t="str">
        <f>VLOOKUP(G10,Anmälningar_ID!$A:$D,4,FALSE)</f>
        <v>K</v>
      </c>
      <c r="H7" s="16"/>
      <c r="I7" s="17"/>
    </row>
    <row r="8" spans="1:9" s="12" customFormat="1" ht="33" customHeight="1">
      <c r="A8" s="121" t="str">
        <f>A3</f>
        <v>Tävling 2012</v>
      </c>
      <c r="B8" s="122"/>
      <c r="C8" s="114">
        <f>VLOOKUP(C10,Anmälningar_ID!$A:$E,5,TRUE)</f>
        <v>42</v>
      </c>
      <c r="D8" s="11"/>
      <c r="E8" s="121" t="str">
        <f>A8</f>
        <v>Tävling 2012</v>
      </c>
      <c r="F8" s="122"/>
      <c r="G8" s="114">
        <f>VLOOKUP(G10,Anmälningar_ID!$A:$E,5,TRUE)</f>
        <v>26</v>
      </c>
      <c r="H8" s="16"/>
      <c r="I8" s="17"/>
    </row>
    <row r="9" spans="1:9" s="15" customFormat="1" ht="33" customHeight="1">
      <c r="A9" s="115" t="str">
        <f>VLOOKUP(C10,Anmälningar_ID!$A:$D,2,FALSE)</f>
        <v>Laura Hansen</v>
      </c>
      <c r="B9" s="116"/>
      <c r="C9" s="79" t="str">
        <f>"*"&amp;C10&amp;"*"</f>
        <v>*1002*</v>
      </c>
      <c r="D9" s="12"/>
      <c r="E9" s="115" t="str">
        <f>VLOOKUP(G10,Anmälningar_ID!$A:$D,2,FALSE)</f>
        <v>Liam Azzam</v>
      </c>
      <c r="F9" s="116"/>
      <c r="G9" s="79" t="str">
        <f>"*"&amp;G10&amp;"*"</f>
        <v>*1007*</v>
      </c>
      <c r="I9" s="21"/>
    </row>
    <row r="10" spans="1:9" s="12" customFormat="1" ht="33" customHeight="1" thickBot="1">
      <c r="A10" s="115" t="str">
        <f>VLOOKUP(C10,Anmälningar_ID!$A:$D,3,FALSE)</f>
        <v>Bk Thor</v>
      </c>
      <c r="B10" s="116"/>
      <c r="C10" s="45">
        <f>C5+1</f>
        <v>1002</v>
      </c>
      <c r="E10" s="115" t="str">
        <f>VLOOKUP(G10,Anmälningar_ID!$A:$D,3,FALSE)</f>
        <v>Bk Thor</v>
      </c>
      <c r="F10" s="116"/>
      <c r="G10" s="45">
        <f>G5+1</f>
        <v>1007</v>
      </c>
      <c r="I10" s="17"/>
    </row>
    <row r="11" spans="1:9" s="12" customFormat="1" ht="33" customHeight="1" thickBot="1">
      <c r="A11" s="40" t="s">
        <v>9</v>
      </c>
      <c r="B11" s="18" t="s">
        <v>10</v>
      </c>
      <c r="C11" s="56">
        <f>VLOOKUP(C10,Anmälningar_ID!$A:$E,5,TRUE)</f>
        <v>42</v>
      </c>
      <c r="D11" s="19"/>
      <c r="E11" s="41" t="s">
        <v>9</v>
      </c>
      <c r="F11" s="18" t="s">
        <v>10</v>
      </c>
      <c r="G11" s="56">
        <f>VLOOKUP(G10,Anmälningar_ID!$A:$E,5,TRUE)</f>
        <v>26</v>
      </c>
      <c r="I11" s="17"/>
    </row>
    <row r="12" spans="1:9" s="12" customFormat="1" ht="33" customHeight="1">
      <c r="A12" s="127" t="s">
        <v>8</v>
      </c>
      <c r="B12" s="128"/>
      <c r="C12" s="55" t="str">
        <f>VLOOKUP(C15,Anmälningar_ID!$A:$D,4,FALSE)</f>
        <v>K</v>
      </c>
      <c r="D12" s="20"/>
      <c r="E12" s="129" t="s">
        <v>8</v>
      </c>
      <c r="F12" s="130"/>
      <c r="G12" s="46" t="str">
        <f>VLOOKUP(G15,Anmälningar_ID!$A:$D,4,FALSE)</f>
        <v>K</v>
      </c>
      <c r="I12" s="22"/>
    </row>
    <row r="13" spans="1:9" s="12" customFormat="1" ht="33" customHeight="1">
      <c r="A13" s="121" t="str">
        <f>A8</f>
        <v>Tävling 2012</v>
      </c>
      <c r="B13" s="122"/>
      <c r="C13" s="114">
        <f>VLOOKUP(C15,Anmälningar_ID!$A:$E,5,TRUE)</f>
        <v>24</v>
      </c>
      <c r="D13" s="11"/>
      <c r="E13" s="121" t="str">
        <f>A13</f>
        <v>Tävling 2012</v>
      </c>
      <c r="F13" s="122"/>
      <c r="G13" s="114">
        <f>VLOOKUP(G15,Anmälningar_ID!$A:$E,5,TRUE)</f>
        <v>35</v>
      </c>
      <c r="I13" s="22"/>
    </row>
    <row r="14" spans="1:7" s="15" customFormat="1" ht="33" customHeight="1">
      <c r="A14" s="115" t="str">
        <f>VLOOKUP(C15,Anmälningar_ID!$A:$D,2,FALSE)</f>
        <v>Victor Larsö</v>
      </c>
      <c r="B14" s="116"/>
      <c r="C14" s="79" t="str">
        <f>"*"&amp;C15&amp;"*"</f>
        <v>*1003*</v>
      </c>
      <c r="D14" s="12"/>
      <c r="E14" s="115" t="str">
        <f>VLOOKUP(G15,Anmälningar_ID!$A:$D,2,FALSE)</f>
        <v>Jonas Möller</v>
      </c>
      <c r="F14" s="116"/>
      <c r="G14" s="79" t="str">
        <f>"*"&amp;G15&amp;"*"</f>
        <v>*1008*</v>
      </c>
    </row>
    <row r="15" spans="1:7" s="12" customFormat="1" ht="33" customHeight="1" thickBot="1">
      <c r="A15" s="115" t="str">
        <f>VLOOKUP(C15,Anmälningar_ID!$A:$D,3,FALSE)</f>
        <v>Bk Thor</v>
      </c>
      <c r="B15" s="116"/>
      <c r="C15" s="45">
        <f>C10+1</f>
        <v>1003</v>
      </c>
      <c r="E15" s="115" t="str">
        <f>VLOOKUP(G15,Anmälningar_ID!$A:$D,3,FALSE)</f>
        <v>Bk Thor</v>
      </c>
      <c r="F15" s="116"/>
      <c r="G15" s="45">
        <f>G10+1</f>
        <v>1008</v>
      </c>
    </row>
    <row r="16" spans="1:8" s="12" customFormat="1" ht="33" customHeight="1" thickBot="1">
      <c r="A16" s="41" t="s">
        <v>9</v>
      </c>
      <c r="B16" s="18" t="s">
        <v>10</v>
      </c>
      <c r="C16" s="56">
        <f>VLOOKUP(C15,Anmälningar_ID!$A:$E,5,TRUE)</f>
        <v>24</v>
      </c>
      <c r="D16" s="19"/>
      <c r="E16" s="41" t="s">
        <v>9</v>
      </c>
      <c r="F16" s="18" t="s">
        <v>10</v>
      </c>
      <c r="G16" s="56">
        <f>VLOOKUP(G15,Anmälningar_ID!$A:$E,5,TRUE)</f>
        <v>35</v>
      </c>
      <c r="H16" s="44" t="e">
        <f>VLOOKUP(H15,Anmälningar_ID!$B:$E,7,TRUE)</f>
        <v>#N/A</v>
      </c>
    </row>
    <row r="17" spans="1:7" s="12" customFormat="1" ht="33" customHeight="1">
      <c r="A17" s="123" t="s">
        <v>8</v>
      </c>
      <c r="B17" s="124"/>
      <c r="C17" s="50" t="str">
        <f>VLOOKUP(C20,Anmälningar_ID!$A:$D,4,FALSE)</f>
        <v>K</v>
      </c>
      <c r="D17" s="20"/>
      <c r="E17" s="125" t="s">
        <v>8</v>
      </c>
      <c r="F17" s="126"/>
      <c r="G17" s="51" t="str">
        <f>VLOOKUP(G20,Anmälningar_ID!$A:$D,4,FALSE)</f>
        <v>K</v>
      </c>
    </row>
    <row r="18" spans="1:7" s="12" customFormat="1" ht="33" customHeight="1">
      <c r="A18" s="121" t="str">
        <f>A13</f>
        <v>Tävling 2012</v>
      </c>
      <c r="B18" s="122"/>
      <c r="C18" s="114">
        <f>VLOOKUP(C20,Anmälningar_ID!$A:$E,5,TRUE)</f>
        <v>26</v>
      </c>
      <c r="D18" s="11"/>
      <c r="E18" s="121" t="str">
        <f>A18</f>
        <v>Tävling 2012</v>
      </c>
      <c r="F18" s="122"/>
      <c r="G18" s="114">
        <f>VLOOKUP(G20,Anmälningar_ID!$A:$E,5,TRUE)</f>
        <v>53</v>
      </c>
    </row>
    <row r="19" spans="1:7" s="15" customFormat="1" ht="33" customHeight="1">
      <c r="A19" s="115" t="str">
        <f>VLOOKUP(C20,Anmälningar_ID!$A:$D,2,FALSE)</f>
        <v>Philip Eis</v>
      </c>
      <c r="B19" s="116"/>
      <c r="C19" s="79" t="str">
        <f>"*"&amp;C20&amp;"*"</f>
        <v>*1004*</v>
      </c>
      <c r="D19" s="12"/>
      <c r="E19" s="115" t="str">
        <f>VLOOKUP(G20,Anmälningar_ID!$A:$D,2,FALSE)</f>
        <v>Marcel Heim</v>
      </c>
      <c r="F19" s="116"/>
      <c r="G19" s="79" t="str">
        <f>"*"&amp;G20&amp;"*"</f>
        <v>*1009*</v>
      </c>
    </row>
    <row r="20" spans="1:7" s="12" customFormat="1" ht="33" customHeight="1" thickBot="1">
      <c r="A20" s="115" t="str">
        <f>VLOOKUP(C20,Anmälningar_ID!$A:$D,3,FALSE)</f>
        <v>Bk Thor</v>
      </c>
      <c r="B20" s="116"/>
      <c r="C20" s="45">
        <f>C15+1</f>
        <v>1004</v>
      </c>
      <c r="E20" s="115" t="str">
        <f>VLOOKUP(G20,Anmälningar_ID!$A:$D,3,FALSE)</f>
        <v>Bk Thor</v>
      </c>
      <c r="F20" s="116"/>
      <c r="G20" s="45">
        <f>G15+1</f>
        <v>1009</v>
      </c>
    </row>
    <row r="21" spans="1:7" s="12" customFormat="1" ht="33" customHeight="1" thickBot="1">
      <c r="A21" s="41" t="s">
        <v>9</v>
      </c>
      <c r="B21" s="18" t="s">
        <v>10</v>
      </c>
      <c r="C21" s="56">
        <f>VLOOKUP(C20,Anmälningar_ID!$A:$E,5,TRUE)</f>
        <v>26</v>
      </c>
      <c r="D21" s="19"/>
      <c r="E21" s="41" t="s">
        <v>9</v>
      </c>
      <c r="F21" s="18" t="s">
        <v>10</v>
      </c>
      <c r="G21" s="56">
        <f>VLOOKUP(G20,Anmälningar_ID!$A:$E,5,TRUE)</f>
        <v>53</v>
      </c>
    </row>
    <row r="22" spans="1:7" s="12" customFormat="1" ht="33" customHeight="1">
      <c r="A22" s="117" t="s">
        <v>8</v>
      </c>
      <c r="B22" s="118"/>
      <c r="C22" s="52" t="str">
        <f>VLOOKUP(C25,Anmälningar_ID!$A:$D,4,FALSE)</f>
        <v>K</v>
      </c>
      <c r="D22" s="20"/>
      <c r="E22" s="119" t="s">
        <v>8</v>
      </c>
      <c r="F22" s="120"/>
      <c r="G22" s="53" t="str">
        <f>VLOOKUP(G25,Anmälningar_ID!$A:$D,4,FALSE)</f>
        <v>P</v>
      </c>
    </row>
    <row r="23" spans="1:7" s="12" customFormat="1" ht="33" customHeight="1">
      <c r="A23" s="121" t="str">
        <f>A18</f>
        <v>Tävling 2012</v>
      </c>
      <c r="B23" s="122"/>
      <c r="C23" s="114">
        <f>VLOOKUP(C25,Anmälningar_ID!$A:$E,5,TRUE)</f>
        <v>26</v>
      </c>
      <c r="D23" s="11"/>
      <c r="E23" s="121" t="str">
        <f>A23</f>
        <v>Tävling 2012</v>
      </c>
      <c r="F23" s="122"/>
      <c r="G23" s="114">
        <f>VLOOKUP(G25,Anmälningar_ID!$A:$E,5,TRUE)</f>
        <v>35</v>
      </c>
    </row>
    <row r="24" spans="1:7" s="15" customFormat="1" ht="33" customHeight="1">
      <c r="A24" s="115" t="str">
        <f>VLOOKUP(C25,Anmälningar_ID!$A:$D,2,FALSE)</f>
        <v>Diako Mohammadi</v>
      </c>
      <c r="B24" s="116"/>
      <c r="C24" s="79" t="str">
        <f>"*"&amp;C25&amp;"*"</f>
        <v>*1005*</v>
      </c>
      <c r="D24" s="12"/>
      <c r="E24" s="115" t="str">
        <f>VLOOKUP(G25,Anmälningar_ID!$A:$D,2,FALSE)</f>
        <v>Nikolaj Mohammadi</v>
      </c>
      <c r="F24" s="116"/>
      <c r="G24" s="79" t="str">
        <f>"*"&amp;G25&amp;"*"</f>
        <v>*1010*</v>
      </c>
    </row>
    <row r="25" spans="1:7" s="12" customFormat="1" ht="30.75" customHeight="1" thickBot="1">
      <c r="A25" s="115" t="str">
        <f>VLOOKUP(C25,Anmälningar_ID!$A:$D,3,FALSE)</f>
        <v>Bk Thor</v>
      </c>
      <c r="B25" s="116"/>
      <c r="C25" s="45">
        <f>C20+1</f>
        <v>1005</v>
      </c>
      <c r="E25" s="115" t="str">
        <f>VLOOKUP(G25,Anmälningar_ID!$A:$D,3,FALSE)</f>
        <v>Bk Thor</v>
      </c>
      <c r="F25" s="116"/>
      <c r="G25" s="45">
        <f>G20+1</f>
        <v>1010</v>
      </c>
    </row>
    <row r="26" spans="1:7" s="15" customFormat="1" ht="33" customHeight="1" thickBot="1">
      <c r="A26" s="42" t="s">
        <v>9</v>
      </c>
      <c r="B26" s="43" t="s">
        <v>10</v>
      </c>
      <c r="C26" s="56">
        <f>VLOOKUP(C25,Anmälningar_ID!$A:$E,5,TRUE)</f>
        <v>26</v>
      </c>
      <c r="D26" s="23"/>
      <c r="E26" s="42" t="s">
        <v>9</v>
      </c>
      <c r="F26" s="43" t="s">
        <v>10</v>
      </c>
      <c r="G26" s="56">
        <f>VLOOKUP(G25,Anmälningar_ID!$A:$E,5,TRUE)</f>
        <v>35</v>
      </c>
    </row>
    <row r="27" spans="1:7" s="12" customFormat="1" ht="23.25" customHeight="1">
      <c r="A27" s="24"/>
      <c r="B27" s="24"/>
      <c r="C27" s="25"/>
      <c r="E27" s="24"/>
      <c r="F27" s="24"/>
      <c r="G27" s="25"/>
    </row>
    <row r="28" spans="1:7" s="15" customFormat="1" ht="51.75" customHeight="1">
      <c r="A28" s="24"/>
      <c r="B28" s="24"/>
      <c r="C28" s="26"/>
      <c r="D28" s="12"/>
      <c r="E28" s="24"/>
      <c r="F28" s="24"/>
      <c r="G28" s="26"/>
    </row>
    <row r="29" spans="1:9" s="12" customFormat="1" ht="51.75" customHeight="1">
      <c r="A29" s="24"/>
      <c r="B29" s="24"/>
      <c r="C29" s="25"/>
      <c r="E29" s="24"/>
      <c r="F29" s="24"/>
      <c r="G29" s="25"/>
      <c r="I29" s="27"/>
    </row>
    <row r="30" spans="1:7" s="15" customFormat="1" ht="50.25" customHeight="1">
      <c r="A30" s="24"/>
      <c r="B30" s="24"/>
      <c r="C30" s="26"/>
      <c r="D30" s="12"/>
      <c r="E30" s="24"/>
      <c r="F30" s="24"/>
      <c r="G30" s="26"/>
    </row>
    <row r="31" spans="1:7" s="12" customFormat="1" ht="51.75" customHeight="1">
      <c r="A31" s="24"/>
      <c r="B31" s="24"/>
      <c r="C31" s="25"/>
      <c r="E31" s="24"/>
      <c r="F31" s="24"/>
      <c r="G31" s="25"/>
    </row>
  </sheetData>
  <sheetProtection selectLockedCells="1" selectUnlockedCells="1"/>
  <mergeCells count="40">
    <mergeCell ref="A5:B5"/>
    <mergeCell ref="E5:F5"/>
    <mergeCell ref="A7:B7"/>
    <mergeCell ref="E7:F7"/>
    <mergeCell ref="A2:B2"/>
    <mergeCell ref="E2:F2"/>
    <mergeCell ref="A4:B4"/>
    <mergeCell ref="E4:F4"/>
    <mergeCell ref="A14:B14"/>
    <mergeCell ref="E14:F14"/>
    <mergeCell ref="A15:B15"/>
    <mergeCell ref="E15:F15"/>
    <mergeCell ref="A9:B9"/>
    <mergeCell ref="E9:F9"/>
    <mergeCell ref="A10:B10"/>
    <mergeCell ref="E10:F10"/>
    <mergeCell ref="A12:B12"/>
    <mergeCell ref="E12:F12"/>
    <mergeCell ref="A17:B17"/>
    <mergeCell ref="E17:F17"/>
    <mergeCell ref="A19:B19"/>
    <mergeCell ref="E19:F19"/>
    <mergeCell ref="A18:B18"/>
    <mergeCell ref="E18:F18"/>
    <mergeCell ref="A24:B24"/>
    <mergeCell ref="E24:F24"/>
    <mergeCell ref="A25:B25"/>
    <mergeCell ref="E25:F25"/>
    <mergeCell ref="A3:B3"/>
    <mergeCell ref="E3:F3"/>
    <mergeCell ref="A8:B8"/>
    <mergeCell ref="E8:F8"/>
    <mergeCell ref="E13:F13"/>
    <mergeCell ref="A13:B13"/>
    <mergeCell ref="A20:B20"/>
    <mergeCell ref="E20:F20"/>
    <mergeCell ref="A22:B22"/>
    <mergeCell ref="E22:F22"/>
    <mergeCell ref="E23:F23"/>
    <mergeCell ref="A23:B23"/>
  </mergeCells>
  <conditionalFormatting sqref="C6">
    <cfRule type="expression" priority="487" dxfId="0" stopIfTrue="1">
      <formula>($C$2="Mkn")</formula>
    </cfRule>
  </conditionalFormatting>
  <conditionalFormatting sqref="C3">
    <cfRule type="expression" priority="469" dxfId="0" stopIfTrue="1">
      <formula>($C$2="Mkn")</formula>
    </cfRule>
  </conditionalFormatting>
  <conditionalFormatting sqref="G6">
    <cfRule type="expression" priority="36" dxfId="0" stopIfTrue="1">
      <formula>($G$2="Mkn")</formula>
    </cfRule>
  </conditionalFormatting>
  <conditionalFormatting sqref="C11">
    <cfRule type="expression" priority="35" dxfId="0" stopIfTrue="1">
      <formula>($C$7="Mkn")</formula>
    </cfRule>
  </conditionalFormatting>
  <conditionalFormatting sqref="G11">
    <cfRule type="expression" priority="34" dxfId="0" stopIfTrue="1">
      <formula>($G$7="Mkn")</formula>
    </cfRule>
  </conditionalFormatting>
  <conditionalFormatting sqref="C16">
    <cfRule type="expression" priority="33" dxfId="0" stopIfTrue="1">
      <formula>($C$12="Mkn")</formula>
    </cfRule>
  </conditionalFormatting>
  <conditionalFormatting sqref="G16">
    <cfRule type="expression" priority="32" dxfId="0" stopIfTrue="1">
      <formula>($G$12="Mkn")</formula>
    </cfRule>
  </conditionalFormatting>
  <conditionalFormatting sqref="C21">
    <cfRule type="expression" priority="31" dxfId="0" stopIfTrue="1">
      <formula>($C$17="Mkn")</formula>
    </cfRule>
  </conditionalFormatting>
  <conditionalFormatting sqref="G21">
    <cfRule type="expression" priority="30" dxfId="0" stopIfTrue="1">
      <formula>($G$17="Mkn")</formula>
    </cfRule>
  </conditionalFormatting>
  <conditionalFormatting sqref="C26">
    <cfRule type="expression" priority="29" dxfId="0" stopIfTrue="1">
      <formula>($C$22="Mkn")</formula>
    </cfRule>
  </conditionalFormatting>
  <conditionalFormatting sqref="G26">
    <cfRule type="expression" priority="28" dxfId="0" stopIfTrue="1">
      <formula>($G$22="Mkn")</formula>
    </cfRule>
  </conditionalFormatting>
  <conditionalFormatting sqref="G3">
    <cfRule type="expression" priority="9" dxfId="0" stopIfTrue="1">
      <formula>($C$2="Mkn")</formula>
    </cfRule>
  </conditionalFormatting>
  <conditionalFormatting sqref="C8">
    <cfRule type="expression" priority="8" dxfId="0" stopIfTrue="1">
      <formula>($C$2="Mkn")</formula>
    </cfRule>
  </conditionalFormatting>
  <conditionalFormatting sqref="G8">
    <cfRule type="expression" priority="7" dxfId="0" stopIfTrue="1">
      <formula>($C$2="Mkn")</formula>
    </cfRule>
  </conditionalFormatting>
  <conditionalFormatting sqref="C13">
    <cfRule type="expression" priority="6" dxfId="0" stopIfTrue="1">
      <formula>($C$2="Mkn")</formula>
    </cfRule>
  </conditionalFormatting>
  <conditionalFormatting sqref="G13">
    <cfRule type="expression" priority="5" dxfId="0" stopIfTrue="1">
      <formula>($C$2="Mkn")</formula>
    </cfRule>
  </conditionalFormatting>
  <conditionalFormatting sqref="C18">
    <cfRule type="expression" priority="4" dxfId="0" stopIfTrue="1">
      <formula>($C$2="Mkn")</formula>
    </cfRule>
  </conditionalFormatting>
  <conditionalFormatting sqref="G18">
    <cfRule type="expression" priority="3" dxfId="0" stopIfTrue="1">
      <formula>($C$2="Mkn")</formula>
    </cfRule>
  </conditionalFormatting>
  <conditionalFormatting sqref="C23">
    <cfRule type="expression" priority="2" dxfId="0" stopIfTrue="1">
      <formula>($C$2="Mkn")</formula>
    </cfRule>
  </conditionalFormatting>
  <conditionalFormatting sqref="G23">
    <cfRule type="expression" priority="1" dxfId="0" stopIfTrue="1">
      <formula>($C$2="Mkn")</formula>
    </cfRule>
  </conditionalFormatting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96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12.00390625" style="58" bestFit="1" customWidth="1"/>
    <col min="2" max="2" width="6.28125" style="58" bestFit="1" customWidth="1"/>
    <col min="3" max="3" width="4.57421875" style="58" bestFit="1" customWidth="1"/>
    <col min="4" max="4" width="12.00390625" style="58" bestFit="1" customWidth="1"/>
    <col min="5" max="6" width="9.140625" style="58" customWidth="1"/>
    <col min="7" max="7" width="4.28125" style="58" bestFit="1" customWidth="1"/>
    <col min="8" max="16384" width="9.140625" style="58" customWidth="1"/>
  </cols>
  <sheetData>
    <row r="1" spans="1:7" ht="12.75">
      <c r="A1" s="57" t="s">
        <v>12</v>
      </c>
      <c r="B1" s="57" t="s">
        <v>213</v>
      </c>
      <c r="C1" s="57" t="s">
        <v>12</v>
      </c>
      <c r="D1" s="58" t="s">
        <v>12</v>
      </c>
      <c r="E1" s="58">
        <v>1</v>
      </c>
      <c r="G1" s="57" t="s">
        <v>12</v>
      </c>
    </row>
    <row r="2" spans="1:7" ht="12.75">
      <c r="A2" s="58" t="s">
        <v>188</v>
      </c>
      <c r="B2" s="58" t="s">
        <v>13</v>
      </c>
      <c r="C2" s="58" t="s">
        <v>14</v>
      </c>
      <c r="D2" s="58" t="s">
        <v>188</v>
      </c>
      <c r="E2" s="58">
        <v>2</v>
      </c>
      <c r="G2" s="58" t="s">
        <v>14</v>
      </c>
    </row>
    <row r="3" spans="1:7" ht="12.75">
      <c r="A3" s="58" t="s">
        <v>15</v>
      </c>
      <c r="B3" s="58" t="s">
        <v>16</v>
      </c>
      <c r="C3" s="58" t="s">
        <v>14</v>
      </c>
      <c r="D3" s="58" t="s">
        <v>15</v>
      </c>
      <c r="E3" s="58">
        <v>3</v>
      </c>
      <c r="G3" s="58" t="s">
        <v>33</v>
      </c>
    </row>
    <row r="4" spans="1:7" ht="12.75">
      <c r="A4" s="58" t="s">
        <v>17</v>
      </c>
      <c r="B4" s="58" t="s">
        <v>18</v>
      </c>
      <c r="C4" s="58" t="s">
        <v>14</v>
      </c>
      <c r="D4" s="58" t="s">
        <v>17</v>
      </c>
      <c r="E4" s="58">
        <v>4</v>
      </c>
      <c r="G4" s="58" t="s">
        <v>52</v>
      </c>
    </row>
    <row r="5" spans="1:7" ht="12.75">
      <c r="A5" s="58" t="s">
        <v>19</v>
      </c>
      <c r="B5" s="58" t="s">
        <v>20</v>
      </c>
      <c r="C5" s="58" t="s">
        <v>14</v>
      </c>
      <c r="D5" s="58" t="s">
        <v>19</v>
      </c>
      <c r="E5" s="58">
        <v>5</v>
      </c>
      <c r="G5" s="58" t="s">
        <v>71</v>
      </c>
    </row>
    <row r="6" spans="1:7" ht="12.75">
      <c r="A6" s="58" t="s">
        <v>21</v>
      </c>
      <c r="B6" s="58" t="s">
        <v>22</v>
      </c>
      <c r="C6" s="58" t="s">
        <v>14</v>
      </c>
      <c r="D6" s="58" t="s">
        <v>21</v>
      </c>
      <c r="E6" s="58">
        <v>6</v>
      </c>
      <c r="G6" s="58" t="s">
        <v>86</v>
      </c>
    </row>
    <row r="7" spans="1:7" ht="12.75">
      <c r="A7" s="58" t="s">
        <v>23</v>
      </c>
      <c r="B7" s="58" t="s">
        <v>24</v>
      </c>
      <c r="C7" s="58" t="s">
        <v>14</v>
      </c>
      <c r="D7" s="58" t="s">
        <v>23</v>
      </c>
      <c r="E7" s="58">
        <v>7</v>
      </c>
      <c r="G7" s="58" t="s">
        <v>6</v>
      </c>
    </row>
    <row r="8" spans="1:7" ht="12.75">
      <c r="A8" s="58" t="s">
        <v>25</v>
      </c>
      <c r="B8" s="58" t="s">
        <v>26</v>
      </c>
      <c r="C8" s="58" t="s">
        <v>14</v>
      </c>
      <c r="D8" s="58" t="s">
        <v>25</v>
      </c>
      <c r="E8" s="58">
        <v>8</v>
      </c>
      <c r="G8" s="58" t="s">
        <v>5</v>
      </c>
    </row>
    <row r="9" spans="1:7" ht="12.75">
      <c r="A9" s="58" t="s">
        <v>27</v>
      </c>
      <c r="B9" s="58" t="s">
        <v>28</v>
      </c>
      <c r="C9" s="58" t="s">
        <v>14</v>
      </c>
      <c r="D9" s="58" t="s">
        <v>27</v>
      </c>
      <c r="E9" s="58">
        <v>9</v>
      </c>
      <c r="G9" s="58" t="s">
        <v>4</v>
      </c>
    </row>
    <row r="10" spans="1:7" ht="12.75">
      <c r="A10" s="58" t="s">
        <v>29</v>
      </c>
      <c r="B10" s="58" t="s">
        <v>30</v>
      </c>
      <c r="C10" s="58" t="s">
        <v>14</v>
      </c>
      <c r="D10" s="58" t="s">
        <v>29</v>
      </c>
      <c r="E10" s="58">
        <v>10</v>
      </c>
      <c r="G10" s="58" t="s">
        <v>153</v>
      </c>
    </row>
    <row r="11" spans="1:7" ht="12.75">
      <c r="A11" s="58" t="s">
        <v>189</v>
      </c>
      <c r="B11" s="58" t="s">
        <v>31</v>
      </c>
      <c r="C11" s="58" t="s">
        <v>14</v>
      </c>
      <c r="D11" s="58" t="s">
        <v>189</v>
      </c>
      <c r="E11" s="58">
        <v>11</v>
      </c>
      <c r="G11" s="58" t="s">
        <v>168</v>
      </c>
    </row>
    <row r="12" spans="1:7" ht="12.75">
      <c r="A12" s="58" t="s">
        <v>190</v>
      </c>
      <c r="B12" s="58" t="s">
        <v>32</v>
      </c>
      <c r="C12" s="58" t="s">
        <v>33</v>
      </c>
      <c r="D12" s="58" t="s">
        <v>190</v>
      </c>
      <c r="E12" s="58">
        <v>12</v>
      </c>
      <c r="G12"/>
    </row>
    <row r="13" spans="1:7" ht="12.75">
      <c r="A13" s="58" t="s">
        <v>34</v>
      </c>
      <c r="B13" s="58" t="s">
        <v>35</v>
      </c>
      <c r="C13" s="58" t="s">
        <v>33</v>
      </c>
      <c r="D13" s="58" t="s">
        <v>34</v>
      </c>
      <c r="E13" s="58">
        <v>13</v>
      </c>
      <c r="G13"/>
    </row>
    <row r="14" spans="1:7" ht="12.75">
      <c r="A14" s="58" t="s">
        <v>36</v>
      </c>
      <c r="B14" s="58" t="s">
        <v>37</v>
      </c>
      <c r="C14" s="58" t="s">
        <v>33</v>
      </c>
      <c r="D14" s="58" t="s">
        <v>36</v>
      </c>
      <c r="E14" s="58">
        <v>14</v>
      </c>
      <c r="G14"/>
    </row>
    <row r="15" spans="1:7" ht="12.75">
      <c r="A15" s="58" t="s">
        <v>38</v>
      </c>
      <c r="B15" s="58" t="s">
        <v>39</v>
      </c>
      <c r="C15" s="58" t="s">
        <v>33</v>
      </c>
      <c r="D15" s="58" t="s">
        <v>38</v>
      </c>
      <c r="E15" s="58">
        <v>15</v>
      </c>
      <c r="G15"/>
    </row>
    <row r="16" spans="1:7" ht="12.75">
      <c r="A16" s="58" t="s">
        <v>40</v>
      </c>
      <c r="B16" s="58" t="s">
        <v>41</v>
      </c>
      <c r="C16" s="58" t="s">
        <v>33</v>
      </c>
      <c r="D16" s="58" t="s">
        <v>40</v>
      </c>
      <c r="E16" s="58">
        <v>16</v>
      </c>
      <c r="G16"/>
    </row>
    <row r="17" spans="1:7" ht="12.75">
      <c r="A17" s="58" t="s">
        <v>42</v>
      </c>
      <c r="B17" s="58" t="s">
        <v>43</v>
      </c>
      <c r="C17" s="58" t="s">
        <v>33</v>
      </c>
      <c r="D17" s="58" t="s">
        <v>42</v>
      </c>
      <c r="E17" s="58">
        <v>17</v>
      </c>
      <c r="G17"/>
    </row>
    <row r="18" spans="1:7" ht="12.75">
      <c r="A18" s="58" t="s">
        <v>44</v>
      </c>
      <c r="B18" s="58" t="s">
        <v>45</v>
      </c>
      <c r="C18" s="58" t="s">
        <v>33</v>
      </c>
      <c r="D18" s="58" t="s">
        <v>44</v>
      </c>
      <c r="E18" s="58">
        <v>18</v>
      </c>
      <c r="G18"/>
    </row>
    <row r="19" spans="1:7" ht="12.75">
      <c r="A19" s="58" t="s">
        <v>46</v>
      </c>
      <c r="B19" s="58" t="s">
        <v>47</v>
      </c>
      <c r="C19" s="58" t="s">
        <v>33</v>
      </c>
      <c r="D19" s="58" t="s">
        <v>46</v>
      </c>
      <c r="E19" s="58">
        <v>19</v>
      </c>
      <c r="G19"/>
    </row>
    <row r="20" spans="1:7" ht="12.75">
      <c r="A20" s="58" t="s">
        <v>48</v>
      </c>
      <c r="B20" s="58" t="s">
        <v>49</v>
      </c>
      <c r="C20" s="58" t="s">
        <v>33</v>
      </c>
      <c r="D20" s="58" t="s">
        <v>48</v>
      </c>
      <c r="E20" s="58">
        <v>20</v>
      </c>
      <c r="G20"/>
    </row>
    <row r="21" spans="1:7" ht="12.75">
      <c r="A21" s="58" t="s">
        <v>191</v>
      </c>
      <c r="B21" s="58" t="s">
        <v>50</v>
      </c>
      <c r="C21" s="58" t="s">
        <v>33</v>
      </c>
      <c r="D21" s="58" t="s">
        <v>191</v>
      </c>
      <c r="E21" s="58">
        <v>21</v>
      </c>
      <c r="G21"/>
    </row>
    <row r="22" spans="1:7" ht="12.75">
      <c r="A22" s="58" t="s">
        <v>192</v>
      </c>
      <c r="B22" s="58" t="s">
        <v>51</v>
      </c>
      <c r="C22" s="58" t="s">
        <v>52</v>
      </c>
      <c r="D22" s="58" t="s">
        <v>192</v>
      </c>
      <c r="E22" s="58">
        <v>22</v>
      </c>
      <c r="G22"/>
    </row>
    <row r="23" spans="1:7" ht="12.75">
      <c r="A23" s="58" t="s">
        <v>53</v>
      </c>
      <c r="B23" s="58" t="s">
        <v>54</v>
      </c>
      <c r="C23" s="58" t="s">
        <v>52</v>
      </c>
      <c r="D23" s="58" t="s">
        <v>53</v>
      </c>
      <c r="E23" s="58">
        <v>23</v>
      </c>
      <c r="G23"/>
    </row>
    <row r="24" spans="1:7" ht="12.75">
      <c r="A24" s="58" t="s">
        <v>55</v>
      </c>
      <c r="B24" s="58" t="s">
        <v>56</v>
      </c>
      <c r="C24" s="58" t="s">
        <v>52</v>
      </c>
      <c r="D24" s="58" t="s">
        <v>55</v>
      </c>
      <c r="E24" s="58">
        <v>24</v>
      </c>
      <c r="G24"/>
    </row>
    <row r="25" spans="1:7" ht="12.75">
      <c r="A25" s="58" t="s">
        <v>57</v>
      </c>
      <c r="B25" s="58" t="s">
        <v>58</v>
      </c>
      <c r="C25" s="58" t="s">
        <v>52</v>
      </c>
      <c r="D25" s="58" t="s">
        <v>57</v>
      </c>
      <c r="E25" s="58">
        <v>25</v>
      </c>
      <c r="G25"/>
    </row>
    <row r="26" spans="1:7" ht="12.75">
      <c r="A26" s="58" t="s">
        <v>59</v>
      </c>
      <c r="B26" s="58" t="s">
        <v>60</v>
      </c>
      <c r="C26" s="58" t="s">
        <v>52</v>
      </c>
      <c r="D26" s="58" t="s">
        <v>59</v>
      </c>
      <c r="E26" s="58">
        <v>26</v>
      </c>
      <c r="G26"/>
    </row>
    <row r="27" spans="1:7" ht="12.75">
      <c r="A27" s="58" t="s">
        <v>61</v>
      </c>
      <c r="B27" s="58" t="s">
        <v>62</v>
      </c>
      <c r="C27" s="58" t="s">
        <v>52</v>
      </c>
      <c r="D27" s="58" t="s">
        <v>61</v>
      </c>
      <c r="E27" s="58">
        <v>27</v>
      </c>
      <c r="G27"/>
    </row>
    <row r="28" spans="1:7" ht="12.75">
      <c r="A28" s="58" t="s">
        <v>63</v>
      </c>
      <c r="B28" s="58" t="s">
        <v>64</v>
      </c>
      <c r="C28" s="58" t="s">
        <v>52</v>
      </c>
      <c r="D28" s="58" t="s">
        <v>63</v>
      </c>
      <c r="E28" s="58">
        <v>28</v>
      </c>
      <c r="G28"/>
    </row>
    <row r="29" spans="1:7" ht="12.75">
      <c r="A29" s="58" t="s">
        <v>65</v>
      </c>
      <c r="B29" s="58" t="s">
        <v>66</v>
      </c>
      <c r="C29" s="58" t="s">
        <v>52</v>
      </c>
      <c r="D29" s="58" t="s">
        <v>65</v>
      </c>
      <c r="E29" s="58">
        <v>29</v>
      </c>
      <c r="G29"/>
    </row>
    <row r="30" spans="1:7" ht="12.75">
      <c r="A30" s="58" t="s">
        <v>67</v>
      </c>
      <c r="B30" s="58" t="s">
        <v>68</v>
      </c>
      <c r="C30" s="58" t="s">
        <v>52</v>
      </c>
      <c r="D30" s="58" t="s">
        <v>67</v>
      </c>
      <c r="E30" s="58">
        <v>30</v>
      </c>
      <c r="G30"/>
    </row>
    <row r="31" spans="1:7" ht="12.75">
      <c r="A31" s="58" t="s">
        <v>193</v>
      </c>
      <c r="B31" s="58" t="s">
        <v>69</v>
      </c>
      <c r="C31" s="58" t="s">
        <v>52</v>
      </c>
      <c r="D31" s="58" t="s">
        <v>193</v>
      </c>
      <c r="E31" s="58">
        <v>31</v>
      </c>
      <c r="G31"/>
    </row>
    <row r="32" spans="1:7" ht="12.75">
      <c r="A32" s="58" t="s">
        <v>194</v>
      </c>
      <c r="B32" s="58" t="s">
        <v>70</v>
      </c>
      <c r="C32" s="58" t="s">
        <v>71</v>
      </c>
      <c r="D32" s="58" t="s">
        <v>194</v>
      </c>
      <c r="E32" s="58">
        <v>32</v>
      </c>
      <c r="G32"/>
    </row>
    <row r="33" spans="1:7" ht="12.75">
      <c r="A33" s="58" t="s">
        <v>72</v>
      </c>
      <c r="B33" s="58" t="s">
        <v>73</v>
      </c>
      <c r="C33" s="58" t="s">
        <v>71</v>
      </c>
      <c r="D33" s="58" t="s">
        <v>72</v>
      </c>
      <c r="E33" s="58">
        <v>33</v>
      </c>
      <c r="G33"/>
    </row>
    <row r="34" spans="1:7" ht="12.75">
      <c r="A34" s="58" t="s">
        <v>74</v>
      </c>
      <c r="B34" s="58" t="s">
        <v>75</v>
      </c>
      <c r="C34" s="58" t="s">
        <v>71</v>
      </c>
      <c r="D34" s="58" t="s">
        <v>74</v>
      </c>
      <c r="E34" s="58">
        <v>34</v>
      </c>
      <c r="G34"/>
    </row>
    <row r="35" spans="1:7" ht="12.75">
      <c r="A35" s="58" t="s">
        <v>76</v>
      </c>
      <c r="B35" s="58" t="s">
        <v>77</v>
      </c>
      <c r="C35" s="58" t="s">
        <v>71</v>
      </c>
      <c r="D35" s="58" t="s">
        <v>76</v>
      </c>
      <c r="E35" s="58">
        <v>35</v>
      </c>
      <c r="G35"/>
    </row>
    <row r="36" spans="1:7" ht="12.75">
      <c r="A36" s="58" t="s">
        <v>78</v>
      </c>
      <c r="B36" s="58" t="s">
        <v>79</v>
      </c>
      <c r="C36" s="58" t="s">
        <v>71</v>
      </c>
      <c r="D36" s="58" t="s">
        <v>78</v>
      </c>
      <c r="E36" s="58">
        <v>36</v>
      </c>
      <c r="G36"/>
    </row>
    <row r="37" spans="1:7" ht="12.75">
      <c r="A37" s="58" t="s">
        <v>80</v>
      </c>
      <c r="B37" s="58" t="s">
        <v>81</v>
      </c>
      <c r="C37" s="58" t="s">
        <v>71</v>
      </c>
      <c r="D37" s="58" t="s">
        <v>80</v>
      </c>
      <c r="E37" s="58">
        <v>37</v>
      </c>
      <c r="G37"/>
    </row>
    <row r="38" spans="1:7" ht="12.75">
      <c r="A38" s="58" t="s">
        <v>82</v>
      </c>
      <c r="B38" s="58" t="s">
        <v>83</v>
      </c>
      <c r="C38" s="58" t="s">
        <v>71</v>
      </c>
      <c r="D38" s="58" t="s">
        <v>82</v>
      </c>
      <c r="E38" s="58">
        <v>38</v>
      </c>
      <c r="G38"/>
    </row>
    <row r="39" spans="1:7" ht="12.75">
      <c r="A39" s="58" t="s">
        <v>195</v>
      </c>
      <c r="B39" s="58" t="s">
        <v>84</v>
      </c>
      <c r="C39" s="58" t="s">
        <v>71</v>
      </c>
      <c r="D39" s="58" t="s">
        <v>195</v>
      </c>
      <c r="E39" s="58">
        <v>39</v>
      </c>
      <c r="G39"/>
    </row>
    <row r="40" spans="1:7" ht="12.75">
      <c r="A40" s="58" t="s">
        <v>196</v>
      </c>
      <c r="B40" s="58" t="s">
        <v>85</v>
      </c>
      <c r="C40" s="58" t="s">
        <v>86</v>
      </c>
      <c r="D40" s="58" t="s">
        <v>196</v>
      </c>
      <c r="E40" s="58">
        <v>40</v>
      </c>
      <c r="G40"/>
    </row>
    <row r="41" spans="1:7" ht="12.75">
      <c r="A41" s="58" t="s">
        <v>87</v>
      </c>
      <c r="B41" s="58" t="s">
        <v>88</v>
      </c>
      <c r="C41" s="58" t="s">
        <v>86</v>
      </c>
      <c r="D41" s="58" t="s">
        <v>87</v>
      </c>
      <c r="E41" s="58">
        <v>41</v>
      </c>
      <c r="G41"/>
    </row>
    <row r="42" spans="1:7" ht="12.75">
      <c r="A42" s="58" t="s">
        <v>89</v>
      </c>
      <c r="B42" s="58" t="s">
        <v>90</v>
      </c>
      <c r="C42" s="58" t="s">
        <v>86</v>
      </c>
      <c r="D42" s="58" t="s">
        <v>89</v>
      </c>
      <c r="E42" s="58">
        <v>42</v>
      </c>
      <c r="G42"/>
    </row>
    <row r="43" spans="1:7" ht="12.75">
      <c r="A43" s="58" t="s">
        <v>91</v>
      </c>
      <c r="B43" s="58" t="s">
        <v>92</v>
      </c>
      <c r="C43" s="58" t="s">
        <v>86</v>
      </c>
      <c r="D43" s="58" t="s">
        <v>91</v>
      </c>
      <c r="E43" s="58">
        <v>43</v>
      </c>
      <c r="G43"/>
    </row>
    <row r="44" spans="1:7" ht="12.75">
      <c r="A44" s="58" t="s">
        <v>93</v>
      </c>
      <c r="B44" s="58" t="s">
        <v>94</v>
      </c>
      <c r="C44" s="58" t="s">
        <v>86</v>
      </c>
      <c r="D44" s="58" t="s">
        <v>93</v>
      </c>
      <c r="E44" s="58">
        <v>44</v>
      </c>
      <c r="G44"/>
    </row>
    <row r="45" spans="1:7" ht="12.75">
      <c r="A45" s="58" t="s">
        <v>95</v>
      </c>
      <c r="B45" s="58" t="s">
        <v>96</v>
      </c>
      <c r="C45" s="58" t="s">
        <v>86</v>
      </c>
      <c r="D45" s="58" t="s">
        <v>95</v>
      </c>
      <c r="E45" s="58">
        <v>45</v>
      </c>
      <c r="G45"/>
    </row>
    <row r="46" spans="1:8" ht="12.75">
      <c r="A46" s="58" t="s">
        <v>197</v>
      </c>
      <c r="B46" s="58" t="s">
        <v>97</v>
      </c>
      <c r="C46" s="58" t="s">
        <v>86</v>
      </c>
      <c r="D46" s="58" t="s">
        <v>197</v>
      </c>
      <c r="E46" s="58">
        <v>46</v>
      </c>
      <c r="G46"/>
      <c r="H46" s="57"/>
    </row>
    <row r="47" spans="1:7" ht="12.75">
      <c r="A47" s="57" t="s">
        <v>198</v>
      </c>
      <c r="B47" s="58" t="s">
        <v>98</v>
      </c>
      <c r="C47" s="58" t="s">
        <v>6</v>
      </c>
      <c r="D47" s="58" t="s">
        <v>198</v>
      </c>
      <c r="E47" s="58">
        <v>47</v>
      </c>
      <c r="G47"/>
    </row>
    <row r="48" spans="1:7" ht="12.75">
      <c r="A48" s="58" t="s">
        <v>99</v>
      </c>
      <c r="B48" s="58" t="s">
        <v>100</v>
      </c>
      <c r="C48" s="58" t="s">
        <v>6</v>
      </c>
      <c r="D48" s="58" t="s">
        <v>99</v>
      </c>
      <c r="E48" s="58">
        <v>48</v>
      </c>
      <c r="G48"/>
    </row>
    <row r="49" spans="1:7" ht="12.75">
      <c r="A49" s="58" t="s">
        <v>101</v>
      </c>
      <c r="B49" s="58" t="s">
        <v>102</v>
      </c>
      <c r="C49" s="58" t="s">
        <v>6</v>
      </c>
      <c r="D49" s="58" t="s">
        <v>101</v>
      </c>
      <c r="E49" s="58">
        <v>49</v>
      </c>
      <c r="G49"/>
    </row>
    <row r="50" spans="1:7" ht="12.75">
      <c r="A50" s="58" t="s">
        <v>103</v>
      </c>
      <c r="B50" s="58" t="s">
        <v>104</v>
      </c>
      <c r="C50" s="58" t="s">
        <v>6</v>
      </c>
      <c r="D50" s="58" t="s">
        <v>103</v>
      </c>
      <c r="E50" s="58">
        <v>50</v>
      </c>
      <c r="G50"/>
    </row>
    <row r="51" spans="1:11" ht="12.75">
      <c r="A51" s="58" t="s">
        <v>105</v>
      </c>
      <c r="B51" s="58" t="s">
        <v>106</v>
      </c>
      <c r="C51" s="58" t="s">
        <v>6</v>
      </c>
      <c r="D51" s="58" t="s">
        <v>105</v>
      </c>
      <c r="E51" s="58">
        <v>51</v>
      </c>
      <c r="G51"/>
      <c r="K51" s="57"/>
    </row>
    <row r="52" spans="1:7" ht="12.75">
      <c r="A52" s="58" t="s">
        <v>107</v>
      </c>
      <c r="B52" s="58" t="s">
        <v>108</v>
      </c>
      <c r="C52" s="58" t="s">
        <v>6</v>
      </c>
      <c r="D52" s="58" t="s">
        <v>107</v>
      </c>
      <c r="E52" s="58">
        <v>52</v>
      </c>
      <c r="G52"/>
    </row>
    <row r="53" spans="1:7" ht="12.75">
      <c r="A53" s="58" t="s">
        <v>109</v>
      </c>
      <c r="B53" s="58" t="s">
        <v>110</v>
      </c>
      <c r="C53" s="58" t="s">
        <v>6</v>
      </c>
      <c r="D53" s="58" t="s">
        <v>109</v>
      </c>
      <c r="E53" s="58">
        <v>53</v>
      </c>
      <c r="G53"/>
    </row>
    <row r="54" spans="1:7" ht="12.75">
      <c r="A54" s="58" t="s">
        <v>111</v>
      </c>
      <c r="B54" s="58" t="s">
        <v>112</v>
      </c>
      <c r="C54" s="58" t="s">
        <v>6</v>
      </c>
      <c r="D54" s="58" t="s">
        <v>111</v>
      </c>
      <c r="E54" s="58">
        <v>54</v>
      </c>
      <c r="G54"/>
    </row>
    <row r="55" spans="1:7" ht="12.75">
      <c r="A55" s="58" t="s">
        <v>113</v>
      </c>
      <c r="B55" s="58" t="s">
        <v>114</v>
      </c>
      <c r="C55" s="58" t="s">
        <v>6</v>
      </c>
      <c r="D55" s="58" t="s">
        <v>113</v>
      </c>
      <c r="E55" s="58">
        <v>55</v>
      </c>
      <c r="G55"/>
    </row>
    <row r="56" spans="1:7" ht="12.75">
      <c r="A56" s="58" t="s">
        <v>199</v>
      </c>
      <c r="B56" s="58" t="s">
        <v>115</v>
      </c>
      <c r="C56" s="58" t="s">
        <v>6</v>
      </c>
      <c r="D56" s="58" t="s">
        <v>199</v>
      </c>
      <c r="E56" s="58">
        <v>56</v>
      </c>
      <c r="G56"/>
    </row>
    <row r="57" spans="1:7" ht="12.75">
      <c r="A57" s="58" t="s">
        <v>200</v>
      </c>
      <c r="B57" s="58" t="s">
        <v>116</v>
      </c>
      <c r="C57" s="58" t="s">
        <v>5</v>
      </c>
      <c r="D57" s="58" t="s">
        <v>200</v>
      </c>
      <c r="E57" s="58">
        <v>57</v>
      </c>
      <c r="G57"/>
    </row>
    <row r="58" spans="1:7" ht="12.75">
      <c r="A58" s="58" t="s">
        <v>117</v>
      </c>
      <c r="B58" s="58" t="s">
        <v>118</v>
      </c>
      <c r="C58" s="58" t="s">
        <v>5</v>
      </c>
      <c r="D58" s="58" t="s">
        <v>117</v>
      </c>
      <c r="E58" s="58">
        <v>58</v>
      </c>
      <c r="G58"/>
    </row>
    <row r="59" spans="1:7" ht="12.75">
      <c r="A59" s="58" t="s">
        <v>119</v>
      </c>
      <c r="B59" s="58" t="s">
        <v>120</v>
      </c>
      <c r="C59" s="58" t="s">
        <v>5</v>
      </c>
      <c r="D59" s="58" t="s">
        <v>119</v>
      </c>
      <c r="E59" s="58">
        <v>59</v>
      </c>
      <c r="G59"/>
    </row>
    <row r="60" spans="1:7" ht="12.75">
      <c r="A60" s="58" t="s">
        <v>121</v>
      </c>
      <c r="B60" s="58" t="s">
        <v>122</v>
      </c>
      <c r="C60" s="58" t="s">
        <v>5</v>
      </c>
      <c r="D60" s="58" t="s">
        <v>121</v>
      </c>
      <c r="E60" s="58">
        <v>60</v>
      </c>
      <c r="G60"/>
    </row>
    <row r="61" spans="1:7" ht="12.75">
      <c r="A61" s="58" t="s">
        <v>123</v>
      </c>
      <c r="B61" s="58" t="s">
        <v>124</v>
      </c>
      <c r="C61" s="58" t="s">
        <v>5</v>
      </c>
      <c r="D61" s="58" t="s">
        <v>123</v>
      </c>
      <c r="E61" s="58">
        <v>61</v>
      </c>
      <c r="G61"/>
    </row>
    <row r="62" spans="1:7" ht="12.75">
      <c r="A62" s="58" t="s">
        <v>125</v>
      </c>
      <c r="B62" s="58" t="s">
        <v>126</v>
      </c>
      <c r="C62" s="58" t="s">
        <v>5</v>
      </c>
      <c r="D62" s="58" t="s">
        <v>125</v>
      </c>
      <c r="E62" s="58">
        <v>62</v>
      </c>
      <c r="G62"/>
    </row>
    <row r="63" spans="1:7" ht="12.75">
      <c r="A63" s="58" t="s">
        <v>127</v>
      </c>
      <c r="B63" s="58" t="s">
        <v>128</v>
      </c>
      <c r="C63" s="58" t="s">
        <v>5</v>
      </c>
      <c r="D63" s="58" t="s">
        <v>127</v>
      </c>
      <c r="E63" s="58">
        <v>63</v>
      </c>
      <c r="G63"/>
    </row>
    <row r="64" spans="1:7" ht="12.75">
      <c r="A64" s="58" t="s">
        <v>129</v>
      </c>
      <c r="B64" s="58" t="s">
        <v>130</v>
      </c>
      <c r="C64" s="58" t="s">
        <v>5</v>
      </c>
      <c r="D64" s="58" t="s">
        <v>129</v>
      </c>
      <c r="E64" s="58">
        <v>64</v>
      </c>
      <c r="G64"/>
    </row>
    <row r="65" spans="1:7" ht="12.75">
      <c r="A65" s="58" t="s">
        <v>131</v>
      </c>
      <c r="B65" s="58" t="s">
        <v>132</v>
      </c>
      <c r="C65" s="58" t="s">
        <v>5</v>
      </c>
      <c r="D65" s="58" t="s">
        <v>131</v>
      </c>
      <c r="E65" s="58">
        <v>65</v>
      </c>
      <c r="G65"/>
    </row>
    <row r="66" spans="1:7" ht="12.75">
      <c r="A66" s="58" t="s">
        <v>201</v>
      </c>
      <c r="B66" s="58" t="s">
        <v>133</v>
      </c>
      <c r="C66" s="58" t="s">
        <v>5</v>
      </c>
      <c r="D66" s="58" t="s">
        <v>201</v>
      </c>
      <c r="E66" s="58">
        <v>66</v>
      </c>
      <c r="G66"/>
    </row>
    <row r="67" spans="1:7" ht="12.75">
      <c r="A67" s="58" t="s">
        <v>202</v>
      </c>
      <c r="B67" s="58" t="s">
        <v>134</v>
      </c>
      <c r="C67" s="58" t="s">
        <v>4</v>
      </c>
      <c r="D67" s="58" t="s">
        <v>202</v>
      </c>
      <c r="E67" s="58">
        <v>67</v>
      </c>
      <c r="G67"/>
    </row>
    <row r="68" spans="1:7" ht="12.75">
      <c r="A68" s="58" t="s">
        <v>135</v>
      </c>
      <c r="B68" s="58" t="s">
        <v>136</v>
      </c>
      <c r="C68" s="58" t="s">
        <v>4</v>
      </c>
      <c r="D68" s="58" t="s">
        <v>135</v>
      </c>
      <c r="E68" s="58">
        <v>68</v>
      </c>
      <c r="G68"/>
    </row>
    <row r="69" spans="1:7" ht="12.75">
      <c r="A69" s="58" t="s">
        <v>137</v>
      </c>
      <c r="B69" s="58" t="s">
        <v>138</v>
      </c>
      <c r="C69" s="58" t="s">
        <v>4</v>
      </c>
      <c r="D69" s="58" t="s">
        <v>137</v>
      </c>
      <c r="E69" s="58">
        <v>69</v>
      </c>
      <c r="G69"/>
    </row>
    <row r="70" spans="1:7" ht="12.75">
      <c r="A70" s="58" t="s">
        <v>139</v>
      </c>
      <c r="B70" s="58" t="s">
        <v>140</v>
      </c>
      <c r="C70" s="58" t="s">
        <v>4</v>
      </c>
      <c r="D70" s="58" t="s">
        <v>139</v>
      </c>
      <c r="E70" s="58">
        <v>70</v>
      </c>
      <c r="G70"/>
    </row>
    <row r="71" spans="1:7" ht="12.75">
      <c r="A71" s="58" t="s">
        <v>141</v>
      </c>
      <c r="B71" s="58" t="s">
        <v>142</v>
      </c>
      <c r="C71" s="58" t="s">
        <v>4</v>
      </c>
      <c r="D71" s="58" t="s">
        <v>141</v>
      </c>
      <c r="E71" s="58">
        <v>71</v>
      </c>
      <c r="G71"/>
    </row>
    <row r="72" spans="1:7" ht="12.75">
      <c r="A72" s="58" t="s">
        <v>143</v>
      </c>
      <c r="B72" s="58" t="s">
        <v>144</v>
      </c>
      <c r="C72" s="58" t="s">
        <v>4</v>
      </c>
      <c r="D72" s="58" t="s">
        <v>143</v>
      </c>
      <c r="E72" s="58">
        <v>72</v>
      </c>
      <c r="G72"/>
    </row>
    <row r="73" spans="1:7" ht="12.75">
      <c r="A73" s="58" t="s">
        <v>145</v>
      </c>
      <c r="B73" s="58" t="s">
        <v>146</v>
      </c>
      <c r="C73" s="58" t="s">
        <v>4</v>
      </c>
      <c r="D73" s="58" t="s">
        <v>145</v>
      </c>
      <c r="E73" s="58">
        <v>73</v>
      </c>
      <c r="G73"/>
    </row>
    <row r="74" spans="1:7" ht="12.75">
      <c r="A74" s="58" t="s">
        <v>147</v>
      </c>
      <c r="B74" s="58" t="s">
        <v>148</v>
      </c>
      <c r="C74" s="58" t="s">
        <v>4</v>
      </c>
      <c r="D74" s="58" t="s">
        <v>147</v>
      </c>
      <c r="E74" s="58">
        <v>74</v>
      </c>
      <c r="G74"/>
    </row>
    <row r="75" spans="1:7" ht="12.75">
      <c r="A75" s="58" t="s">
        <v>149</v>
      </c>
      <c r="B75" s="58" t="s">
        <v>150</v>
      </c>
      <c r="C75" s="58" t="s">
        <v>4</v>
      </c>
      <c r="D75" s="58" t="s">
        <v>149</v>
      </c>
      <c r="E75" s="58">
        <v>75</v>
      </c>
      <c r="G75"/>
    </row>
    <row r="76" spans="1:7" ht="12.75">
      <c r="A76" s="57" t="s">
        <v>203</v>
      </c>
      <c r="B76" s="58" t="s">
        <v>151</v>
      </c>
      <c r="C76" s="58" t="s">
        <v>4</v>
      </c>
      <c r="D76" s="58" t="s">
        <v>203</v>
      </c>
      <c r="E76" s="58">
        <v>76</v>
      </c>
      <c r="G76"/>
    </row>
    <row r="77" spans="1:7" ht="12.75">
      <c r="A77" s="58" t="s">
        <v>204</v>
      </c>
      <c r="B77" s="58" t="s">
        <v>152</v>
      </c>
      <c r="C77" s="58" t="s">
        <v>153</v>
      </c>
      <c r="D77" s="58" t="s">
        <v>204</v>
      </c>
      <c r="E77" s="58">
        <v>77</v>
      </c>
      <c r="G77"/>
    </row>
    <row r="78" spans="1:8" ht="12.75">
      <c r="A78" s="58" t="s">
        <v>154</v>
      </c>
      <c r="B78" s="58" t="s">
        <v>155</v>
      </c>
      <c r="C78" s="58" t="s">
        <v>153</v>
      </c>
      <c r="D78" s="58" t="s">
        <v>154</v>
      </c>
      <c r="E78" s="58">
        <v>78</v>
      </c>
      <c r="G78"/>
      <c r="H78" s="57"/>
    </row>
    <row r="79" spans="1:8" ht="12.75">
      <c r="A79" s="58" t="s">
        <v>156</v>
      </c>
      <c r="B79" s="58" t="s">
        <v>157</v>
      </c>
      <c r="C79" s="58" t="s">
        <v>153</v>
      </c>
      <c r="D79" s="58" t="s">
        <v>156</v>
      </c>
      <c r="E79" s="58">
        <v>79</v>
      </c>
      <c r="F79" s="57"/>
      <c r="G79"/>
      <c r="H79" s="57"/>
    </row>
    <row r="80" spans="1:8" ht="12.75">
      <c r="A80" s="58" t="s">
        <v>158</v>
      </c>
      <c r="B80" s="58" t="s">
        <v>159</v>
      </c>
      <c r="C80" s="58" t="s">
        <v>153</v>
      </c>
      <c r="D80" s="58" t="s">
        <v>158</v>
      </c>
      <c r="E80" s="58">
        <v>80</v>
      </c>
      <c r="F80" s="57"/>
      <c r="G80"/>
      <c r="H80" s="57"/>
    </row>
    <row r="81" spans="1:7" ht="12.75">
      <c r="A81" s="58" t="s">
        <v>160</v>
      </c>
      <c r="B81" s="58" t="s">
        <v>161</v>
      </c>
      <c r="C81" s="58" t="s">
        <v>153</v>
      </c>
      <c r="D81" s="58" t="s">
        <v>160</v>
      </c>
      <c r="E81" s="58">
        <v>81</v>
      </c>
      <c r="G81"/>
    </row>
    <row r="82" spans="1:7" ht="12.75">
      <c r="A82" s="58" t="s">
        <v>162</v>
      </c>
      <c r="B82" s="58" t="s">
        <v>163</v>
      </c>
      <c r="C82" s="58" t="s">
        <v>153</v>
      </c>
      <c r="D82" s="58" t="s">
        <v>162</v>
      </c>
      <c r="E82" s="58">
        <v>82</v>
      </c>
      <c r="G82"/>
    </row>
    <row r="83" spans="1:7" ht="12.75">
      <c r="A83" s="58" t="s">
        <v>164</v>
      </c>
      <c r="B83" s="58" t="s">
        <v>165</v>
      </c>
      <c r="C83" s="58" t="s">
        <v>153</v>
      </c>
      <c r="D83" s="58" t="s">
        <v>164</v>
      </c>
      <c r="E83" s="58">
        <v>83</v>
      </c>
      <c r="G83"/>
    </row>
    <row r="84" spans="1:7" ht="12.75">
      <c r="A84" s="58" t="s">
        <v>205</v>
      </c>
      <c r="B84" s="58" t="s">
        <v>166</v>
      </c>
      <c r="C84" s="58" t="s">
        <v>153</v>
      </c>
      <c r="D84" s="58" t="s">
        <v>205</v>
      </c>
      <c r="E84" s="58">
        <v>84</v>
      </c>
      <c r="G84"/>
    </row>
    <row r="85" spans="1:7" ht="12.75">
      <c r="A85" s="58" t="s">
        <v>206</v>
      </c>
      <c r="B85" s="58" t="s">
        <v>167</v>
      </c>
      <c r="C85" s="58" t="s">
        <v>168</v>
      </c>
      <c r="D85" s="58" t="s">
        <v>206</v>
      </c>
      <c r="E85" s="58">
        <v>85</v>
      </c>
      <c r="G85"/>
    </row>
    <row r="86" spans="1:7" ht="12.75">
      <c r="A86" s="58" t="s">
        <v>169</v>
      </c>
      <c r="B86" s="58" t="s">
        <v>170</v>
      </c>
      <c r="C86" s="58" t="s">
        <v>168</v>
      </c>
      <c r="D86" s="58" t="s">
        <v>169</v>
      </c>
      <c r="E86" s="58">
        <v>86</v>
      </c>
      <c r="G86"/>
    </row>
    <row r="87" spans="1:7" ht="12.75">
      <c r="A87" s="58" t="s">
        <v>171</v>
      </c>
      <c r="B87" s="58" t="s">
        <v>172</v>
      </c>
      <c r="C87" s="58" t="s">
        <v>168</v>
      </c>
      <c r="D87" s="58" t="s">
        <v>171</v>
      </c>
      <c r="E87" s="58">
        <v>87</v>
      </c>
      <c r="G87"/>
    </row>
    <row r="88" spans="1:7" ht="12.75">
      <c r="A88" s="58" t="s">
        <v>173</v>
      </c>
      <c r="B88" s="58" t="s">
        <v>174</v>
      </c>
      <c r="C88" s="58" t="s">
        <v>168</v>
      </c>
      <c r="D88" s="58" t="s">
        <v>173</v>
      </c>
      <c r="E88" s="58">
        <v>88</v>
      </c>
      <c r="G88"/>
    </row>
    <row r="89" spans="1:7" ht="12.75">
      <c r="A89" s="58" t="s">
        <v>175</v>
      </c>
      <c r="B89" s="58" t="s">
        <v>176</v>
      </c>
      <c r="C89" s="58" t="s">
        <v>168</v>
      </c>
      <c r="D89" s="58" t="s">
        <v>175</v>
      </c>
      <c r="E89" s="58">
        <v>89</v>
      </c>
      <c r="G89"/>
    </row>
    <row r="90" spans="1:7" ht="12.75">
      <c r="A90" s="58" t="s">
        <v>177</v>
      </c>
      <c r="B90" s="58" t="s">
        <v>178</v>
      </c>
      <c r="C90" s="58" t="s">
        <v>168</v>
      </c>
      <c r="D90" s="58" t="s">
        <v>177</v>
      </c>
      <c r="E90" s="58">
        <v>90</v>
      </c>
      <c r="G90"/>
    </row>
    <row r="91" spans="1:7" ht="12.75">
      <c r="A91" s="58" t="s">
        <v>207</v>
      </c>
      <c r="B91" s="58" t="s">
        <v>179</v>
      </c>
      <c r="C91" s="58" t="s">
        <v>168</v>
      </c>
      <c r="D91" s="58" t="s">
        <v>207</v>
      </c>
      <c r="E91" s="58">
        <v>91</v>
      </c>
      <c r="G91"/>
    </row>
    <row r="92" spans="5:7" ht="12.75">
      <c r="E92" s="58">
        <v>92</v>
      </c>
      <c r="G92"/>
    </row>
    <row r="93" spans="5:7" ht="12.75">
      <c r="E93" s="58">
        <v>93</v>
      </c>
      <c r="G93"/>
    </row>
    <row r="94" spans="5:7" ht="12.75">
      <c r="E94" s="58">
        <v>94</v>
      </c>
      <c r="G94"/>
    </row>
    <row r="95" spans="5:7" ht="12.75">
      <c r="E95" s="58">
        <v>95</v>
      </c>
      <c r="G95"/>
    </row>
    <row r="96" spans="5:7" ht="12.75">
      <c r="E96" s="58">
        <v>96</v>
      </c>
      <c r="G96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Wildrose Birds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Kindmark/Poon</dc:creator>
  <cp:keywords/>
  <dc:description/>
  <cp:lastModifiedBy>Christina Lönnborn</cp:lastModifiedBy>
  <cp:lastPrinted>2011-11-11T12:21:47Z</cp:lastPrinted>
  <dcterms:created xsi:type="dcterms:W3CDTF">2002-11-03T14:17:20Z</dcterms:created>
  <dcterms:modified xsi:type="dcterms:W3CDTF">2013-01-10T20:49:05Z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