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d\Desktop\"/>
    </mc:Choice>
  </mc:AlternateContent>
  <bookViews>
    <workbookView xWindow="0" yWindow="0" windowWidth="21570" windowHeight="9510"/>
  </bookViews>
  <sheets>
    <sheet name="Kassaställning" sheetId="2" r:id="rId1"/>
    <sheet name="Budget" sheetId="1" r:id="rId2"/>
    <sheet name="Lagkass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7" i="2"/>
  <c r="J4" i="2" l="1"/>
  <c r="I5" i="2"/>
  <c r="J5" i="2" s="1"/>
  <c r="I6" i="2"/>
  <c r="J6" i="2" s="1"/>
  <c r="I7" i="2"/>
  <c r="I8" i="2"/>
  <c r="I9" i="2"/>
  <c r="I10" i="2"/>
  <c r="I11" i="2"/>
  <c r="I12" i="2"/>
  <c r="I13" i="2"/>
  <c r="I14" i="2"/>
  <c r="I15" i="2"/>
  <c r="I16" i="2"/>
  <c r="J16" i="2" s="1"/>
  <c r="J17" i="2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4" i="2"/>
  <c r="J8" i="2" l="1"/>
  <c r="J9" i="2" s="1"/>
  <c r="J10" i="2" s="1"/>
  <c r="J11" i="2" s="1"/>
  <c r="J12" i="2" s="1"/>
  <c r="J13" i="2" s="1"/>
  <c r="J14" i="2" s="1"/>
  <c r="J15" i="2" s="1"/>
  <c r="J7" i="2"/>
  <c r="C27" i="4"/>
  <c r="C4" i="1" l="1"/>
  <c r="B12" i="1"/>
  <c r="B16" i="1"/>
  <c r="B13" i="1" l="1"/>
  <c r="B8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</calcChain>
</file>

<file path=xl/sharedStrings.xml><?xml version="1.0" encoding="utf-8"?>
<sst xmlns="http://schemas.openxmlformats.org/spreadsheetml/2006/main" count="96" uniqueCount="74">
  <si>
    <t>Budget</t>
  </si>
  <si>
    <t>* målvaktshandskar 1 par till</t>
  </si>
  <si>
    <t>* taktiktavlor 2 st utlägg Pelle</t>
  </si>
  <si>
    <t>antal spelare, 500kr en gång</t>
  </si>
  <si>
    <t>* fler koner, 2st 10-pack</t>
  </si>
  <si>
    <t xml:space="preserve">höstcup, förslag Lidingö som förra året </t>
  </si>
  <si>
    <t>* löpstege 6m för ökad stegfrekvens och koordination</t>
  </si>
  <si>
    <t>* pop-up mål 4st</t>
  </si>
  <si>
    <t>* tidigare inköp Anders , speca för ordnings skull.</t>
  </si>
  <si>
    <t>* en till DIF bag för ett andra matchkit</t>
  </si>
  <si>
    <t>* ett nytt tredje bollnät</t>
  </si>
  <si>
    <t>* visselpipor, var sin till alla ledare, P har en</t>
  </si>
  <si>
    <t xml:space="preserve">Öppna separat konto för p09-9. </t>
  </si>
  <si>
    <t>Redovisa kvitton i möjligaste mån.</t>
  </si>
  <si>
    <t>extra träningstid kostar nog och kräver ökad lagkassa</t>
  </si>
  <si>
    <t>* gemensamma mössor och vantar? Snyggt</t>
  </si>
  <si>
    <t>*lagaktivitet, från lagkassa eller betals separat?</t>
  </si>
  <si>
    <t>*vintercup/vårcup?</t>
  </si>
  <si>
    <t>* fler västar i tredje färg eller gul/röd, 5st</t>
  </si>
  <si>
    <t>Vad som återstår för utlägg</t>
  </si>
  <si>
    <t>sommarcup, förslag spårvägen i runt 11 aug, halva priset för oss</t>
  </si>
  <si>
    <t>Julius Klasén</t>
  </si>
  <si>
    <t>swish</t>
  </si>
  <si>
    <t>William Markstedt</t>
  </si>
  <si>
    <t>William Fällström</t>
  </si>
  <si>
    <t>Theodor Assarsson</t>
  </si>
  <si>
    <t>Taylon Ehn</t>
  </si>
  <si>
    <t xml:space="preserve">Sebastian Mellander </t>
  </si>
  <si>
    <t>Ruben Rodriguez</t>
  </si>
  <si>
    <t>Ludwig Wallner</t>
  </si>
  <si>
    <t>Linus Svenberg</t>
  </si>
  <si>
    <t>Jonatan Linde</t>
  </si>
  <si>
    <t>Jack Ehrengren</t>
  </si>
  <si>
    <t>Isak Waldemarson</t>
  </si>
  <si>
    <t>Harry Heizinger</t>
  </si>
  <si>
    <t xml:space="preserve">Gustav Sillén </t>
  </si>
  <si>
    <t>Fredrik Tigerstedt</t>
  </si>
  <si>
    <t>Frans Ek</t>
  </si>
  <si>
    <t>Felix Gillgren</t>
  </si>
  <si>
    <t>Erik Bergström</t>
  </si>
  <si>
    <t>bank</t>
  </si>
  <si>
    <t>Elton Otto</t>
  </si>
  <si>
    <t>Carl Tedsjö</t>
  </si>
  <si>
    <t>Arvid Edlundh</t>
  </si>
  <si>
    <t>Påminnelse</t>
  </si>
  <si>
    <t>Betalt</t>
  </si>
  <si>
    <t>Lagkassa 2017</t>
  </si>
  <si>
    <t>Pelle</t>
  </si>
  <si>
    <t>Anders</t>
  </si>
  <si>
    <t xml:space="preserve">Adrian </t>
  </si>
  <si>
    <t>Kurt</t>
  </si>
  <si>
    <t>Daniel</t>
  </si>
  <si>
    <t>Domararvode 28/4</t>
  </si>
  <si>
    <t>Domararvode 30/4</t>
  </si>
  <si>
    <t>Totalt</t>
  </si>
  <si>
    <t>Utlägg</t>
  </si>
  <si>
    <t>Kvar i kassa</t>
  </si>
  <si>
    <t>Taktiktavlor 2 st vår 2016</t>
  </si>
  <si>
    <t>Kvitto nr</t>
  </si>
  <si>
    <t>Annan</t>
  </si>
  <si>
    <t>Utlägg XXL</t>
  </si>
  <si>
    <t>Utlägg Stadium</t>
  </si>
  <si>
    <t>Teambag</t>
  </si>
  <si>
    <t>Domararvode 4/6</t>
  </si>
  <si>
    <t>Kamratcupen Haninge</t>
  </si>
  <si>
    <t>Hässelbycupen lag 9</t>
  </si>
  <si>
    <t>Hässelbycupen lag 99</t>
  </si>
  <si>
    <t>Domararvode 5/4</t>
  </si>
  <si>
    <t>Domararvode 2/6</t>
  </si>
  <si>
    <t xml:space="preserve">Ersättning domararvode </t>
  </si>
  <si>
    <t>Höstlovspokalen Lidingö</t>
  </si>
  <si>
    <t>Stockholmsmästerskapen Hjorthagen</t>
  </si>
  <si>
    <t>2000?</t>
  </si>
  <si>
    <t>Domararvoden HT redan ersatt av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</si>
</sst>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EEEE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1"/>
    <xf numFmtId="0" fontId="0" fillId="0" borderId="2" xfId="0" applyBorder="1"/>
    <xf numFmtId="0" fontId="0" fillId="0" borderId="0" xfId="0" applyFill="1"/>
    <xf numFmtId="0" fontId="3" fillId="0" borderId="3" xfId="0" applyFont="1" applyFill="1" applyBorder="1"/>
    <xf numFmtId="16" fontId="0" fillId="0" borderId="0" xfId="0" applyNumberFormat="1" applyFill="1"/>
    <xf numFmtId="0" fontId="3" fillId="0" borderId="4" xfId="0" applyFont="1" applyBorder="1"/>
    <xf numFmtId="0" fontId="3" fillId="0" borderId="5" xfId="0" applyFont="1" applyBorder="1"/>
    <xf numFmtId="0" fontId="0" fillId="3" borderId="0" xfId="0" applyFill="1"/>
    <xf numFmtId="0" fontId="2" fillId="4" borderId="0" xfId="1" applyFill="1"/>
    <xf numFmtId="49" fontId="2" fillId="4" borderId="0" xfId="1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dium.se/sport/fotboll/malvakt/227499101/soc.t-g200.blue-green" TargetMode="External"/><Relationship Id="rId3" Type="http://schemas.openxmlformats.org/officeDocument/2006/relationships/hyperlink" Target="https://www.xxl.se/zion-rundade-koner-10-pack/p/1131436_1_style" TargetMode="External"/><Relationship Id="rId7" Type="http://schemas.openxmlformats.org/officeDocument/2006/relationships/hyperlink" Target="https://www.stadium.se/sport/fotboll/fotbollstillbehor/232215101/revolution.pop-up-goal-2pcs.black-black" TargetMode="External"/><Relationship Id="rId2" Type="http://schemas.openxmlformats.org/officeDocument/2006/relationships/hyperlink" Target="https://www.xxl.se/xxl-traningsvast-5-pack/p/1118141_2_style" TargetMode="External"/><Relationship Id="rId1" Type="http://schemas.openxmlformats.org/officeDocument/2006/relationships/hyperlink" Target="https://www.xxl.se/select-lopstege/p/1091632_1_style" TargetMode="External"/><Relationship Id="rId6" Type="http://schemas.openxmlformats.org/officeDocument/2006/relationships/hyperlink" Target="https://www.stadium.se/sport/fotboll/fotbollstillbehor/091237001/revolution.whistle-w-lanyard.multi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xxl.se/select-bollnat-6-8-bollar/p/1112450_1_style" TargetMode="External"/><Relationship Id="rId10" Type="http://schemas.openxmlformats.org/officeDocument/2006/relationships/hyperlink" Target="http://www.sp&#229;retevent.se/cuper/mini-tiger-cup-2017/inbjudan-15945752" TargetMode="External"/><Relationship Id="rId4" Type="http://schemas.openxmlformats.org/officeDocument/2006/relationships/hyperlink" Target="https://www.xxl.se/select-taktiktavla-a4-med-penna-och-brickor/p/1051163_1_style" TargetMode="External"/><Relationship Id="rId9" Type="http://schemas.openxmlformats.org/officeDocument/2006/relationships/hyperlink" Target="http://www.stadiumteamsales.se/dif/di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workbookViewId="0">
      <selection activeCell="A22" sqref="A22"/>
    </sheetView>
  </sheetViews>
  <sheetFormatPr defaultRowHeight="15" x14ac:dyDescent="0.25"/>
  <cols>
    <col min="2" max="2" width="34.7109375" bestFit="1" customWidth="1"/>
    <col min="10" max="10" width="11" bestFit="1" customWidth="1"/>
  </cols>
  <sheetData>
    <row r="2" spans="1:10" ht="15.75" thickBot="1" x14ac:dyDescent="0.3"/>
    <row r="3" spans="1:10" x14ac:dyDescent="0.25">
      <c r="A3" t="s">
        <v>58</v>
      </c>
      <c r="B3" t="s">
        <v>55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59</v>
      </c>
      <c r="I3" s="9" t="s">
        <v>54</v>
      </c>
      <c r="J3" s="11" t="s">
        <v>56</v>
      </c>
    </row>
    <row r="4" spans="1:10" x14ac:dyDescent="0.25">
      <c r="A4">
        <v>1</v>
      </c>
      <c r="B4" t="s">
        <v>52</v>
      </c>
      <c r="G4">
        <v>145</v>
      </c>
      <c r="I4" s="10">
        <f>IF(SUM(C4:G4)&gt;0,SUM(C4:G4),"")</f>
        <v>145</v>
      </c>
      <c r="J4" s="11">
        <f>IF(I4="","",10500-I4)</f>
        <v>10355</v>
      </c>
    </row>
    <row r="5" spans="1:10" x14ac:dyDescent="0.25">
      <c r="A5">
        <v>2</v>
      </c>
      <c r="B5" t="s">
        <v>53</v>
      </c>
      <c r="D5">
        <v>130</v>
      </c>
      <c r="I5" s="10">
        <f t="shared" ref="I5:I26" si="0">IF(SUM(C5:H5)&gt;0,SUM(C5:H5),"")</f>
        <v>130</v>
      </c>
      <c r="J5" s="11">
        <f>IF(I5="","",J4-I5)</f>
        <v>10225</v>
      </c>
    </row>
    <row r="6" spans="1:10" x14ac:dyDescent="0.25">
      <c r="A6">
        <v>3</v>
      </c>
      <c r="B6" t="s">
        <v>57</v>
      </c>
      <c r="C6">
        <v>458</v>
      </c>
      <c r="I6" s="10">
        <f t="shared" si="0"/>
        <v>458</v>
      </c>
      <c r="J6" s="11">
        <f t="shared" ref="J6:J26" si="1">IF(I6="","",J5-I6)</f>
        <v>9767</v>
      </c>
    </row>
    <row r="7" spans="1:10" x14ac:dyDescent="0.25">
      <c r="A7">
        <v>4</v>
      </c>
      <c r="B7" t="s">
        <v>60</v>
      </c>
      <c r="E7">
        <v>1552</v>
      </c>
      <c r="I7" s="10">
        <f t="shared" si="0"/>
        <v>1552</v>
      </c>
      <c r="J7" s="11">
        <f t="shared" si="1"/>
        <v>8215</v>
      </c>
    </row>
    <row r="8" spans="1:10" x14ac:dyDescent="0.25">
      <c r="A8">
        <v>5</v>
      </c>
      <c r="B8" t="s">
        <v>60</v>
      </c>
      <c r="C8">
        <v>404.25</v>
      </c>
      <c r="I8" s="10">
        <f t="shared" si="0"/>
        <v>404.25</v>
      </c>
      <c r="J8" s="11">
        <f t="shared" si="1"/>
        <v>7810.75</v>
      </c>
    </row>
    <row r="9" spans="1:10" x14ac:dyDescent="0.25">
      <c r="A9">
        <v>6</v>
      </c>
      <c r="B9" t="s">
        <v>61</v>
      </c>
      <c r="C9">
        <v>585</v>
      </c>
      <c r="I9" s="10">
        <f t="shared" si="0"/>
        <v>585</v>
      </c>
      <c r="J9" s="11">
        <f t="shared" si="1"/>
        <v>7225.75</v>
      </c>
    </row>
    <row r="10" spans="1:10" x14ac:dyDescent="0.25">
      <c r="A10">
        <v>7</v>
      </c>
      <c r="B10" t="s">
        <v>62</v>
      </c>
      <c r="C10">
        <v>299</v>
      </c>
      <c r="I10" s="10">
        <f t="shared" si="0"/>
        <v>299</v>
      </c>
      <c r="J10" s="11">
        <f t="shared" si="1"/>
        <v>6926.75</v>
      </c>
    </row>
    <row r="11" spans="1:10" x14ac:dyDescent="0.25">
      <c r="A11">
        <v>8</v>
      </c>
      <c r="B11" t="s">
        <v>63</v>
      </c>
      <c r="C11">
        <v>130</v>
      </c>
      <c r="I11" s="10">
        <f t="shared" si="0"/>
        <v>130</v>
      </c>
      <c r="J11" s="11">
        <f t="shared" si="1"/>
        <v>6796.75</v>
      </c>
    </row>
    <row r="12" spans="1:10" x14ac:dyDescent="0.25">
      <c r="A12">
        <v>9</v>
      </c>
      <c r="B12" t="s">
        <v>64</v>
      </c>
      <c r="C12">
        <v>1100</v>
      </c>
      <c r="I12" s="10">
        <f t="shared" si="0"/>
        <v>1100</v>
      </c>
      <c r="J12" s="11">
        <f t="shared" si="1"/>
        <v>5696.75</v>
      </c>
    </row>
    <row r="13" spans="1:10" x14ac:dyDescent="0.25">
      <c r="A13">
        <v>10</v>
      </c>
      <c r="B13" t="s">
        <v>65</v>
      </c>
      <c r="C13">
        <v>1000</v>
      </c>
      <c r="I13" s="10">
        <f t="shared" si="0"/>
        <v>1000</v>
      </c>
      <c r="J13" s="11">
        <f t="shared" si="1"/>
        <v>4696.75</v>
      </c>
    </row>
    <row r="14" spans="1:10" x14ac:dyDescent="0.25">
      <c r="A14">
        <v>11</v>
      </c>
      <c r="B14" t="s">
        <v>66</v>
      </c>
      <c r="C14">
        <v>1000</v>
      </c>
      <c r="I14" s="10">
        <f t="shared" si="0"/>
        <v>1000</v>
      </c>
      <c r="J14" s="11">
        <f t="shared" si="1"/>
        <v>3696.75</v>
      </c>
    </row>
    <row r="15" spans="1:10" x14ac:dyDescent="0.25">
      <c r="A15">
        <v>12</v>
      </c>
      <c r="B15" t="s">
        <v>61</v>
      </c>
      <c r="D15">
        <v>674</v>
      </c>
      <c r="I15" s="10">
        <f>IF(SUM(D15:H15)&gt;0,SUM(D15:H15),"")</f>
        <v>674</v>
      </c>
      <c r="J15" s="11">
        <f t="shared" si="1"/>
        <v>3022.75</v>
      </c>
    </row>
    <row r="16" spans="1:10" x14ac:dyDescent="0.25">
      <c r="A16">
        <v>13</v>
      </c>
      <c r="B16" t="s">
        <v>67</v>
      </c>
      <c r="D16">
        <v>130</v>
      </c>
      <c r="I16" s="10">
        <f t="shared" si="0"/>
        <v>130</v>
      </c>
      <c r="J16" s="11">
        <f t="shared" si="1"/>
        <v>2892.75</v>
      </c>
    </row>
    <row r="17" spans="1:10" x14ac:dyDescent="0.25">
      <c r="A17">
        <v>14</v>
      </c>
      <c r="B17" t="s">
        <v>68</v>
      </c>
      <c r="D17">
        <v>150</v>
      </c>
      <c r="I17" s="10">
        <f>IF(SUM(C17:H17)&gt;0,SUM(C17:H17),"")</f>
        <v>150</v>
      </c>
      <c r="J17" s="11">
        <f t="shared" si="1"/>
        <v>2742.75</v>
      </c>
    </row>
    <row r="18" spans="1:10" x14ac:dyDescent="0.25">
      <c r="A18">
        <v>15</v>
      </c>
      <c r="B18" t="s">
        <v>69</v>
      </c>
      <c r="H18">
        <v>-685</v>
      </c>
      <c r="I18" s="10">
        <v>-685</v>
      </c>
      <c r="J18" s="11">
        <f t="shared" si="1"/>
        <v>3427.75</v>
      </c>
    </row>
    <row r="19" spans="1:10" x14ac:dyDescent="0.25">
      <c r="A19">
        <v>16</v>
      </c>
      <c r="B19" t="s">
        <v>71</v>
      </c>
      <c r="D19" t="s">
        <v>72</v>
      </c>
      <c r="I19" s="10" t="str">
        <f t="shared" si="0"/>
        <v/>
      </c>
      <c r="J19" s="11" t="str">
        <f t="shared" si="1"/>
        <v/>
      </c>
    </row>
    <row r="20" spans="1:10" x14ac:dyDescent="0.25">
      <c r="A20">
        <v>17</v>
      </c>
      <c r="B20" t="s">
        <v>70</v>
      </c>
      <c r="D20" t="s">
        <v>72</v>
      </c>
      <c r="I20" s="10" t="str">
        <f t="shared" si="0"/>
        <v/>
      </c>
      <c r="J20" s="11" t="str">
        <f t="shared" si="1"/>
        <v/>
      </c>
    </row>
    <row r="21" spans="1:10" x14ac:dyDescent="0.25">
      <c r="A21">
        <v>18</v>
      </c>
      <c r="B21" t="s">
        <v>73</v>
      </c>
      <c r="I21" s="10" t="str">
        <f t="shared" si="0"/>
        <v/>
      </c>
      <c r="J21" s="11" t="str">
        <f t="shared" si="1"/>
        <v/>
      </c>
    </row>
    <row r="22" spans="1:10" x14ac:dyDescent="0.25">
      <c r="I22" s="10" t="str">
        <f t="shared" si="0"/>
        <v/>
      </c>
      <c r="J22" s="11" t="str">
        <f t="shared" si="1"/>
        <v/>
      </c>
    </row>
    <row r="23" spans="1:10" x14ac:dyDescent="0.25">
      <c r="I23" s="10" t="str">
        <f t="shared" si="0"/>
        <v/>
      </c>
      <c r="J23" s="11" t="str">
        <f t="shared" si="1"/>
        <v/>
      </c>
    </row>
    <row r="24" spans="1:10" x14ac:dyDescent="0.25">
      <c r="I24" s="10" t="str">
        <f t="shared" si="0"/>
        <v/>
      </c>
      <c r="J24" s="11" t="str">
        <f t="shared" si="1"/>
        <v/>
      </c>
    </row>
    <row r="25" spans="1:10" x14ac:dyDescent="0.25">
      <c r="I25" s="10" t="str">
        <f t="shared" si="0"/>
        <v/>
      </c>
      <c r="J25" s="11" t="str">
        <f t="shared" si="1"/>
        <v/>
      </c>
    </row>
    <row r="26" spans="1:10" x14ac:dyDescent="0.25">
      <c r="I26" s="10" t="str">
        <f t="shared" si="0"/>
        <v/>
      </c>
      <c r="J26" s="11" t="str">
        <f t="shared" si="1"/>
        <v/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workbookViewId="0">
      <selection activeCell="A12" sqref="A12"/>
    </sheetView>
  </sheetViews>
  <sheetFormatPr defaultRowHeight="15" x14ac:dyDescent="0.25"/>
  <cols>
    <col min="1" max="1" width="58" bestFit="1" customWidth="1"/>
    <col min="3" max="3" width="14" bestFit="1" customWidth="1"/>
    <col min="4" max="4" width="16.5703125" bestFit="1" customWidth="1"/>
  </cols>
  <sheetData>
    <row r="3" spans="1:9" x14ac:dyDescent="0.25">
      <c r="C3" t="s">
        <v>0</v>
      </c>
    </row>
    <row r="4" spans="1:9" ht="15.75" thickBot="1" x14ac:dyDescent="0.3">
      <c r="A4" t="s">
        <v>3</v>
      </c>
      <c r="B4">
        <v>21</v>
      </c>
      <c r="C4">
        <f>B4*500</f>
        <v>10500</v>
      </c>
    </row>
    <row r="5" spans="1:9" ht="15.75" thickBot="1" x14ac:dyDescent="0.3">
      <c r="F5" s="2"/>
      <c r="G5" s="2"/>
      <c r="H5" s="3"/>
      <c r="I5" s="2"/>
    </row>
    <row r="6" spans="1:9" x14ac:dyDescent="0.25">
      <c r="A6" s="4" t="s">
        <v>20</v>
      </c>
      <c r="B6">
        <v>1000</v>
      </c>
      <c r="C6">
        <f>C4-B6</f>
        <v>9500</v>
      </c>
    </row>
    <row r="7" spans="1:9" x14ac:dyDescent="0.25">
      <c r="A7" t="s">
        <v>5</v>
      </c>
      <c r="B7">
        <v>1500</v>
      </c>
      <c r="C7">
        <f>C6-B7</f>
        <v>8000</v>
      </c>
    </row>
    <row r="8" spans="1:9" x14ac:dyDescent="0.25">
      <c r="A8" s="13" t="s">
        <v>4</v>
      </c>
      <c r="B8">
        <f>2*79</f>
        <v>158</v>
      </c>
      <c r="C8">
        <f t="shared" ref="C8:C15" si="0">C7-B8</f>
        <v>7842</v>
      </c>
    </row>
    <row r="9" spans="1:9" x14ac:dyDescent="0.25">
      <c r="A9" s="13" t="s">
        <v>18</v>
      </c>
      <c r="B9">
        <v>129</v>
      </c>
      <c r="C9">
        <f t="shared" si="0"/>
        <v>7713</v>
      </c>
    </row>
    <row r="10" spans="1:9" x14ac:dyDescent="0.25">
      <c r="A10" s="12" t="s">
        <v>1</v>
      </c>
      <c r="B10">
        <v>99</v>
      </c>
      <c r="C10">
        <f t="shared" si="0"/>
        <v>7614</v>
      </c>
    </row>
    <row r="11" spans="1:9" ht="15.75" thickBot="1" x14ac:dyDescent="0.3">
      <c r="A11" s="12" t="s">
        <v>6</v>
      </c>
      <c r="B11">
        <v>299</v>
      </c>
      <c r="C11">
        <f t="shared" si="0"/>
        <v>7315</v>
      </c>
    </row>
    <row r="12" spans="1:9" ht="15.75" thickBot="1" x14ac:dyDescent="0.3">
      <c r="A12" s="12" t="s">
        <v>11</v>
      </c>
      <c r="B12">
        <f>3*29</f>
        <v>87</v>
      </c>
      <c r="C12">
        <f t="shared" si="0"/>
        <v>7228</v>
      </c>
      <c r="D12" s="1"/>
    </row>
    <row r="13" spans="1:9" ht="15.75" thickBot="1" x14ac:dyDescent="0.3">
      <c r="A13" s="12" t="s">
        <v>2</v>
      </c>
      <c r="B13">
        <f>2*229</f>
        <v>458</v>
      </c>
      <c r="C13">
        <f t="shared" si="0"/>
        <v>6770</v>
      </c>
      <c r="D13" s="1"/>
    </row>
    <row r="14" spans="1:9" ht="15.75" thickBot="1" x14ac:dyDescent="0.3">
      <c r="A14" t="s">
        <v>8</v>
      </c>
      <c r="B14">
        <v>2000</v>
      </c>
      <c r="C14">
        <f t="shared" si="0"/>
        <v>4770</v>
      </c>
      <c r="D14" s="1"/>
    </row>
    <row r="15" spans="1:9" ht="15.75" thickBot="1" x14ac:dyDescent="0.3">
      <c r="A15" s="12" t="s">
        <v>10</v>
      </c>
      <c r="B15">
        <v>69</v>
      </c>
      <c r="C15">
        <f t="shared" si="0"/>
        <v>4701</v>
      </c>
      <c r="D15" s="1"/>
    </row>
    <row r="16" spans="1:9" ht="15.75" thickBot="1" x14ac:dyDescent="0.3">
      <c r="A16" s="12" t="s">
        <v>7</v>
      </c>
      <c r="B16">
        <f>2*249</f>
        <v>498</v>
      </c>
      <c r="C16">
        <f>C15-B16</f>
        <v>4203</v>
      </c>
      <c r="D16" s="1"/>
    </row>
    <row r="17" spans="1:4" ht="15.75" thickBot="1" x14ac:dyDescent="0.3">
      <c r="A17" s="4" t="s">
        <v>9</v>
      </c>
      <c r="B17">
        <v>329</v>
      </c>
      <c r="C17" s="5">
        <f>C16-B17</f>
        <v>3874</v>
      </c>
      <c r="D17" t="s">
        <v>19</v>
      </c>
    </row>
    <row r="19" spans="1:4" x14ac:dyDescent="0.25">
      <c r="A19" t="s">
        <v>12</v>
      </c>
    </row>
    <row r="20" spans="1:4" x14ac:dyDescent="0.25">
      <c r="A20" t="s">
        <v>13</v>
      </c>
    </row>
    <row r="24" spans="1:4" x14ac:dyDescent="0.25">
      <c r="A24" t="s">
        <v>14</v>
      </c>
    </row>
    <row r="25" spans="1:4" x14ac:dyDescent="0.25">
      <c r="A25" t="s">
        <v>15</v>
      </c>
    </row>
    <row r="26" spans="1:4" x14ac:dyDescent="0.25">
      <c r="A26" t="s">
        <v>16</v>
      </c>
    </row>
    <row r="27" spans="1:4" x14ac:dyDescent="0.25">
      <c r="A27" t="s">
        <v>17</v>
      </c>
    </row>
  </sheetData>
  <sortState ref="D14:D18">
    <sortCondition ref="D14:D18"/>
  </sortState>
  <hyperlinks>
    <hyperlink ref="A11" r:id="rId1" display="* stege"/>
    <hyperlink ref="A9" r:id="rId2" display="* fler västar i tredje färg"/>
    <hyperlink ref="A8" r:id="rId3"/>
    <hyperlink ref="A13" r:id="rId4"/>
    <hyperlink ref="A15" r:id="rId5"/>
    <hyperlink ref="A12" r:id="rId6" display="* visselpipor, var sin till alla ledare"/>
    <hyperlink ref="A16" r:id="rId7"/>
    <hyperlink ref="A10" r:id="rId8"/>
    <hyperlink ref="A17" r:id="rId9" location="guide_4369163_77"/>
    <hyperlink ref="A6" r:id="rId10" display="sommarcup, förslag spårvägen i runt 11 aug"/>
  </hyperlinks>
  <pageMargins left="0.7" right="0.7" top="0.75" bottom="0.75" header="0.3" footer="0.3"/>
  <pageSetup paperSize="9" orientation="portrait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7"/>
  <sheetViews>
    <sheetView workbookViewId="0">
      <selection activeCell="I28" sqref="I28"/>
    </sheetView>
  </sheetViews>
  <sheetFormatPr defaultRowHeight="15" x14ac:dyDescent="0.25"/>
  <cols>
    <col min="1" max="1" width="9.140625" style="6"/>
    <col min="2" max="2" width="19.85546875" style="6" bestFit="1" customWidth="1"/>
    <col min="3" max="16384" width="9.140625" style="6"/>
  </cols>
  <sheetData>
    <row r="4" spans="1:5" x14ac:dyDescent="0.25">
      <c r="B4" s="6" t="s">
        <v>46</v>
      </c>
      <c r="C4" s="6" t="s">
        <v>45</v>
      </c>
      <c r="E4" s="6" t="s">
        <v>44</v>
      </c>
    </row>
    <row r="6" spans="1:5" x14ac:dyDescent="0.25">
      <c r="A6" s="6" t="s">
        <v>40</v>
      </c>
      <c r="B6" s="6" t="s">
        <v>43</v>
      </c>
      <c r="C6" s="6">
        <v>500</v>
      </c>
      <c r="D6" s="8">
        <v>42843</v>
      </c>
    </row>
    <row r="7" spans="1:5" x14ac:dyDescent="0.25">
      <c r="A7" s="6" t="s">
        <v>22</v>
      </c>
      <c r="B7" s="6" t="s">
        <v>42</v>
      </c>
      <c r="C7" s="6">
        <v>500</v>
      </c>
      <c r="D7" s="8">
        <v>42843</v>
      </c>
    </row>
    <row r="8" spans="1:5" x14ac:dyDescent="0.25">
      <c r="A8" s="6" t="s">
        <v>22</v>
      </c>
      <c r="B8" s="6" t="s">
        <v>41</v>
      </c>
      <c r="C8" s="6">
        <v>500</v>
      </c>
      <c r="D8" s="8">
        <v>42849</v>
      </c>
      <c r="E8" s="8">
        <v>42848</v>
      </c>
    </row>
    <row r="9" spans="1:5" x14ac:dyDescent="0.25">
      <c r="A9" s="6" t="s">
        <v>40</v>
      </c>
      <c r="B9" s="6" t="s">
        <v>39</v>
      </c>
      <c r="C9" s="6">
        <v>500</v>
      </c>
      <c r="D9" s="8">
        <v>42843</v>
      </c>
    </row>
    <row r="10" spans="1:5" x14ac:dyDescent="0.25">
      <c r="A10" s="6" t="s">
        <v>22</v>
      </c>
      <c r="B10" s="6" t="s">
        <v>38</v>
      </c>
      <c r="C10" s="6">
        <v>500</v>
      </c>
      <c r="D10" s="8">
        <v>42848</v>
      </c>
      <c r="E10" s="8">
        <v>42848</v>
      </c>
    </row>
    <row r="11" spans="1:5" x14ac:dyDescent="0.25">
      <c r="A11" s="6" t="s">
        <v>22</v>
      </c>
      <c r="B11" s="6" t="s">
        <v>37</v>
      </c>
      <c r="C11" s="6">
        <v>500</v>
      </c>
      <c r="D11" s="8">
        <v>42847</v>
      </c>
    </row>
    <row r="12" spans="1:5" x14ac:dyDescent="0.25">
      <c r="A12" s="6" t="s">
        <v>22</v>
      </c>
      <c r="B12" s="6" t="s">
        <v>36</v>
      </c>
      <c r="C12" s="6">
        <v>500</v>
      </c>
      <c r="D12" s="8">
        <v>42843</v>
      </c>
    </row>
    <row r="13" spans="1:5" x14ac:dyDescent="0.25">
      <c r="A13" s="6" t="s">
        <v>22</v>
      </c>
      <c r="B13" s="6" t="s">
        <v>35</v>
      </c>
      <c r="C13" s="6">
        <v>500</v>
      </c>
      <c r="D13" s="8">
        <v>42843</v>
      </c>
    </row>
    <row r="14" spans="1:5" x14ac:dyDescent="0.25">
      <c r="A14" s="6" t="s">
        <v>22</v>
      </c>
      <c r="B14" s="6" t="s">
        <v>34</v>
      </c>
      <c r="C14" s="6">
        <v>500</v>
      </c>
      <c r="D14" s="8">
        <v>42849</v>
      </c>
      <c r="E14" s="8">
        <v>42848</v>
      </c>
    </row>
    <row r="15" spans="1:5" x14ac:dyDescent="0.25">
      <c r="A15" s="6" t="s">
        <v>22</v>
      </c>
      <c r="B15" s="6" t="s">
        <v>33</v>
      </c>
      <c r="C15" s="6">
        <v>500</v>
      </c>
      <c r="D15" s="8">
        <v>42847</v>
      </c>
    </row>
    <row r="16" spans="1:5" x14ac:dyDescent="0.25">
      <c r="A16" s="6" t="s">
        <v>22</v>
      </c>
      <c r="B16" s="6" t="s">
        <v>32</v>
      </c>
      <c r="C16" s="6">
        <v>500</v>
      </c>
      <c r="D16" s="8">
        <v>42850</v>
      </c>
      <c r="E16" s="8">
        <v>42848</v>
      </c>
    </row>
    <row r="17" spans="1:5" x14ac:dyDescent="0.25">
      <c r="A17" s="6" t="s">
        <v>22</v>
      </c>
      <c r="B17" s="6" t="s">
        <v>31</v>
      </c>
      <c r="C17" s="6">
        <v>500</v>
      </c>
      <c r="D17" s="8">
        <v>42847</v>
      </c>
    </row>
    <row r="18" spans="1:5" x14ac:dyDescent="0.25">
      <c r="A18" s="6" t="s">
        <v>22</v>
      </c>
      <c r="B18" s="6" t="s">
        <v>30</v>
      </c>
      <c r="C18" s="6">
        <v>500</v>
      </c>
      <c r="D18" s="8">
        <v>42856</v>
      </c>
      <c r="E18" s="8">
        <v>42848</v>
      </c>
    </row>
    <row r="19" spans="1:5" x14ac:dyDescent="0.25">
      <c r="A19" s="6" t="s">
        <v>22</v>
      </c>
      <c r="B19" s="6" t="s">
        <v>29</v>
      </c>
      <c r="C19" s="6">
        <v>500</v>
      </c>
      <c r="D19" s="8">
        <v>42844</v>
      </c>
    </row>
    <row r="20" spans="1:5" x14ac:dyDescent="0.25">
      <c r="A20" s="6" t="s">
        <v>22</v>
      </c>
      <c r="B20" s="6" t="s">
        <v>28</v>
      </c>
      <c r="C20" s="6">
        <v>500</v>
      </c>
      <c r="D20" s="8">
        <v>42843</v>
      </c>
    </row>
    <row r="21" spans="1:5" x14ac:dyDescent="0.25">
      <c r="A21" s="6" t="s">
        <v>22</v>
      </c>
      <c r="B21" s="6" t="s">
        <v>27</v>
      </c>
      <c r="C21" s="6">
        <v>500</v>
      </c>
      <c r="D21" s="8">
        <v>42843</v>
      </c>
    </row>
    <row r="22" spans="1:5" x14ac:dyDescent="0.25">
      <c r="A22" s="6" t="s">
        <v>22</v>
      </c>
      <c r="B22" s="6" t="s">
        <v>26</v>
      </c>
      <c r="C22" s="6">
        <v>500</v>
      </c>
      <c r="D22" s="8">
        <v>42845</v>
      </c>
    </row>
    <row r="23" spans="1:5" x14ac:dyDescent="0.25">
      <c r="A23" s="6" t="s">
        <v>22</v>
      </c>
      <c r="B23" s="6" t="s">
        <v>25</v>
      </c>
      <c r="C23" s="6">
        <v>500</v>
      </c>
      <c r="D23" s="8">
        <v>42843</v>
      </c>
    </row>
    <row r="24" spans="1:5" x14ac:dyDescent="0.25">
      <c r="A24" s="6" t="s">
        <v>22</v>
      </c>
      <c r="B24" s="6" t="s">
        <v>24</v>
      </c>
      <c r="C24" s="6">
        <v>500</v>
      </c>
      <c r="D24" s="8">
        <v>42846</v>
      </c>
    </row>
    <row r="25" spans="1:5" x14ac:dyDescent="0.25">
      <c r="A25" s="6" t="s">
        <v>22</v>
      </c>
      <c r="B25" s="6" t="s">
        <v>23</v>
      </c>
      <c r="C25" s="6">
        <v>500</v>
      </c>
      <c r="D25" s="8">
        <v>42849</v>
      </c>
      <c r="E25" s="8">
        <v>42848</v>
      </c>
    </row>
    <row r="26" spans="1:5" x14ac:dyDescent="0.25">
      <c r="A26" s="6" t="s">
        <v>22</v>
      </c>
      <c r="B26" s="6" t="s">
        <v>21</v>
      </c>
      <c r="C26" s="6">
        <v>500</v>
      </c>
      <c r="D26" s="8">
        <v>42843</v>
      </c>
    </row>
    <row r="27" spans="1:5" x14ac:dyDescent="0.25">
      <c r="C27" s="7">
        <f>SUM(C6:C26)</f>
        <v>10500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Kassaställning</vt:lpstr>
      <vt:lpstr>Budget</vt:lpstr>
      <vt:lpstr>Lagkassa</vt:lpstr>
    </vt:vector>
  </TitlesOfParts>
  <Company>AB Svensk Exportkredit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Edlundh, Per</dc:creator>
  <cp:lastModifiedBy>Edlundh, Per</cp:lastModifiedBy>
  <dcterms:created xsi:type="dcterms:W3CDTF">2017-04-05T06:52:55Z</dcterms:created>
  <dcterms:modified xsi:type="dcterms:W3CDTF">2017-12-04T08:36:34Z</dcterms:modified>
</cp:coreProperties>
</file>