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9029"/>
  <workbookPr/>
  <mc:AlternateContent xmlns:mc="http://schemas.openxmlformats.org/markup-compatibility/2006">
    <mc:Choice Requires="x15">
      <x15ac:absPath xmlns:x15ac="http://schemas.microsoft.com/office/spreadsheetml/2010/11/ac" url="https://d.docs.live.net/fd0c05a154cd34d4/Documents/"/>
    </mc:Choice>
  </mc:AlternateContent>
  <xr:revisionPtr revIDLastSave="0" documentId="8_{2C0CDAE7-811D-4E1E-A006-15A63B3F66CC}" xr6:coauthVersionLast="28" xr6:coauthVersionMax="28" xr10:uidLastSave="{00000000-0000-0000-0000-000000000000}"/>
  <bookViews>
    <workbookView xWindow="0" yWindow="0" windowWidth="28800" windowHeight="11715" tabRatio="671" firstSheet="2" activeTab="11" xr2:uid="{00000000-000D-0000-FFFF-FFFF00000000}"/>
  </bookViews>
  <sheets>
    <sheet name="Januari" sheetId="25" r:id="rId1"/>
    <sheet name="Februari" sheetId="2" r:id="rId2"/>
    <sheet name="Mars" sheetId="15" r:id="rId3"/>
    <sheet name="April" sheetId="16" r:id="rId4"/>
    <sheet name="Maj" sheetId="17" r:id="rId5"/>
    <sheet name="Juni" sheetId="18" r:id="rId6"/>
    <sheet name="Juli" sheetId="19" r:id="rId7"/>
    <sheet name="Augusti" sheetId="20" r:id="rId8"/>
    <sheet name="September" sheetId="21" r:id="rId9"/>
    <sheet name="Oktober" sheetId="22" r:id="rId10"/>
    <sheet name="November" sheetId="23" r:id="rId11"/>
    <sheet name="December" sheetId="24" r:id="rId12"/>
  </sheets>
  <definedNames>
    <definedName name="DagarOchVeckor">{0,1,2,3,4,5,6} + {0;1;2;3;4;5}*7</definedName>
    <definedName name="KalenderÅr">Januari!$L$2</definedName>
    <definedName name="KolumnRubrikAvsnitt1..I12.1">Januari!$C$2</definedName>
    <definedName name="KolumnRubrikAvsnitt1..I12.10" localSheetId="9">Oktober!$C$2</definedName>
    <definedName name="KolumnRubrikAvsnitt1..I12.11" localSheetId="10">November!$C$2</definedName>
    <definedName name="KolumnRubrikAvsnitt1..I12.12" localSheetId="11">December!$C$2</definedName>
    <definedName name="KolumnRubrikAvsnitt1..I12.2">Februari!$C$2</definedName>
    <definedName name="KolumnRubrikAvsnitt1..I12.3" localSheetId="2">Mars!$C$2</definedName>
    <definedName name="KolumnRubrikAvsnitt1..I12.4" localSheetId="3">April!$C$2</definedName>
    <definedName name="KolumnRubrikAvsnitt1..I12.5" localSheetId="4">Maj!$C$2</definedName>
    <definedName name="KolumnRubrikAvsnitt1..I12.6" localSheetId="5">Juni!$C$2</definedName>
    <definedName name="KolumnRubrikAvsnitt1..I12.7" localSheetId="6">Juli!$C$2</definedName>
    <definedName name="KolumnRubrikAvsnitt1..I12.8" localSheetId="7">Augusti!$C$2</definedName>
    <definedName name="KolumnRubrikAvsnitt1..I12.9" localSheetId="8">September!$C$2</definedName>
    <definedName name="KolumnRubrikAvsnitt2..D14.1">Januari!$C$2</definedName>
    <definedName name="KolumnRubrikAvsnitt2..D14.10" localSheetId="9">Oktober!$C$2</definedName>
    <definedName name="KolumnRubrikAvsnitt2..D14.11" localSheetId="10">November!$C$2</definedName>
    <definedName name="KolumnRubrikAvsnitt2..D14.12" localSheetId="11">December!$C$2</definedName>
    <definedName name="KolumnRubrikAvsnitt2..D14.2">Februari!$C$2</definedName>
    <definedName name="KolumnRubrikAvsnitt2..D14.3" localSheetId="2">Mars!$C$2</definedName>
    <definedName name="KolumnRubrikAvsnitt2..D14.4" localSheetId="3">April!$C$2</definedName>
    <definedName name="KolumnRubrikAvsnitt2..D14.5" localSheetId="4">Maj!$C$2</definedName>
    <definedName name="KolumnRubrikAvsnitt2..D14.6" localSheetId="5">Juni!$C$2</definedName>
    <definedName name="KolumnRubrikAvsnitt2..D14.7" localSheetId="6">Juli!$C$2</definedName>
    <definedName name="KolumnRubrikAvsnitt2..D14.8" localSheetId="7">Augusti!$C$2</definedName>
    <definedName name="KolumnRubrikAvsnitt2..D14.9" localSheetId="8">September!$C$2</definedName>
    <definedName name="RadRubrikAvsnitt1..F13.10" localSheetId="9">Oktober!$E$13</definedName>
    <definedName name="RadRubrikAvsnitt1..F13.11" localSheetId="10">November!$E$13</definedName>
    <definedName name="RadRubrikAvsnitt1..F13.12" localSheetId="11">December!$E$13</definedName>
    <definedName name="RadRubrikAvsnitt1..F13.2">Februari!$E$13</definedName>
    <definedName name="RadRubrikAvsnitt1..F13.3" localSheetId="2">Mars!$E$13</definedName>
    <definedName name="RadRubrikAvsnitt1..F13.4" localSheetId="3">April!$E$13</definedName>
    <definedName name="RadRubrikAvsnitt1..F13.5" localSheetId="4">Maj!$E$13</definedName>
    <definedName name="RadRubrikAvsnitt1..F13.6" localSheetId="5">Juni!$E$13</definedName>
    <definedName name="RadRubrikAvsnitt1..F13.7" localSheetId="6">Juli!$E$13</definedName>
    <definedName name="RadRubrikAvsnitt1..F13.8" localSheetId="7">Augusti!$E$13</definedName>
    <definedName name="RadRubrikAvsnitt1..F13.9" localSheetId="8">September!$E$13</definedName>
    <definedName name="RadRubrikAvsnitt1..L3.1">Januari!$K$2</definedName>
    <definedName name="RadRubrikAvsnitt2..F13.1" localSheetId="0">Januari!$E$13</definedName>
    <definedName name="StartdagVecka">Januari!$L$3</definedName>
    <definedName name="_xlnm.Print_Area" localSheetId="0">Januari!$A:$J</definedName>
  </definedNames>
  <calcPr calcId="171027"/>
</workbook>
</file>

<file path=xl/calcChain.xml><?xml version="1.0" encoding="utf-8"?>
<calcChain xmlns="http://schemas.openxmlformats.org/spreadsheetml/2006/main">
  <c r="C2" i="24" l="1"/>
  <c r="C2" i="23"/>
  <c r="C2" i="22"/>
  <c r="C2" i="21"/>
  <c r="C2" i="20"/>
  <c r="C2" i="19"/>
  <c r="C2" i="18"/>
  <c r="C2" i="17"/>
  <c r="C2" i="16"/>
  <c r="C2" i="15"/>
  <c r="C2" i="2"/>
  <c r="C2" i="25"/>
  <c r="L2" i="25" l="1"/>
  <c r="C13" i="23" l="1" a="1"/>
  <c r="C11" i="23" a="1"/>
  <c r="C9" i="23" a="1"/>
  <c r="C7" i="23" a="1"/>
  <c r="C5" i="23" a="1"/>
  <c r="C3" i="23" a="1"/>
  <c r="C13" i="22" a="1"/>
  <c r="C11" i="22" a="1"/>
  <c r="C9" i="22" a="1"/>
  <c r="C7" i="22" a="1"/>
  <c r="C5" i="22" a="1"/>
  <c r="C3" i="22" a="1"/>
  <c r="C13" i="21" a="1"/>
  <c r="C11" i="21" a="1"/>
  <c r="C9" i="21" a="1"/>
  <c r="C7" i="21" a="1"/>
  <c r="C5" i="21" a="1"/>
  <c r="C3" i="21" a="1"/>
  <c r="C13" i="20" a="1"/>
  <c r="C11" i="20" a="1"/>
  <c r="C9" i="20" a="1"/>
  <c r="C7" i="20" a="1"/>
  <c r="C5" i="20" a="1"/>
  <c r="C3" i="20" a="1"/>
  <c r="C13" i="19" a="1"/>
  <c r="C11" i="19" a="1"/>
  <c r="C9" i="19" a="1"/>
  <c r="C7" i="19" a="1"/>
  <c r="C5" i="19" a="1"/>
  <c r="C3" i="19" a="1"/>
  <c r="C13" i="18" a="1"/>
  <c r="C11" i="18" a="1"/>
  <c r="C9" i="18" a="1"/>
  <c r="C7" i="18" a="1"/>
  <c r="C5" i="18" a="1"/>
  <c r="C3" i="18" a="1"/>
  <c r="C13" i="17" a="1"/>
  <c r="C11" i="17" a="1"/>
  <c r="C9" i="17" a="1"/>
  <c r="C7" i="17" a="1"/>
  <c r="C5" i="17" a="1"/>
  <c r="C3" i="17" a="1"/>
  <c r="C13" i="16" a="1"/>
  <c r="C11" i="16" a="1"/>
  <c r="C9" i="16" a="1"/>
  <c r="C7" i="16" a="1"/>
  <c r="C5" i="16" a="1"/>
  <c r="C3" i="16" a="1"/>
  <c r="C13" i="15" a="1"/>
  <c r="C11" i="15" a="1"/>
  <c r="C9" i="15" a="1"/>
  <c r="C7" i="15" a="1"/>
  <c r="C5" i="15" a="1"/>
  <c r="C3" i="15" a="1"/>
  <c r="C13" i="2" a="1"/>
  <c r="C11" i="2" a="1"/>
  <c r="C9" i="2" a="1"/>
  <c r="C7" i="2" a="1"/>
  <c r="C5" i="2" a="1"/>
  <c r="C3" i="2" a="1"/>
  <c r="C13" i="25" a="1"/>
  <c r="C11" i="25" a="1"/>
  <c r="C9" i="25" a="1"/>
  <c r="C7" i="25" a="1"/>
  <c r="C5" i="25" a="1"/>
  <c r="C3" i="25" a="1"/>
  <c r="C13" i="24" a="1"/>
  <c r="C11" i="24" a="1"/>
  <c r="C9" i="24" a="1"/>
  <c r="C7" i="24" a="1"/>
  <c r="C5" i="24" a="1"/>
  <c r="C3" i="24" a="1"/>
  <c r="B1" i="25"/>
  <c r="B1" i="24"/>
  <c r="B1" i="23"/>
  <c r="B1" i="22"/>
  <c r="B1" i="21"/>
  <c r="B1" i="19"/>
  <c r="B1" i="18"/>
  <c r="B1" i="17"/>
  <c r="B1" i="16"/>
  <c r="B1" i="15"/>
  <c r="B1" i="2"/>
  <c r="B1" i="20"/>
  <c r="I3" i="23" l="1"/>
  <c r="H3" i="23"/>
  <c r="G3" i="23"/>
  <c r="F3" i="23"/>
  <c r="E3" i="23"/>
  <c r="D3" i="23"/>
  <c r="C3" i="23"/>
  <c r="I5" i="23"/>
  <c r="H5" i="23"/>
  <c r="G5" i="23"/>
  <c r="F5" i="23"/>
  <c r="E5" i="23"/>
  <c r="D5" i="23"/>
  <c r="C5" i="23"/>
  <c r="I7" i="23"/>
  <c r="H7" i="23"/>
  <c r="G7" i="23"/>
  <c r="F7" i="23"/>
  <c r="E7" i="23"/>
  <c r="D7" i="23"/>
  <c r="C7" i="23"/>
  <c r="I9" i="23"/>
  <c r="H9" i="23"/>
  <c r="G9" i="23"/>
  <c r="F9" i="23"/>
  <c r="E9" i="23"/>
  <c r="D9" i="23"/>
  <c r="C9" i="23"/>
  <c r="I11" i="23"/>
  <c r="H11" i="23"/>
  <c r="G11" i="23"/>
  <c r="F11" i="23"/>
  <c r="E11" i="23"/>
  <c r="D11" i="23"/>
  <c r="C11" i="23"/>
  <c r="D13" i="23"/>
  <c r="C13" i="23"/>
  <c r="I3" i="22"/>
  <c r="H3" i="22"/>
  <c r="G3" i="22"/>
  <c r="F3" i="22"/>
  <c r="E3" i="22"/>
  <c r="D3" i="22"/>
  <c r="C3" i="22"/>
  <c r="I5" i="22"/>
  <c r="H5" i="22"/>
  <c r="G5" i="22"/>
  <c r="F5" i="22"/>
  <c r="E5" i="22"/>
  <c r="D5" i="22"/>
  <c r="C5" i="22"/>
  <c r="I7" i="22"/>
  <c r="H7" i="22"/>
  <c r="G7" i="22"/>
  <c r="F7" i="22"/>
  <c r="E7" i="22"/>
  <c r="D7" i="22"/>
  <c r="C7" i="22"/>
  <c r="I9" i="22"/>
  <c r="H9" i="22"/>
  <c r="G9" i="22"/>
  <c r="F9" i="22"/>
  <c r="E9" i="22"/>
  <c r="D9" i="22"/>
  <c r="C9" i="22"/>
  <c r="I11" i="22"/>
  <c r="H11" i="22"/>
  <c r="G11" i="22"/>
  <c r="F11" i="22"/>
  <c r="E11" i="22"/>
  <c r="D11" i="22"/>
  <c r="C11" i="22"/>
  <c r="D13" i="22"/>
  <c r="C13" i="22"/>
  <c r="I3" i="21"/>
  <c r="H3" i="21"/>
  <c r="G3" i="21"/>
  <c r="F3" i="21"/>
  <c r="E3" i="21"/>
  <c r="D3" i="21"/>
  <c r="C3" i="21"/>
  <c r="I5" i="21"/>
  <c r="H5" i="21"/>
  <c r="G5" i="21"/>
  <c r="F5" i="21"/>
  <c r="E5" i="21"/>
  <c r="D5" i="21"/>
  <c r="C5" i="21"/>
  <c r="I7" i="21"/>
  <c r="H7" i="21"/>
  <c r="G7" i="21"/>
  <c r="F7" i="21"/>
  <c r="E7" i="21"/>
  <c r="D7" i="21"/>
  <c r="C7" i="21"/>
  <c r="I9" i="21"/>
  <c r="H9" i="21"/>
  <c r="G9" i="21"/>
  <c r="F9" i="21"/>
  <c r="E9" i="21"/>
  <c r="D9" i="21"/>
  <c r="C9" i="21"/>
  <c r="I11" i="21"/>
  <c r="H11" i="21"/>
  <c r="G11" i="21"/>
  <c r="F11" i="21"/>
  <c r="E11" i="21"/>
  <c r="D11" i="21"/>
  <c r="C11" i="21"/>
  <c r="D13" i="21"/>
  <c r="C13" i="21"/>
  <c r="I3" i="20"/>
  <c r="H3" i="20"/>
  <c r="G3" i="20"/>
  <c r="F3" i="20"/>
  <c r="E3" i="20"/>
  <c r="D3" i="20"/>
  <c r="C3" i="20"/>
  <c r="I5" i="20"/>
  <c r="H5" i="20"/>
  <c r="G5" i="20"/>
  <c r="F5" i="20"/>
  <c r="E5" i="20"/>
  <c r="D5" i="20"/>
  <c r="C5" i="20"/>
  <c r="I7" i="20"/>
  <c r="H7" i="20"/>
  <c r="G7" i="20"/>
  <c r="F7" i="20"/>
  <c r="E7" i="20"/>
  <c r="D7" i="20"/>
  <c r="C7" i="20"/>
  <c r="I9" i="20"/>
  <c r="H9" i="20"/>
  <c r="G9" i="20"/>
  <c r="F9" i="20"/>
  <c r="E9" i="20"/>
  <c r="D9" i="20"/>
  <c r="C9" i="20"/>
  <c r="I11" i="20"/>
  <c r="H11" i="20"/>
  <c r="G11" i="20"/>
  <c r="F11" i="20"/>
  <c r="E11" i="20"/>
  <c r="D11" i="20"/>
  <c r="C11" i="20"/>
  <c r="D13" i="20"/>
  <c r="C13" i="20"/>
  <c r="I3" i="19"/>
  <c r="H3" i="19"/>
  <c r="G3" i="19"/>
  <c r="F3" i="19"/>
  <c r="E3" i="19"/>
  <c r="D3" i="19"/>
  <c r="C3" i="19"/>
  <c r="I5" i="19"/>
  <c r="H5" i="19"/>
  <c r="G5" i="19"/>
  <c r="F5" i="19"/>
  <c r="E5" i="19"/>
  <c r="D5" i="19"/>
  <c r="C5" i="19"/>
  <c r="I7" i="19"/>
  <c r="H7" i="19"/>
  <c r="G7" i="19"/>
  <c r="F7" i="19"/>
  <c r="E7" i="19"/>
  <c r="D7" i="19"/>
  <c r="C7" i="19"/>
  <c r="I9" i="19"/>
  <c r="H9" i="19"/>
  <c r="G9" i="19"/>
  <c r="F9" i="19"/>
  <c r="E9" i="19"/>
  <c r="D9" i="19"/>
  <c r="C9" i="19"/>
  <c r="I11" i="19"/>
  <c r="H11" i="19"/>
  <c r="G11" i="19"/>
  <c r="F11" i="19"/>
  <c r="E11" i="19"/>
  <c r="D11" i="19"/>
  <c r="C11" i="19"/>
  <c r="D13" i="19"/>
  <c r="C13" i="19"/>
  <c r="I3" i="18"/>
  <c r="H3" i="18"/>
  <c r="G3" i="18"/>
  <c r="F3" i="18"/>
  <c r="E3" i="18"/>
  <c r="D3" i="18"/>
  <c r="C3" i="18"/>
  <c r="I5" i="18"/>
  <c r="H5" i="18"/>
  <c r="G5" i="18"/>
  <c r="F5" i="18"/>
  <c r="E5" i="18"/>
  <c r="D5" i="18"/>
  <c r="C5" i="18"/>
  <c r="I7" i="18"/>
  <c r="H7" i="18"/>
  <c r="G7" i="18"/>
  <c r="F7" i="18"/>
  <c r="E7" i="18"/>
  <c r="D7" i="18"/>
  <c r="C7" i="18"/>
  <c r="I9" i="18"/>
  <c r="H9" i="18"/>
  <c r="G9" i="18"/>
  <c r="F9" i="18"/>
  <c r="E9" i="18"/>
  <c r="D9" i="18"/>
  <c r="C9" i="18"/>
  <c r="I11" i="18"/>
  <c r="H11" i="18"/>
  <c r="G11" i="18"/>
  <c r="F11" i="18"/>
  <c r="E11" i="18"/>
  <c r="D11" i="18"/>
  <c r="C11" i="18"/>
  <c r="D13" i="18"/>
  <c r="C13" i="18"/>
  <c r="I3" i="17"/>
  <c r="H3" i="17"/>
  <c r="G3" i="17"/>
  <c r="F3" i="17"/>
  <c r="E3" i="17"/>
  <c r="D3" i="17"/>
  <c r="C3" i="17"/>
  <c r="I5" i="17"/>
  <c r="H5" i="17"/>
  <c r="G5" i="17"/>
  <c r="F5" i="17"/>
  <c r="E5" i="17"/>
  <c r="D5" i="17"/>
  <c r="C5" i="17"/>
  <c r="I7" i="17"/>
  <c r="H7" i="17"/>
  <c r="G7" i="17"/>
  <c r="F7" i="17"/>
  <c r="E7" i="17"/>
  <c r="D7" i="17"/>
  <c r="C7" i="17"/>
  <c r="I9" i="17"/>
  <c r="H9" i="17"/>
  <c r="G9" i="17"/>
  <c r="F9" i="17"/>
  <c r="E9" i="17"/>
  <c r="D9" i="17"/>
  <c r="C9" i="17"/>
  <c r="I11" i="17"/>
  <c r="H11" i="17"/>
  <c r="G11" i="17"/>
  <c r="F11" i="17"/>
  <c r="E11" i="17"/>
  <c r="D11" i="17"/>
  <c r="C11" i="17"/>
  <c r="D13" i="17"/>
  <c r="C13" i="17"/>
  <c r="I3" i="16"/>
  <c r="H3" i="16"/>
  <c r="G3" i="16"/>
  <c r="F3" i="16"/>
  <c r="E3" i="16"/>
  <c r="D3" i="16"/>
  <c r="C3" i="16"/>
  <c r="I5" i="16"/>
  <c r="H5" i="16"/>
  <c r="G5" i="16"/>
  <c r="F5" i="16"/>
  <c r="E5" i="16"/>
  <c r="D5" i="16"/>
  <c r="C5" i="16"/>
  <c r="I7" i="16"/>
  <c r="H7" i="16"/>
  <c r="G7" i="16"/>
  <c r="F7" i="16"/>
  <c r="E7" i="16"/>
  <c r="D7" i="16"/>
  <c r="C7" i="16"/>
  <c r="I9" i="16"/>
  <c r="H9" i="16"/>
  <c r="G9" i="16"/>
  <c r="F9" i="16"/>
  <c r="E9" i="16"/>
  <c r="D9" i="16"/>
  <c r="C9" i="16"/>
  <c r="I11" i="16"/>
  <c r="H11" i="16"/>
  <c r="G11" i="16"/>
  <c r="F11" i="16"/>
  <c r="E11" i="16"/>
  <c r="D11" i="16"/>
  <c r="C11" i="16"/>
  <c r="D13" i="16"/>
  <c r="C13" i="16"/>
  <c r="I3" i="15"/>
  <c r="H3" i="15"/>
  <c r="G3" i="15"/>
  <c r="F3" i="15"/>
  <c r="E3" i="15"/>
  <c r="D3" i="15"/>
  <c r="C3" i="15"/>
  <c r="I5" i="15"/>
  <c r="H5" i="15"/>
  <c r="G5" i="15"/>
  <c r="F5" i="15"/>
  <c r="E5" i="15"/>
  <c r="D5" i="15"/>
  <c r="C5" i="15"/>
  <c r="I7" i="15"/>
  <c r="H7" i="15"/>
  <c r="G7" i="15"/>
  <c r="F7" i="15"/>
  <c r="E7" i="15"/>
  <c r="D7" i="15"/>
  <c r="C7" i="15"/>
  <c r="I9" i="15"/>
  <c r="H9" i="15"/>
  <c r="G9" i="15"/>
  <c r="F9" i="15"/>
  <c r="E9" i="15"/>
  <c r="D9" i="15"/>
  <c r="C9" i="15"/>
  <c r="I11" i="15"/>
  <c r="H11" i="15"/>
  <c r="G11" i="15"/>
  <c r="F11" i="15"/>
  <c r="E11" i="15"/>
  <c r="D11" i="15"/>
  <c r="C11" i="15"/>
  <c r="D13" i="15"/>
  <c r="C13" i="15"/>
  <c r="I3" i="2"/>
  <c r="H3" i="2"/>
  <c r="G3" i="2"/>
  <c r="F3" i="2"/>
  <c r="E3" i="2"/>
  <c r="D3" i="2"/>
  <c r="C3" i="2"/>
  <c r="I5" i="2"/>
  <c r="H5" i="2"/>
  <c r="G5" i="2"/>
  <c r="F5" i="2"/>
  <c r="E5" i="2"/>
  <c r="D5" i="2"/>
  <c r="C5" i="2"/>
  <c r="I7" i="2"/>
  <c r="H7" i="2"/>
  <c r="G7" i="2"/>
  <c r="F7" i="2"/>
  <c r="E7" i="2"/>
  <c r="D7" i="2"/>
  <c r="C7" i="2"/>
  <c r="I9" i="2"/>
  <c r="H9" i="2"/>
  <c r="G9" i="2"/>
  <c r="F9" i="2"/>
  <c r="E9" i="2"/>
  <c r="D9" i="2"/>
  <c r="C9" i="2"/>
  <c r="I11" i="2"/>
  <c r="H11" i="2"/>
  <c r="G11" i="2"/>
  <c r="F11" i="2"/>
  <c r="E11" i="2"/>
  <c r="D11" i="2"/>
  <c r="C11" i="2"/>
  <c r="D13" i="2"/>
  <c r="C13" i="2"/>
  <c r="I3" i="25"/>
  <c r="H3" i="25"/>
  <c r="G3" i="25"/>
  <c r="F3" i="25"/>
  <c r="E3" i="25"/>
  <c r="D3" i="25"/>
  <c r="C3" i="25"/>
  <c r="I5" i="25"/>
  <c r="H5" i="25"/>
  <c r="G5" i="25"/>
  <c r="F5" i="25"/>
  <c r="E5" i="25"/>
  <c r="D5" i="25"/>
  <c r="C5" i="25"/>
  <c r="I7" i="25"/>
  <c r="H7" i="25"/>
  <c r="G7" i="25"/>
  <c r="F7" i="25"/>
  <c r="E7" i="25"/>
  <c r="D7" i="25"/>
  <c r="C7" i="25"/>
  <c r="I9" i="25"/>
  <c r="H9" i="25"/>
  <c r="G9" i="25"/>
  <c r="F9" i="25"/>
  <c r="E9" i="25"/>
  <c r="D9" i="25"/>
  <c r="C9" i="25"/>
  <c r="I11" i="25"/>
  <c r="H11" i="25"/>
  <c r="G11" i="25"/>
  <c r="F11" i="25"/>
  <c r="E11" i="25"/>
  <c r="D11" i="25"/>
  <c r="C11" i="25"/>
  <c r="D13" i="25"/>
  <c r="C13" i="25"/>
  <c r="I3" i="24"/>
  <c r="H3" i="24"/>
  <c r="G3" i="24"/>
  <c r="F3" i="24"/>
  <c r="E3" i="24"/>
  <c r="D3" i="24"/>
  <c r="C3" i="24"/>
  <c r="I5" i="24"/>
  <c r="H5" i="24"/>
  <c r="G5" i="24"/>
  <c r="F5" i="24"/>
  <c r="E5" i="24"/>
  <c r="D5" i="24"/>
  <c r="C5" i="24"/>
  <c r="I7" i="24"/>
  <c r="H7" i="24"/>
  <c r="G7" i="24"/>
  <c r="F7" i="24"/>
  <c r="E7" i="24"/>
  <c r="D7" i="24"/>
  <c r="C7" i="24"/>
  <c r="I9" i="24"/>
  <c r="H9" i="24"/>
  <c r="G9" i="24"/>
  <c r="F9" i="24"/>
  <c r="E9" i="24"/>
  <c r="D9" i="24"/>
  <c r="C9" i="24"/>
  <c r="I11" i="24"/>
  <c r="H11" i="24"/>
  <c r="G11" i="24"/>
  <c r="F11" i="24"/>
  <c r="E11" i="24"/>
  <c r="D11" i="24"/>
  <c r="C11" i="24"/>
  <c r="D13" i="24"/>
  <c r="C13" i="24"/>
  <c r="B2" i="25" l="1"/>
  <c r="F2" i="25"/>
  <c r="E2" i="25"/>
  <c r="G2" i="25"/>
  <c r="I2" i="25"/>
  <c r="H2" i="25"/>
  <c r="D2" i="25"/>
  <c r="B2" i="24"/>
  <c r="G2" i="24"/>
  <c r="F2" i="24"/>
  <c r="I2" i="24"/>
  <c r="E2" i="24"/>
  <c r="H2" i="24"/>
  <c r="D2" i="24"/>
  <c r="H2" i="23"/>
  <c r="F2" i="23"/>
  <c r="G2" i="23"/>
  <c r="I2" i="23"/>
  <c r="E2" i="23"/>
  <c r="D2" i="23"/>
  <c r="B2" i="23"/>
  <c r="B2" i="22"/>
  <c r="G2" i="22"/>
  <c r="I2" i="22"/>
  <c r="E2" i="22"/>
  <c r="H2" i="22"/>
  <c r="D2" i="22"/>
  <c r="F2" i="22"/>
  <c r="H2" i="21"/>
  <c r="D2" i="21"/>
  <c r="G2" i="21"/>
  <c r="F2" i="21"/>
  <c r="E2" i="21"/>
  <c r="B2" i="21"/>
  <c r="I2" i="21"/>
  <c r="H2" i="20"/>
  <c r="D2" i="20"/>
  <c r="G2" i="20"/>
  <c r="F2" i="20"/>
  <c r="I2" i="20"/>
  <c r="E2" i="20"/>
  <c r="B2" i="20"/>
  <c r="H2" i="19"/>
  <c r="D2" i="19"/>
  <c r="G2" i="19"/>
  <c r="F2" i="19"/>
  <c r="I2" i="19"/>
  <c r="E2" i="19"/>
  <c r="B2" i="19"/>
  <c r="H2" i="18"/>
  <c r="D2" i="18"/>
  <c r="I2" i="18"/>
  <c r="G2" i="18"/>
  <c r="E2" i="18"/>
  <c r="F2" i="18"/>
  <c r="B2" i="18"/>
  <c r="B2" i="17"/>
  <c r="H2" i="17"/>
  <c r="D2" i="17"/>
  <c r="E2" i="17"/>
  <c r="G2" i="17"/>
  <c r="I2" i="17"/>
  <c r="F2" i="17"/>
  <c r="B2" i="16"/>
  <c r="H2" i="16"/>
  <c r="D2" i="16"/>
  <c r="I2" i="16"/>
  <c r="G2" i="16"/>
  <c r="E2" i="16"/>
  <c r="F2" i="16"/>
  <c r="B2" i="15"/>
  <c r="H2" i="15"/>
  <c r="D2" i="15"/>
  <c r="F2" i="15"/>
  <c r="I2" i="15"/>
  <c r="E2" i="15"/>
  <c r="G2" i="15"/>
  <c r="F2" i="2" l="1"/>
  <c r="H2" i="2"/>
  <c r="E2" i="2"/>
  <c r="G2" i="2"/>
  <c r="B2" i="2"/>
  <c r="I2" i="2"/>
  <c r="D2" i="2" l="1"/>
</calcChain>
</file>

<file path=xl/sharedStrings.xml><?xml version="1.0" encoding="utf-8"?>
<sst xmlns="http://schemas.openxmlformats.org/spreadsheetml/2006/main" count="281" uniqueCount="59">
  <si>
    <t>ANTECKNINGAR:</t>
  </si>
  <si>
    <t>KALENDERINSTÄLLNINGAR</t>
  </si>
  <si>
    <t>ÅR</t>
  </si>
  <si>
    <t>VECKAN BÖRJAR</t>
  </si>
  <si>
    <t>MÅN</t>
  </si>
  <si>
    <t xml:space="preserve">Snöskottning / plogning konstgräs </t>
  </si>
  <si>
    <t xml:space="preserve">Städning innomhus / grovrengöring duschar ,omkl, klubbrum, toa </t>
  </si>
  <si>
    <t>Förbättringsarbeten / renovering inomhus</t>
  </si>
  <si>
    <t>Schemat är ett hjälpmedel och ändras vid behov</t>
  </si>
  <si>
    <r>
      <t>ANTECKNINGAR</t>
    </r>
    <r>
      <rPr>
        <b/>
        <sz val="11"/>
        <color theme="1" tint="4.9989318521683403E-2"/>
        <rFont val="Century Gothic"/>
        <family val="2"/>
        <scheme val="minor"/>
      </rPr>
      <t xml:space="preserve">: </t>
    </r>
  </si>
  <si>
    <t>Snöskottning / plogning konstgräs / tömmning paperskorgar /</t>
  </si>
  <si>
    <t>Förbättringsarbeten / reparationer</t>
  </si>
  <si>
    <t>Underhåll fotbollsmål</t>
  </si>
  <si>
    <t>underhåll fotbollsmål</t>
  </si>
  <si>
    <t>grovstädning planer</t>
  </si>
  <si>
    <t>fiberduk A plan</t>
  </si>
  <si>
    <t xml:space="preserve">fiberduk A plan </t>
  </si>
  <si>
    <t>reklam skyltar</t>
  </si>
  <si>
    <t xml:space="preserve">Beställa planskötsel kommunen / fiberduk Mattias Lindorf </t>
  </si>
  <si>
    <t>lagning planer/ dressning ,sådd</t>
  </si>
  <si>
    <t>service kritmaskiner</t>
  </si>
  <si>
    <t>kolla över rännor /byggnader rep vid behov.dörrar fönster</t>
  </si>
  <si>
    <t>Städdag konstgräs</t>
  </si>
  <si>
    <t>servise robbot gräsklippare, rengöring</t>
  </si>
  <si>
    <t>Kritning uppmätning gräsplaner</t>
  </si>
  <si>
    <t>Kritning uppmätning gräsplaner/  tömmning papperskorgar</t>
  </si>
  <si>
    <t>klippning planer/  tömmning papperskorgar</t>
  </si>
  <si>
    <t>klippning planer/ Kritning</t>
  </si>
  <si>
    <t>Kritning planer/  tömmning papperskorgar</t>
  </si>
  <si>
    <t>klippning /  tömmning papperskorgar</t>
  </si>
  <si>
    <t xml:space="preserve">klippning/Kritning planer/ </t>
  </si>
  <si>
    <t>Kritning uppmätning gräsplaner/ lagning</t>
  </si>
  <si>
    <t>Kritning uppmätning gräsplaner/lagning</t>
  </si>
  <si>
    <t>klippning planer/ borstning/lagning</t>
  </si>
  <si>
    <t>ANTECKNINGAR: planer kritas normalt tisdagar och fredagar</t>
  </si>
  <si>
    <t>Klippning anpassas för väder och kritning</t>
  </si>
  <si>
    <t>Kritning uppmätning gräsplaner/ rengöring maskiner</t>
  </si>
  <si>
    <t>klippning planer/ borstning/ rengöring maskiner</t>
  </si>
  <si>
    <t>klippning planer/ borstning/lagning/ rengöring maskiner</t>
  </si>
  <si>
    <t>klippning planer/ Kritning planer/bevattning</t>
  </si>
  <si>
    <t>klippning planer/rengöring maskiner/ klippning övriga ytor, kanter</t>
  </si>
  <si>
    <t>Kritning planer/  tömmning papperskorgar/bevattning</t>
  </si>
  <si>
    <t>ANTECKNINGAR: Bevattning anpassas efter väder</t>
  </si>
  <si>
    <t xml:space="preserve">Nödvändig plan vård./ </t>
  </si>
  <si>
    <t>Juli stängs gräsplaner och nödvändig vård av planer utföres. Mål repareras vid behov.Bevattning efter behov</t>
  </si>
  <si>
    <t xml:space="preserve">Bevattning anpassas efter väder. Konstgräset borstas o harvas </t>
  </si>
  <si>
    <t>Konstgräset borstas och harvas. Beställ påfyllning av grannulat av KSAB ( pärm kansli )</t>
  </si>
  <si>
    <t xml:space="preserve">Bevattning anpassas efter behov. Konstgräs Harvas o borstas </t>
  </si>
  <si>
    <t>Underhåll av gräsplaner inför vinter</t>
  </si>
  <si>
    <t>Service/ reparationer byggnader och maskiner</t>
  </si>
  <si>
    <t>Tömmning bevattning</t>
  </si>
  <si>
    <t>Märk upp planer med hörnmarkeringar</t>
  </si>
  <si>
    <t>iordningställ byggnader, maskiner och övrigt utomhus arbeten. Gödning</t>
  </si>
  <si>
    <t>Innomhus underhåll och reparationer</t>
  </si>
  <si>
    <r>
      <rPr>
        <sz val="10"/>
        <color theme="1" tint="4.9989318521683403E-2"/>
        <rFont val="Century Gothic"/>
        <family val="2"/>
        <scheme val="minor"/>
      </rPr>
      <t>Plogning,borstning</t>
    </r>
    <r>
      <rPr>
        <sz val="11"/>
        <color theme="1" tint="4.9989318521683403E-2"/>
        <rFont val="Century Gothic"/>
        <family val="2"/>
        <scheme val="minor"/>
      </rPr>
      <t xml:space="preserve"> konstgräs</t>
    </r>
  </si>
  <si>
    <t>Plogning,borstning konstgräs</t>
  </si>
  <si>
    <t xml:space="preserve">vid behov borstas o plogas konstgräset under hela månaden. </t>
  </si>
  <si>
    <t xml:space="preserve">Innomhus underhåll och reparationer
</t>
  </si>
  <si>
    <t>Plogning av vägar och gångbanor vid behov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</si>
</sst>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"/>
  </numFmts>
  <fonts count="14" x14ac:knownFonts="1">
    <font>
      <sz val="11"/>
      <color theme="1" tint="4.9989318521683403E-2"/>
      <name val="Century Gothic"/>
      <family val="2"/>
      <scheme val="minor"/>
    </font>
    <font>
      <sz val="36"/>
      <color theme="0"/>
      <name val="Century Gothic"/>
      <family val="2"/>
      <scheme val="major"/>
    </font>
    <font>
      <sz val="12"/>
      <color theme="0"/>
      <name val="Century Gothic"/>
      <family val="2"/>
      <scheme val="major"/>
    </font>
    <font>
      <sz val="11"/>
      <color theme="3"/>
      <name val="Century Gothic"/>
      <family val="2"/>
      <scheme val="minor"/>
    </font>
    <font>
      <sz val="11"/>
      <color theme="1" tint="4.9989318521683403E-2"/>
      <name val="Century Gothic"/>
      <family val="2"/>
      <scheme val="minor"/>
    </font>
    <font>
      <sz val="16"/>
      <color theme="0"/>
      <name val="Century Gothic"/>
      <family val="2"/>
      <scheme val="minor"/>
    </font>
    <font>
      <sz val="18"/>
      <color theme="0"/>
      <name val="Century Gothic"/>
      <family val="1"/>
      <scheme val="major"/>
    </font>
    <font>
      <sz val="12"/>
      <color theme="0"/>
      <name val="Century Gothic"/>
      <family val="2"/>
      <scheme val="minor"/>
    </font>
    <font>
      <sz val="11"/>
      <color theme="0"/>
      <name val="Century Gothic"/>
      <family val="2"/>
      <scheme val="minor"/>
    </font>
    <font>
      <sz val="11"/>
      <name val="Century Gothic"/>
      <family val="2"/>
      <scheme val="minor"/>
    </font>
    <font>
      <sz val="11"/>
      <color theme="2" tint="-0.89996032593768116"/>
      <name val="Century Gothic"/>
      <family val="2"/>
      <scheme val="minor"/>
    </font>
    <font>
      <sz val="11"/>
      <color rgb="FFFF0000"/>
      <name val="Century Gothic"/>
      <family val="2"/>
      <scheme val="minor"/>
    </font>
    <font>
      <sz val="10"/>
      <color theme="1" tint="4.9989318521683403E-2"/>
      <name val="Century Gothic"/>
      <family val="2"/>
      <scheme val="minor"/>
    </font>
    <font>
      <b/>
      <sz val="11"/>
      <color theme="1" tint="4.9989318521683403E-2"/>
      <name val="Century Gothic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/>
        <bgColor indexed="64"/>
      </patternFill>
    </fill>
    <fill>
      <gradientFill>
        <stop position="0">
          <color theme="3"/>
        </stop>
        <stop position="0.5">
          <color theme="3" tint="0.40000610370189521"/>
        </stop>
        <stop position="1">
          <color theme="3"/>
        </stop>
      </gradientFill>
    </fill>
    <fill>
      <patternFill patternType="solid">
        <fgColor theme="4"/>
      </patternFill>
    </fill>
  </fills>
  <borders count="1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8" tint="-0.499984740745262"/>
      </left>
      <right/>
      <top/>
      <bottom/>
      <diagonal/>
    </border>
    <border>
      <left/>
      <right/>
      <top style="thin">
        <color theme="0" tint="-0.24994659260841701"/>
      </top>
      <bottom/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/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</borders>
  <cellStyleXfs count="12">
    <xf numFmtId="0" fontId="0" fillId="0" borderId="0">
      <alignment horizontal="left" vertical="center" wrapText="1" indent="1"/>
    </xf>
    <xf numFmtId="0" fontId="1" fillId="3" borderId="0" applyNumberFormat="0" applyBorder="0" applyAlignment="0" applyProtection="0"/>
    <xf numFmtId="0" fontId="6" fillId="3" borderId="0" applyNumberFormat="0" applyProtection="0">
      <alignment horizontal="center" vertical="top"/>
    </xf>
    <xf numFmtId="0" fontId="7" fillId="3" borderId="0" applyProtection="0">
      <alignment horizontal="left" indent="1"/>
    </xf>
    <xf numFmtId="0" fontId="2" fillId="4" borderId="6" applyNumberFormat="0" applyProtection="0">
      <alignment horizontal="center" vertical="center"/>
    </xf>
    <xf numFmtId="0" fontId="10" fillId="0" borderId="0" applyNumberFormat="0" applyProtection="0">
      <alignment horizontal="right" indent="1"/>
    </xf>
    <xf numFmtId="0" fontId="4" fillId="0" borderId="4" applyNumberFormat="0" applyFont="0" applyFill="0" applyAlignment="0" applyProtection="0">
      <alignment horizontal="left" vertical="center" wrapText="1" indent="1"/>
    </xf>
    <xf numFmtId="0" fontId="4" fillId="0" borderId="5" applyNumberFormat="0" applyFont="0" applyFill="0" applyAlignment="0" applyProtection="0">
      <alignment horizontal="left" vertical="center" wrapText="1" indent="1"/>
    </xf>
    <xf numFmtId="0" fontId="5" fillId="5" borderId="0" applyNumberFormat="0" applyBorder="0" applyProtection="0">
      <alignment horizontal="center"/>
    </xf>
    <xf numFmtId="164" fontId="3" fillId="0" borderId="1">
      <alignment horizontal="left" vertical="center" indent="1"/>
    </xf>
    <xf numFmtId="0" fontId="9" fillId="0" borderId="3" applyNumberFormat="0" applyFont="0" applyFill="0" applyAlignment="0" applyProtection="0"/>
    <xf numFmtId="0" fontId="8" fillId="0" borderId="0" applyFill="0" applyBorder="0">
      <alignment horizontal="center" vertical="center"/>
    </xf>
  </cellStyleXfs>
  <cellXfs count="26">
    <xf numFmtId="0" fontId="0" fillId="0" borderId="0" xfId="0">
      <alignment horizontal="left" vertical="center" wrapText="1" indent="1"/>
    </xf>
    <xf numFmtId="0" fontId="0" fillId="0" borderId="2" xfId="0" applyFont="1" applyFill="1" applyBorder="1" applyAlignment="1">
      <alignment horizontal="left" vertical="center" wrapText="1" indent="1"/>
    </xf>
    <xf numFmtId="0" fontId="0" fillId="0" borderId="3" xfId="0" applyFont="1" applyFill="1" applyBorder="1" applyAlignment="1">
      <alignment horizontal="left" vertical="center" wrapText="1" indent="1"/>
    </xf>
    <xf numFmtId="0" fontId="0" fillId="0" borderId="3" xfId="0" applyBorder="1">
      <alignment horizontal="left" vertical="center" wrapText="1" indent="1"/>
    </xf>
    <xf numFmtId="164" fontId="3" fillId="0" borderId="1" xfId="9">
      <alignment horizontal="left" vertical="center" indent="1"/>
    </xf>
    <xf numFmtId="0" fontId="10" fillId="0" borderId="0" xfId="5">
      <alignment horizontal="right" indent="1"/>
    </xf>
    <xf numFmtId="0" fontId="8" fillId="2" borderId="0" xfId="11" applyFill="1">
      <alignment horizontal="center" vertical="center"/>
    </xf>
    <xf numFmtId="0" fontId="8" fillId="0" borderId="0" xfId="11" applyFill="1">
      <alignment horizontal="center" vertical="center"/>
    </xf>
    <xf numFmtId="0" fontId="0" fillId="0" borderId="0" xfId="0">
      <alignment horizontal="left" vertical="center" wrapText="1" indent="1"/>
    </xf>
    <xf numFmtId="0" fontId="7" fillId="3" borderId="0" xfId="3">
      <alignment horizontal="left" indent="1"/>
    </xf>
    <xf numFmtId="164" fontId="11" fillId="0" borderId="1" xfId="9" applyFont="1">
      <alignment horizontal="left" vertical="center" indent="1"/>
    </xf>
    <xf numFmtId="0" fontId="0" fillId="0" borderId="3" xfId="10" applyFont="1" applyAlignment="1">
      <alignment horizontal="left" vertical="center" wrapText="1" indent="1"/>
    </xf>
    <xf numFmtId="0" fontId="0" fillId="0" borderId="3" xfId="10" applyFont="1" applyFill="1" applyAlignment="1">
      <alignment horizontal="left" vertical="center" wrapText="1" indent="1"/>
    </xf>
    <xf numFmtId="0" fontId="4" fillId="0" borderId="3" xfId="10" applyFont="1" applyAlignment="1">
      <alignment horizontal="left" vertical="center" wrapText="1" indent="1"/>
    </xf>
    <xf numFmtId="0" fontId="12" fillId="0" borderId="3" xfId="10" applyFont="1" applyAlignment="1">
      <alignment horizontal="left" vertical="top" wrapText="1"/>
    </xf>
    <xf numFmtId="0" fontId="0" fillId="0" borderId="3" xfId="10" applyFont="1" applyAlignment="1">
      <alignment horizontal="left" vertical="top" wrapText="1" indent="1"/>
    </xf>
    <xf numFmtId="0" fontId="12" fillId="0" borderId="3" xfId="10" applyFont="1" applyAlignment="1">
      <alignment horizontal="left" vertical="top" wrapText="1" indent="1"/>
    </xf>
    <xf numFmtId="0" fontId="2" fillId="4" borderId="6" xfId="4">
      <alignment horizontal="center" vertical="center"/>
    </xf>
    <xf numFmtId="0" fontId="0" fillId="0" borderId="11" xfId="6" applyFont="1" applyBorder="1">
      <alignment horizontal="left" vertical="center" wrapText="1" indent="1"/>
    </xf>
    <xf numFmtId="0" fontId="0" fillId="0" borderId="4" xfId="6" applyFont="1">
      <alignment horizontal="left" vertical="center" wrapText="1" indent="1"/>
    </xf>
    <xf numFmtId="0" fontId="0" fillId="0" borderId="7" xfId="7" applyFont="1" applyBorder="1">
      <alignment horizontal="left" vertical="center" wrapText="1" indent="1"/>
    </xf>
    <xf numFmtId="0" fontId="0" fillId="0" borderId="8" xfId="7" applyFont="1" applyBorder="1">
      <alignment horizontal="left" vertical="center" wrapText="1" indent="1"/>
    </xf>
    <xf numFmtId="0" fontId="0" fillId="0" borderId="9" xfId="7" applyFont="1" applyBorder="1">
      <alignment horizontal="left" vertical="center" wrapText="1" indent="1"/>
    </xf>
    <xf numFmtId="0" fontId="0" fillId="0" borderId="10" xfId="7" applyFont="1" applyBorder="1">
      <alignment horizontal="left" vertical="center" wrapText="1" indent="1"/>
    </xf>
    <xf numFmtId="0" fontId="0" fillId="0" borderId="5" xfId="7" applyFont="1">
      <alignment horizontal="left" vertical="center" wrapText="1" indent="1"/>
    </xf>
    <xf numFmtId="0" fontId="0" fillId="0" borderId="4" xfId="6" applyFont="1" applyAlignment="1">
      <alignment horizontal="left" vertical="center" wrapText="1" indent="1"/>
    </xf>
  </cellXfs>
  <cellStyles count="12">
    <cellStyle name="Anteckning" xfId="6" builtinId="10" customBuiltin="1"/>
    <cellStyle name="Dag" xfId="9" xr:uid="{00000000-0005-0000-0000-000001000000}"/>
    <cellStyle name="Dekorfärg1" xfId="8" builtinId="29" customBuiltin="1"/>
    <cellStyle name="Förklarande text" xfId="7" builtinId="53" customBuiltin="1"/>
    <cellStyle name="Indata" xfId="10" builtinId="20" customBuiltin="1"/>
    <cellStyle name="Normal" xfId="0" builtinId="0" customBuiltin="1"/>
    <cellStyle name="Rubrik" xfId="1" builtinId="15" customBuiltin="1"/>
    <cellStyle name="Rubrik 1" xfId="2" builtinId="16" customBuiltin="1"/>
    <cellStyle name="Rubrik 2" xfId="3" builtinId="17" customBuiltin="1"/>
    <cellStyle name="Rubrik 3" xfId="4" builtinId="18" customBuiltin="1"/>
    <cellStyle name="Rubrik 4" xfId="5" builtinId="19" customBuiltin="1"/>
    <cellStyle name="År och månad" xfId="11" xr:uid="{00000000-0005-0000-0000-00000B000000}"/>
  </cellStyles>
  <dxfs count="98"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color theme="0" tint="-0.24994659260841701"/>
      </font>
    </dxf>
    <dxf>
      <font>
        <color theme="0" tint="-0.24994659260841701"/>
      </font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color theme="0" tint="-0.24994659260841701"/>
      </font>
    </dxf>
    <dxf>
      <font>
        <color theme="0" tint="-0.24994659260841701"/>
      </font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color theme="0" tint="-0.24994659260841701"/>
      </font>
    </dxf>
    <dxf>
      <font>
        <color theme="0" tint="-0.24994659260841701"/>
      </font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color theme="0" tint="-0.24994659260841701"/>
      </font>
    </dxf>
    <dxf>
      <font>
        <color theme="0" tint="-0.24994659260841701"/>
      </font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color theme="0" tint="-0.24994659260841701"/>
      </font>
    </dxf>
    <dxf>
      <font>
        <color theme="0" tint="-0.24994659260841701"/>
      </font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color theme="0" tint="-0.24994659260841701"/>
      </font>
    </dxf>
    <dxf>
      <font>
        <color theme="0" tint="-0.24994659260841701"/>
      </font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color theme="0" tint="-0.24994659260841701"/>
      </font>
    </dxf>
    <dxf>
      <font>
        <color theme="0" tint="-0.24994659260841701"/>
      </font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color theme="0" tint="-0.24994659260841701"/>
      </font>
    </dxf>
    <dxf>
      <font>
        <color theme="0" tint="-0.24994659260841701"/>
      </font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color theme="0" tint="-0.24994659260841701"/>
      </font>
    </dxf>
    <dxf>
      <font>
        <color theme="0" tint="-0.24994659260841701"/>
      </font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color theme="0" tint="-0.24994659260841701"/>
      </font>
    </dxf>
    <dxf>
      <font>
        <color theme="0" tint="-0.24994659260841701"/>
      </font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color theme="0" tint="-0.24994659260841701"/>
      </font>
    </dxf>
    <dxf>
      <font>
        <color theme="0" tint="-0.24994659260841701"/>
      </font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238125</xdr:colOff>
      <xdr:row>0</xdr:row>
      <xdr:rowOff>238125</xdr:rowOff>
    </xdr:from>
    <xdr:to>
      <xdr:col>2</xdr:col>
      <xdr:colOff>10877</xdr:colOff>
      <xdr:row>14</xdr:row>
      <xdr:rowOff>2</xdr:rowOff>
    </xdr:to>
    <xdr:sp macro="" textlink="">
      <xdr:nvSpPr>
        <xdr:cNvPr id="5" name="Rubrik" descr="Kalendermånad Januari">
          <a:extLst>
            <a:ext uri="{FF2B5EF4-FFF2-40B4-BE49-F238E27FC236}">
              <a16:creationId xmlns:a16="http://schemas.microsoft.com/office/drawing/2014/main" id="{7D12FE7C-7F20-42A6-BAE6-CA27CB79A255}"/>
            </a:ext>
          </a:extLst>
        </xdr:cNvPr>
        <xdr:cNvSpPr txBox="1"/>
      </xdr:nvSpPr>
      <xdr:spPr>
        <a:xfrm rot="16200000">
          <a:off x="-2652038" y="3328313"/>
          <a:ext cx="7591427" cy="1411052"/>
        </a:xfrm>
        <a:prstGeom prst="rect">
          <a:avLst/>
        </a:prstGeom>
        <a:ln>
          <a:noFill/>
        </a:ln>
      </xdr:spPr>
      <xdr:style>
        <a:lnRef idx="3">
          <a:schemeClr val="lt1"/>
        </a:lnRef>
        <a:fillRef idx="1003">
          <a:schemeClr val="dk2"/>
        </a:fillRef>
        <a:effectRef idx="1">
          <a:schemeClr val="dk1"/>
        </a:effectRef>
        <a:fontRef idx="minor">
          <a:schemeClr val="lt1"/>
        </a:fontRef>
      </xdr:style>
      <xdr:txBody>
        <a:bodyPr vertOverflow="clip" horzOverflow="clip" wrap="square" lIns="365760" tIns="228600" rIns="1143000" bIns="137160" rtlCol="0" anchor="t"/>
        <a:lstStyle/>
        <a:p>
          <a:pPr algn="r" rtl="0"/>
          <a:r>
            <a:rPr lang="sv-se" sz="3600">
              <a:solidFill>
                <a:schemeClr val="bg1"/>
              </a:solidFill>
              <a:latin typeface="+mj-lt"/>
            </a:rPr>
            <a:t>JANUARI</a:t>
          </a:r>
        </a:p>
      </xdr:txBody>
    </xdr:sp>
    <xdr:clientData/>
  </xdr:twoCellAnchor>
  <xdr:twoCellAnchor editAs="oneCell">
    <xdr:from>
      <xdr:col>1</xdr:col>
      <xdr:colOff>424987</xdr:colOff>
      <xdr:row>0</xdr:row>
      <xdr:rowOff>76200</xdr:rowOff>
    </xdr:from>
    <xdr:to>
      <xdr:col>1</xdr:col>
      <xdr:colOff>1110787</xdr:colOff>
      <xdr:row>3</xdr:row>
      <xdr:rowOff>251460</xdr:rowOff>
    </xdr:to>
    <xdr:sp macro="" textlink="KalenderÅr">
      <xdr:nvSpPr>
        <xdr:cNvPr id="4" name="Kalenderår" descr="Kalenderår">
          <a:extLst>
            <a:ext uri="{FF2B5EF4-FFF2-40B4-BE49-F238E27FC236}">
              <a16:creationId xmlns:a16="http://schemas.microsoft.com/office/drawing/2014/main" id="{6FDB2EB9-1181-4A1B-851C-3D8D2D474CED}"/>
            </a:ext>
          </a:extLst>
        </xdr:cNvPr>
        <xdr:cNvSpPr/>
      </xdr:nvSpPr>
      <xdr:spPr>
        <a:xfrm>
          <a:off x="625012" y="76200"/>
          <a:ext cx="685800" cy="1051560"/>
        </a:xfrm>
        <a:prstGeom prst="rect">
          <a:avLst/>
        </a:prstGeom>
        <a:ln>
          <a:noFill/>
        </a:ln>
      </xdr:spPr>
      <xdr:style>
        <a:lnRef idx="3">
          <a:schemeClr val="lt1"/>
        </a:lnRef>
        <a:fillRef idx="1">
          <a:schemeClr val="accent1"/>
        </a:fillRef>
        <a:effectRef idx="1">
          <a:schemeClr val="accent1"/>
        </a:effectRef>
        <a:fontRef idx="minor">
          <a:schemeClr val="lt1"/>
        </a:fontRef>
      </xdr:style>
      <xdr:txBody>
        <a:bodyPr vertOverflow="clip" horzOverflow="clip" lIns="0" rIns="0" bIns="91440" rtlCol="0" anchor="b"/>
        <a:lstStyle/>
        <a:p>
          <a:pPr algn="ctr" rtl="0"/>
          <a:fld id="{89FD7855-8A0B-4056-A96F-BAFC2329C288}" type="TxLink">
            <a:rPr lang="en-US" sz="1600" b="0" i="0" u="none" strike="noStrike">
              <a:solidFill>
                <a:schemeClr val="bg1"/>
              </a:solidFill>
              <a:latin typeface="Century Gothic"/>
            </a:rPr>
            <a:pPr algn="ctr" rtl="0"/>
            <a:t>2018</a:t>
          </a:fld>
          <a:endParaRPr lang="en-US" sz="1600">
            <a:solidFill>
              <a:schemeClr val="bg1"/>
            </a:solidFill>
            <a:latin typeface="+mj-lt"/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238125</xdr:colOff>
      <xdr:row>0</xdr:row>
      <xdr:rowOff>238125</xdr:rowOff>
    </xdr:from>
    <xdr:to>
      <xdr:col>2</xdr:col>
      <xdr:colOff>1352</xdr:colOff>
      <xdr:row>14</xdr:row>
      <xdr:rowOff>2</xdr:rowOff>
    </xdr:to>
    <xdr:sp macro="" textlink="">
      <xdr:nvSpPr>
        <xdr:cNvPr id="4" name="Rubrik" descr="Kalendermånad Oktober">
          <a:extLst>
            <a:ext uri="{FF2B5EF4-FFF2-40B4-BE49-F238E27FC236}">
              <a16:creationId xmlns:a16="http://schemas.microsoft.com/office/drawing/2014/main" id="{AAD91773-9F6D-41BE-8BC0-40C9B763AC8A}"/>
            </a:ext>
          </a:extLst>
        </xdr:cNvPr>
        <xdr:cNvSpPr txBox="1"/>
      </xdr:nvSpPr>
      <xdr:spPr>
        <a:xfrm rot="16200000">
          <a:off x="-2652038" y="3328313"/>
          <a:ext cx="7591427" cy="1411052"/>
        </a:xfrm>
        <a:prstGeom prst="rect">
          <a:avLst/>
        </a:prstGeom>
        <a:ln>
          <a:noFill/>
        </a:ln>
      </xdr:spPr>
      <xdr:style>
        <a:lnRef idx="3">
          <a:schemeClr val="lt1"/>
        </a:lnRef>
        <a:fillRef idx="1003">
          <a:schemeClr val="dk2"/>
        </a:fillRef>
        <a:effectRef idx="1">
          <a:schemeClr val="dk1"/>
        </a:effectRef>
        <a:fontRef idx="minor">
          <a:schemeClr val="lt1"/>
        </a:fontRef>
      </xdr:style>
      <xdr:txBody>
        <a:bodyPr vertOverflow="clip" horzOverflow="clip" wrap="square" lIns="365760" tIns="228600" rIns="1143000" bIns="137160" rtlCol="0" anchor="t"/>
        <a:lstStyle/>
        <a:p>
          <a:pPr algn="r" rtl="0"/>
          <a:r>
            <a:rPr lang="sv-se" sz="3600">
              <a:solidFill>
                <a:schemeClr val="bg1"/>
              </a:solidFill>
              <a:latin typeface="+mj-lt"/>
            </a:rPr>
            <a:t>OKTOBER</a:t>
          </a:r>
        </a:p>
      </xdr:txBody>
    </xdr:sp>
    <xdr:clientData/>
  </xdr:twoCellAnchor>
  <xdr:twoCellAnchor editAs="oneCell">
    <xdr:from>
      <xdr:col>1</xdr:col>
      <xdr:colOff>424987</xdr:colOff>
      <xdr:row>0</xdr:row>
      <xdr:rowOff>76200</xdr:rowOff>
    </xdr:from>
    <xdr:to>
      <xdr:col>1</xdr:col>
      <xdr:colOff>1110787</xdr:colOff>
      <xdr:row>3</xdr:row>
      <xdr:rowOff>251460</xdr:rowOff>
    </xdr:to>
    <xdr:sp macro="" textlink="KalenderÅr">
      <xdr:nvSpPr>
        <xdr:cNvPr id="6" name="Kalenderår" descr="Kalenderår">
          <a:extLst>
            <a:ext uri="{FF2B5EF4-FFF2-40B4-BE49-F238E27FC236}">
              <a16:creationId xmlns:a16="http://schemas.microsoft.com/office/drawing/2014/main" id="{072C193C-1B84-470D-A22E-2223ACF08D9D}"/>
            </a:ext>
          </a:extLst>
        </xdr:cNvPr>
        <xdr:cNvSpPr/>
      </xdr:nvSpPr>
      <xdr:spPr>
        <a:xfrm>
          <a:off x="625012" y="76200"/>
          <a:ext cx="685800" cy="1051560"/>
        </a:xfrm>
        <a:prstGeom prst="rect">
          <a:avLst/>
        </a:prstGeom>
        <a:ln>
          <a:noFill/>
        </a:ln>
      </xdr:spPr>
      <xdr:style>
        <a:lnRef idx="3">
          <a:schemeClr val="lt1"/>
        </a:lnRef>
        <a:fillRef idx="1">
          <a:schemeClr val="accent1"/>
        </a:fillRef>
        <a:effectRef idx="1">
          <a:schemeClr val="accent1"/>
        </a:effectRef>
        <a:fontRef idx="minor">
          <a:schemeClr val="lt1"/>
        </a:fontRef>
      </xdr:style>
      <xdr:txBody>
        <a:bodyPr vertOverflow="clip" horzOverflow="clip" lIns="0" rIns="0" bIns="91440" rtlCol="0" anchor="b"/>
        <a:lstStyle/>
        <a:p>
          <a:pPr algn="ctr" rtl="0"/>
          <a:fld id="{2AF4A2F0-B68A-402F-BD05-5B61CED45D7A}" type="TxLink">
            <a:rPr lang="en-US" sz="1600" b="0" i="0" u="none" strike="noStrike">
              <a:solidFill>
                <a:schemeClr val="bg1"/>
              </a:solidFill>
              <a:latin typeface="Century Gothic"/>
            </a:rPr>
            <a:pPr algn="ctr" rtl="0"/>
            <a:t>2018</a:t>
          </a:fld>
          <a:endParaRPr lang="en-US" sz="1600">
            <a:solidFill>
              <a:schemeClr val="bg1"/>
            </a:solidFill>
            <a:latin typeface="+mj-lt"/>
          </a:endParaRP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238125</xdr:colOff>
      <xdr:row>0</xdr:row>
      <xdr:rowOff>238126</xdr:rowOff>
    </xdr:from>
    <xdr:to>
      <xdr:col>2</xdr:col>
      <xdr:colOff>1352</xdr:colOff>
      <xdr:row>14</xdr:row>
      <xdr:rowOff>3</xdr:rowOff>
    </xdr:to>
    <xdr:sp macro="" textlink="">
      <xdr:nvSpPr>
        <xdr:cNvPr id="4" name="Rubrik" descr="Kalendermånad November">
          <a:extLst>
            <a:ext uri="{FF2B5EF4-FFF2-40B4-BE49-F238E27FC236}">
              <a16:creationId xmlns:a16="http://schemas.microsoft.com/office/drawing/2014/main" id="{3EC27FD5-639B-4206-BA5D-BD3438BB8A7A}"/>
            </a:ext>
          </a:extLst>
        </xdr:cNvPr>
        <xdr:cNvSpPr txBox="1"/>
      </xdr:nvSpPr>
      <xdr:spPr>
        <a:xfrm rot="16200000">
          <a:off x="-2652038" y="3328314"/>
          <a:ext cx="7591427" cy="1411052"/>
        </a:xfrm>
        <a:prstGeom prst="rect">
          <a:avLst/>
        </a:prstGeom>
        <a:ln>
          <a:noFill/>
        </a:ln>
      </xdr:spPr>
      <xdr:style>
        <a:lnRef idx="3">
          <a:schemeClr val="lt1"/>
        </a:lnRef>
        <a:fillRef idx="1003">
          <a:schemeClr val="dk2"/>
        </a:fillRef>
        <a:effectRef idx="1">
          <a:schemeClr val="dk1"/>
        </a:effectRef>
        <a:fontRef idx="minor">
          <a:schemeClr val="lt1"/>
        </a:fontRef>
      </xdr:style>
      <xdr:txBody>
        <a:bodyPr vertOverflow="clip" horzOverflow="clip" wrap="square" lIns="365760" tIns="228600" rIns="1143000" bIns="137160" rtlCol="0" anchor="t"/>
        <a:lstStyle/>
        <a:p>
          <a:pPr algn="r" rtl="0"/>
          <a:r>
            <a:rPr lang="sv-se" sz="3600">
              <a:solidFill>
                <a:schemeClr val="bg1"/>
              </a:solidFill>
              <a:latin typeface="+mj-lt"/>
            </a:rPr>
            <a:t>NOVEMBER</a:t>
          </a:r>
        </a:p>
      </xdr:txBody>
    </xdr:sp>
    <xdr:clientData/>
  </xdr:twoCellAnchor>
  <xdr:twoCellAnchor editAs="oneCell">
    <xdr:from>
      <xdr:col>1</xdr:col>
      <xdr:colOff>424987</xdr:colOff>
      <xdr:row>0</xdr:row>
      <xdr:rowOff>76200</xdr:rowOff>
    </xdr:from>
    <xdr:to>
      <xdr:col>1</xdr:col>
      <xdr:colOff>1110787</xdr:colOff>
      <xdr:row>3</xdr:row>
      <xdr:rowOff>251460</xdr:rowOff>
    </xdr:to>
    <xdr:sp macro="" textlink="KalenderÅr">
      <xdr:nvSpPr>
        <xdr:cNvPr id="6" name="Kalenderår" descr="Kalenderår">
          <a:extLst>
            <a:ext uri="{FF2B5EF4-FFF2-40B4-BE49-F238E27FC236}">
              <a16:creationId xmlns:a16="http://schemas.microsoft.com/office/drawing/2014/main" id="{8C7718AE-59F7-48A7-8087-C85EFD2C10E4}"/>
            </a:ext>
          </a:extLst>
        </xdr:cNvPr>
        <xdr:cNvSpPr/>
      </xdr:nvSpPr>
      <xdr:spPr>
        <a:xfrm>
          <a:off x="625012" y="76200"/>
          <a:ext cx="685800" cy="1051560"/>
        </a:xfrm>
        <a:prstGeom prst="rect">
          <a:avLst/>
        </a:prstGeom>
        <a:ln>
          <a:noFill/>
        </a:ln>
      </xdr:spPr>
      <xdr:style>
        <a:lnRef idx="3">
          <a:schemeClr val="lt1"/>
        </a:lnRef>
        <a:fillRef idx="1">
          <a:schemeClr val="accent1"/>
        </a:fillRef>
        <a:effectRef idx="1">
          <a:schemeClr val="accent1"/>
        </a:effectRef>
        <a:fontRef idx="minor">
          <a:schemeClr val="lt1"/>
        </a:fontRef>
      </xdr:style>
      <xdr:txBody>
        <a:bodyPr vertOverflow="clip" horzOverflow="clip" lIns="0" rIns="0" bIns="91440" rtlCol="0" anchor="b"/>
        <a:lstStyle/>
        <a:p>
          <a:pPr algn="ctr" rtl="0"/>
          <a:fld id="{FA8BFFAF-2E29-493A-A5CF-B940C019FF35}" type="TxLink">
            <a:rPr lang="en-US" sz="1600" b="0" i="0" u="none" strike="noStrike">
              <a:solidFill>
                <a:schemeClr val="bg1"/>
              </a:solidFill>
              <a:latin typeface="Century Gothic"/>
            </a:rPr>
            <a:pPr algn="ctr" rtl="0"/>
            <a:t>2018</a:t>
          </a:fld>
          <a:endParaRPr lang="en-US" sz="1600">
            <a:solidFill>
              <a:schemeClr val="bg1"/>
            </a:solidFill>
            <a:latin typeface="+mj-lt"/>
          </a:endParaRP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238125</xdr:colOff>
      <xdr:row>0</xdr:row>
      <xdr:rowOff>238125</xdr:rowOff>
    </xdr:from>
    <xdr:to>
      <xdr:col>2</xdr:col>
      <xdr:colOff>1352</xdr:colOff>
      <xdr:row>14</xdr:row>
      <xdr:rowOff>2</xdr:rowOff>
    </xdr:to>
    <xdr:sp macro="" textlink="">
      <xdr:nvSpPr>
        <xdr:cNvPr id="4" name="Rubrik" descr="Kalendermånad December">
          <a:extLst>
            <a:ext uri="{FF2B5EF4-FFF2-40B4-BE49-F238E27FC236}">
              <a16:creationId xmlns:a16="http://schemas.microsoft.com/office/drawing/2014/main" id="{E99666B5-1FFA-4590-947B-FD37013C2960}"/>
            </a:ext>
          </a:extLst>
        </xdr:cNvPr>
        <xdr:cNvSpPr txBox="1"/>
      </xdr:nvSpPr>
      <xdr:spPr>
        <a:xfrm rot="16200000">
          <a:off x="-2652038" y="3328313"/>
          <a:ext cx="7591427" cy="1411052"/>
        </a:xfrm>
        <a:prstGeom prst="rect">
          <a:avLst/>
        </a:prstGeom>
        <a:ln>
          <a:noFill/>
        </a:ln>
      </xdr:spPr>
      <xdr:style>
        <a:lnRef idx="3">
          <a:schemeClr val="lt1"/>
        </a:lnRef>
        <a:fillRef idx="1003">
          <a:schemeClr val="dk2"/>
        </a:fillRef>
        <a:effectRef idx="1">
          <a:schemeClr val="dk1"/>
        </a:effectRef>
        <a:fontRef idx="minor">
          <a:schemeClr val="lt1"/>
        </a:fontRef>
      </xdr:style>
      <xdr:txBody>
        <a:bodyPr vertOverflow="clip" horzOverflow="clip" wrap="square" lIns="365760" tIns="228600" rIns="1143000" bIns="137160" rtlCol="0" anchor="t"/>
        <a:lstStyle/>
        <a:p>
          <a:pPr algn="r" rtl="0"/>
          <a:r>
            <a:rPr lang="sv-se" sz="3600">
              <a:solidFill>
                <a:schemeClr val="bg1"/>
              </a:solidFill>
              <a:latin typeface="+mj-lt"/>
            </a:rPr>
            <a:t>DECEMBER</a:t>
          </a:r>
        </a:p>
      </xdr:txBody>
    </xdr:sp>
    <xdr:clientData/>
  </xdr:twoCellAnchor>
  <xdr:twoCellAnchor editAs="oneCell">
    <xdr:from>
      <xdr:col>1</xdr:col>
      <xdr:colOff>424987</xdr:colOff>
      <xdr:row>0</xdr:row>
      <xdr:rowOff>76200</xdr:rowOff>
    </xdr:from>
    <xdr:to>
      <xdr:col>1</xdr:col>
      <xdr:colOff>1110787</xdr:colOff>
      <xdr:row>3</xdr:row>
      <xdr:rowOff>251460</xdr:rowOff>
    </xdr:to>
    <xdr:sp macro="" textlink="KalenderÅr">
      <xdr:nvSpPr>
        <xdr:cNvPr id="6" name="Kalenderår" descr="Kalenderår">
          <a:extLst>
            <a:ext uri="{FF2B5EF4-FFF2-40B4-BE49-F238E27FC236}">
              <a16:creationId xmlns:a16="http://schemas.microsoft.com/office/drawing/2014/main" id="{8C017CDF-4065-410E-BB4B-4114848CDC64}"/>
            </a:ext>
          </a:extLst>
        </xdr:cNvPr>
        <xdr:cNvSpPr/>
      </xdr:nvSpPr>
      <xdr:spPr>
        <a:xfrm>
          <a:off x="625012" y="76200"/>
          <a:ext cx="685800" cy="1051560"/>
        </a:xfrm>
        <a:prstGeom prst="rect">
          <a:avLst/>
        </a:prstGeom>
        <a:ln>
          <a:noFill/>
        </a:ln>
      </xdr:spPr>
      <xdr:style>
        <a:lnRef idx="3">
          <a:schemeClr val="lt1"/>
        </a:lnRef>
        <a:fillRef idx="1">
          <a:schemeClr val="accent1"/>
        </a:fillRef>
        <a:effectRef idx="1">
          <a:schemeClr val="accent1"/>
        </a:effectRef>
        <a:fontRef idx="minor">
          <a:schemeClr val="lt1"/>
        </a:fontRef>
      </xdr:style>
      <xdr:txBody>
        <a:bodyPr vertOverflow="clip" horzOverflow="clip" lIns="0" rIns="0" bIns="91440" rtlCol="0" anchor="b"/>
        <a:lstStyle/>
        <a:p>
          <a:pPr algn="ctr" rtl="0"/>
          <a:fld id="{2DB80B96-8D91-46D5-8215-062F652A874B}" type="TxLink">
            <a:rPr lang="en-US" sz="1600" b="0" i="0" u="none" strike="noStrike">
              <a:solidFill>
                <a:schemeClr val="bg1"/>
              </a:solidFill>
              <a:latin typeface="Century Gothic"/>
            </a:rPr>
            <a:pPr algn="ctr" rtl="0"/>
            <a:t>2018</a:t>
          </a:fld>
          <a:endParaRPr lang="en-US" sz="1600">
            <a:solidFill>
              <a:schemeClr val="bg1"/>
            </a:solidFill>
            <a:latin typeface="+mj-lt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238125</xdr:colOff>
      <xdr:row>0</xdr:row>
      <xdr:rowOff>238125</xdr:rowOff>
    </xdr:from>
    <xdr:to>
      <xdr:col>2</xdr:col>
      <xdr:colOff>1352</xdr:colOff>
      <xdr:row>14</xdr:row>
      <xdr:rowOff>2</xdr:rowOff>
    </xdr:to>
    <xdr:sp macro="" textlink="">
      <xdr:nvSpPr>
        <xdr:cNvPr id="4" name="Rubrik" descr="Kalendermånad Februari">
          <a:extLst>
            <a:ext uri="{FF2B5EF4-FFF2-40B4-BE49-F238E27FC236}">
              <a16:creationId xmlns:a16="http://schemas.microsoft.com/office/drawing/2014/main" id="{0BFD9254-7681-4766-A462-BE31CA2E5037}"/>
            </a:ext>
          </a:extLst>
        </xdr:cNvPr>
        <xdr:cNvSpPr txBox="1"/>
      </xdr:nvSpPr>
      <xdr:spPr>
        <a:xfrm rot="16200000">
          <a:off x="-2652038" y="3328313"/>
          <a:ext cx="7591427" cy="1411052"/>
        </a:xfrm>
        <a:prstGeom prst="rect">
          <a:avLst/>
        </a:prstGeom>
        <a:ln>
          <a:noFill/>
        </a:ln>
      </xdr:spPr>
      <xdr:style>
        <a:lnRef idx="3">
          <a:schemeClr val="lt1"/>
        </a:lnRef>
        <a:fillRef idx="1003">
          <a:schemeClr val="dk2"/>
        </a:fillRef>
        <a:effectRef idx="1">
          <a:schemeClr val="dk1"/>
        </a:effectRef>
        <a:fontRef idx="minor">
          <a:schemeClr val="lt1"/>
        </a:fontRef>
      </xdr:style>
      <xdr:txBody>
        <a:bodyPr vertOverflow="clip" horzOverflow="clip" wrap="square" lIns="365760" tIns="228600" rIns="1143000" bIns="137160" rtlCol="0" anchor="t"/>
        <a:lstStyle/>
        <a:p>
          <a:pPr algn="r" rtl="0"/>
          <a:r>
            <a:rPr lang="sv-se" sz="3600">
              <a:solidFill>
                <a:schemeClr val="bg1"/>
              </a:solidFill>
              <a:latin typeface="+mj-lt"/>
            </a:rPr>
            <a:t>FEBRUARI</a:t>
          </a:r>
        </a:p>
      </xdr:txBody>
    </xdr:sp>
    <xdr:clientData/>
  </xdr:twoCellAnchor>
  <xdr:twoCellAnchor editAs="oneCell">
    <xdr:from>
      <xdr:col>1</xdr:col>
      <xdr:colOff>424987</xdr:colOff>
      <xdr:row>0</xdr:row>
      <xdr:rowOff>76200</xdr:rowOff>
    </xdr:from>
    <xdr:to>
      <xdr:col>1</xdr:col>
      <xdr:colOff>1110787</xdr:colOff>
      <xdr:row>3</xdr:row>
      <xdr:rowOff>251460</xdr:rowOff>
    </xdr:to>
    <xdr:sp macro="" textlink="KalenderÅr">
      <xdr:nvSpPr>
        <xdr:cNvPr id="8" name="Kalenderår" descr="Kalenderår">
          <a:extLst>
            <a:ext uri="{FF2B5EF4-FFF2-40B4-BE49-F238E27FC236}">
              <a16:creationId xmlns:a16="http://schemas.microsoft.com/office/drawing/2014/main" id="{D9F45A0B-1F03-45BA-B929-9FBFE3276C6A}"/>
            </a:ext>
          </a:extLst>
        </xdr:cNvPr>
        <xdr:cNvSpPr/>
      </xdr:nvSpPr>
      <xdr:spPr>
        <a:xfrm>
          <a:off x="625012" y="76200"/>
          <a:ext cx="685800" cy="1051560"/>
        </a:xfrm>
        <a:prstGeom prst="rect">
          <a:avLst/>
        </a:prstGeom>
        <a:ln>
          <a:noFill/>
        </a:ln>
      </xdr:spPr>
      <xdr:style>
        <a:lnRef idx="3">
          <a:schemeClr val="lt1"/>
        </a:lnRef>
        <a:fillRef idx="1">
          <a:schemeClr val="accent1"/>
        </a:fillRef>
        <a:effectRef idx="1">
          <a:schemeClr val="accent1"/>
        </a:effectRef>
        <a:fontRef idx="minor">
          <a:schemeClr val="lt1"/>
        </a:fontRef>
      </xdr:style>
      <xdr:txBody>
        <a:bodyPr vertOverflow="clip" horzOverflow="clip" lIns="0" rIns="0" bIns="91440" rtlCol="0" anchor="b"/>
        <a:lstStyle/>
        <a:p>
          <a:pPr algn="ctr" rtl="0"/>
          <a:fld id="{374DBA6C-EA71-4DE4-B4F6-99A90514236A}" type="TxLink">
            <a:rPr lang="en-US" sz="1600" b="0" i="0" u="none" strike="noStrike">
              <a:solidFill>
                <a:schemeClr val="bg1"/>
              </a:solidFill>
              <a:latin typeface="Century Gothic"/>
            </a:rPr>
            <a:pPr algn="ctr" rtl="0"/>
            <a:t>2018</a:t>
          </a:fld>
          <a:endParaRPr lang="en-US" sz="1600">
            <a:solidFill>
              <a:schemeClr val="bg1"/>
            </a:solidFill>
            <a:latin typeface="+mj-lt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238125</xdr:colOff>
      <xdr:row>0</xdr:row>
      <xdr:rowOff>238125</xdr:rowOff>
    </xdr:from>
    <xdr:to>
      <xdr:col>2</xdr:col>
      <xdr:colOff>10877</xdr:colOff>
      <xdr:row>14</xdr:row>
      <xdr:rowOff>2</xdr:rowOff>
    </xdr:to>
    <xdr:sp macro="" textlink="">
      <xdr:nvSpPr>
        <xdr:cNvPr id="4" name="Rubrik" descr="Kalendermånad Mars">
          <a:extLst>
            <a:ext uri="{FF2B5EF4-FFF2-40B4-BE49-F238E27FC236}">
              <a16:creationId xmlns:a16="http://schemas.microsoft.com/office/drawing/2014/main" id="{809829EF-6AE1-4185-8501-829345B19A6E}"/>
            </a:ext>
          </a:extLst>
        </xdr:cNvPr>
        <xdr:cNvSpPr txBox="1"/>
      </xdr:nvSpPr>
      <xdr:spPr>
        <a:xfrm rot="16200000">
          <a:off x="-2652038" y="3328313"/>
          <a:ext cx="7591427" cy="1411052"/>
        </a:xfrm>
        <a:prstGeom prst="rect">
          <a:avLst/>
        </a:prstGeom>
        <a:ln>
          <a:noFill/>
        </a:ln>
      </xdr:spPr>
      <xdr:style>
        <a:lnRef idx="3">
          <a:schemeClr val="lt1"/>
        </a:lnRef>
        <a:fillRef idx="1003">
          <a:schemeClr val="dk2"/>
        </a:fillRef>
        <a:effectRef idx="1">
          <a:schemeClr val="dk1"/>
        </a:effectRef>
        <a:fontRef idx="minor">
          <a:schemeClr val="lt1"/>
        </a:fontRef>
      </xdr:style>
      <xdr:txBody>
        <a:bodyPr vertOverflow="clip" horzOverflow="clip" wrap="square" lIns="365760" tIns="228600" rIns="1143000" bIns="137160" rtlCol="0" anchor="t"/>
        <a:lstStyle/>
        <a:p>
          <a:pPr algn="r" rtl="0"/>
          <a:r>
            <a:rPr lang="sv-se" sz="3600">
              <a:solidFill>
                <a:schemeClr val="bg1"/>
              </a:solidFill>
              <a:latin typeface="+mj-lt"/>
            </a:rPr>
            <a:t>MARS</a:t>
          </a:r>
        </a:p>
      </xdr:txBody>
    </xdr:sp>
    <xdr:clientData/>
  </xdr:twoCellAnchor>
  <xdr:twoCellAnchor editAs="oneCell">
    <xdr:from>
      <xdr:col>1</xdr:col>
      <xdr:colOff>424987</xdr:colOff>
      <xdr:row>0</xdr:row>
      <xdr:rowOff>76200</xdr:rowOff>
    </xdr:from>
    <xdr:to>
      <xdr:col>1</xdr:col>
      <xdr:colOff>1110787</xdr:colOff>
      <xdr:row>3</xdr:row>
      <xdr:rowOff>251460</xdr:rowOff>
    </xdr:to>
    <xdr:sp macro="" textlink="KalenderÅr">
      <xdr:nvSpPr>
        <xdr:cNvPr id="8" name="Kalenderår" descr="Kalenderår">
          <a:extLst>
            <a:ext uri="{FF2B5EF4-FFF2-40B4-BE49-F238E27FC236}">
              <a16:creationId xmlns:a16="http://schemas.microsoft.com/office/drawing/2014/main" id="{94F4616A-892E-47C5-A949-FED75FFADEBB}"/>
            </a:ext>
          </a:extLst>
        </xdr:cNvPr>
        <xdr:cNvSpPr/>
      </xdr:nvSpPr>
      <xdr:spPr>
        <a:xfrm>
          <a:off x="625012" y="76200"/>
          <a:ext cx="685800" cy="1051560"/>
        </a:xfrm>
        <a:prstGeom prst="rect">
          <a:avLst/>
        </a:prstGeom>
        <a:ln>
          <a:noFill/>
        </a:ln>
      </xdr:spPr>
      <xdr:style>
        <a:lnRef idx="3">
          <a:schemeClr val="lt1"/>
        </a:lnRef>
        <a:fillRef idx="1">
          <a:schemeClr val="accent1"/>
        </a:fillRef>
        <a:effectRef idx="1">
          <a:schemeClr val="accent1"/>
        </a:effectRef>
        <a:fontRef idx="minor">
          <a:schemeClr val="lt1"/>
        </a:fontRef>
      </xdr:style>
      <xdr:txBody>
        <a:bodyPr vertOverflow="clip" horzOverflow="clip" lIns="0" rIns="0" bIns="91440" rtlCol="0" anchor="b"/>
        <a:lstStyle/>
        <a:p>
          <a:pPr algn="ctr" rtl="0"/>
          <a:fld id="{6533B865-6686-432B-A920-BC8F3D834B91}" type="TxLink">
            <a:rPr lang="en-US" sz="1600" b="0" i="0" u="none" strike="noStrike">
              <a:solidFill>
                <a:schemeClr val="bg1"/>
              </a:solidFill>
              <a:latin typeface="Century Gothic"/>
            </a:rPr>
            <a:pPr algn="ctr" rtl="0"/>
            <a:t>2018</a:t>
          </a:fld>
          <a:endParaRPr lang="en-US" sz="1600">
            <a:solidFill>
              <a:schemeClr val="bg1"/>
            </a:solidFill>
            <a:latin typeface="+mj-lt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238125</xdr:colOff>
      <xdr:row>0</xdr:row>
      <xdr:rowOff>238125</xdr:rowOff>
    </xdr:from>
    <xdr:to>
      <xdr:col>1</xdr:col>
      <xdr:colOff>1649177</xdr:colOff>
      <xdr:row>14</xdr:row>
      <xdr:rowOff>2</xdr:rowOff>
    </xdr:to>
    <xdr:sp macro="" textlink="">
      <xdr:nvSpPr>
        <xdr:cNvPr id="4" name="Rubrik" descr="Kalendermånad April">
          <a:extLst>
            <a:ext uri="{FF2B5EF4-FFF2-40B4-BE49-F238E27FC236}">
              <a16:creationId xmlns:a16="http://schemas.microsoft.com/office/drawing/2014/main" id="{8C5697FE-2327-4994-9CAB-8B06831BBFBC}"/>
            </a:ext>
          </a:extLst>
        </xdr:cNvPr>
        <xdr:cNvSpPr txBox="1"/>
      </xdr:nvSpPr>
      <xdr:spPr>
        <a:xfrm rot="16200000">
          <a:off x="-2652038" y="3328313"/>
          <a:ext cx="7591427" cy="1411052"/>
        </a:xfrm>
        <a:prstGeom prst="rect">
          <a:avLst/>
        </a:prstGeom>
        <a:ln>
          <a:noFill/>
        </a:ln>
      </xdr:spPr>
      <xdr:style>
        <a:lnRef idx="3">
          <a:schemeClr val="lt1"/>
        </a:lnRef>
        <a:fillRef idx="1003">
          <a:schemeClr val="dk2"/>
        </a:fillRef>
        <a:effectRef idx="1">
          <a:schemeClr val="dk1"/>
        </a:effectRef>
        <a:fontRef idx="minor">
          <a:schemeClr val="lt1"/>
        </a:fontRef>
      </xdr:style>
      <xdr:txBody>
        <a:bodyPr vertOverflow="clip" horzOverflow="clip" wrap="square" lIns="365760" tIns="228600" rIns="1143000" bIns="137160" rtlCol="0" anchor="t"/>
        <a:lstStyle/>
        <a:p>
          <a:pPr algn="r" rtl="0"/>
          <a:r>
            <a:rPr lang="sv-se" sz="3600">
              <a:solidFill>
                <a:schemeClr val="bg1"/>
              </a:solidFill>
              <a:latin typeface="+mj-lt"/>
            </a:rPr>
            <a:t>APRIL</a:t>
          </a:r>
        </a:p>
      </xdr:txBody>
    </xdr:sp>
    <xdr:clientData/>
  </xdr:twoCellAnchor>
  <xdr:twoCellAnchor editAs="oneCell">
    <xdr:from>
      <xdr:col>1</xdr:col>
      <xdr:colOff>424987</xdr:colOff>
      <xdr:row>0</xdr:row>
      <xdr:rowOff>76200</xdr:rowOff>
    </xdr:from>
    <xdr:to>
      <xdr:col>1</xdr:col>
      <xdr:colOff>1110787</xdr:colOff>
      <xdr:row>3</xdr:row>
      <xdr:rowOff>251460</xdr:rowOff>
    </xdr:to>
    <xdr:sp macro="" textlink="KalenderÅr">
      <xdr:nvSpPr>
        <xdr:cNvPr id="6" name="Kalenderår" descr="Kalenderår">
          <a:extLst>
            <a:ext uri="{FF2B5EF4-FFF2-40B4-BE49-F238E27FC236}">
              <a16:creationId xmlns:a16="http://schemas.microsoft.com/office/drawing/2014/main" id="{28BF5BB3-1CB6-4753-BC18-831923F8916D}"/>
            </a:ext>
          </a:extLst>
        </xdr:cNvPr>
        <xdr:cNvSpPr/>
      </xdr:nvSpPr>
      <xdr:spPr>
        <a:xfrm>
          <a:off x="625012" y="76200"/>
          <a:ext cx="685800" cy="1051560"/>
        </a:xfrm>
        <a:prstGeom prst="rect">
          <a:avLst/>
        </a:prstGeom>
        <a:ln>
          <a:noFill/>
        </a:ln>
      </xdr:spPr>
      <xdr:style>
        <a:lnRef idx="3">
          <a:schemeClr val="lt1"/>
        </a:lnRef>
        <a:fillRef idx="1">
          <a:schemeClr val="accent1"/>
        </a:fillRef>
        <a:effectRef idx="1">
          <a:schemeClr val="accent1"/>
        </a:effectRef>
        <a:fontRef idx="minor">
          <a:schemeClr val="lt1"/>
        </a:fontRef>
      </xdr:style>
      <xdr:txBody>
        <a:bodyPr vertOverflow="clip" horzOverflow="clip" lIns="0" rIns="0" bIns="91440" rtlCol="0" anchor="b"/>
        <a:lstStyle/>
        <a:p>
          <a:pPr algn="ctr" rtl="0"/>
          <a:fld id="{E009E4A6-2A58-4520-840E-179D83C19836}" type="TxLink">
            <a:rPr lang="en-US" sz="1600" b="0" i="0" u="none" strike="noStrike">
              <a:solidFill>
                <a:schemeClr val="bg1"/>
              </a:solidFill>
              <a:latin typeface="Century Gothic"/>
            </a:rPr>
            <a:pPr algn="ctr" rtl="0"/>
            <a:t>2018</a:t>
          </a:fld>
          <a:endParaRPr lang="en-US" sz="1600">
            <a:solidFill>
              <a:schemeClr val="bg1"/>
            </a:solidFill>
            <a:latin typeface="+mj-lt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238125</xdr:colOff>
      <xdr:row>0</xdr:row>
      <xdr:rowOff>238126</xdr:rowOff>
    </xdr:from>
    <xdr:to>
      <xdr:col>1</xdr:col>
      <xdr:colOff>1649177</xdr:colOff>
      <xdr:row>14</xdr:row>
      <xdr:rowOff>3</xdr:rowOff>
    </xdr:to>
    <xdr:sp macro="" textlink="">
      <xdr:nvSpPr>
        <xdr:cNvPr id="4" name="Rubrik" descr="Kalendermånad Maj">
          <a:extLst>
            <a:ext uri="{FF2B5EF4-FFF2-40B4-BE49-F238E27FC236}">
              <a16:creationId xmlns:a16="http://schemas.microsoft.com/office/drawing/2014/main" id="{D3193DA4-2818-437B-B402-50DC425D4195}"/>
            </a:ext>
          </a:extLst>
        </xdr:cNvPr>
        <xdr:cNvSpPr txBox="1"/>
      </xdr:nvSpPr>
      <xdr:spPr>
        <a:xfrm rot="16200000">
          <a:off x="-2652038" y="3328314"/>
          <a:ext cx="7591427" cy="1411052"/>
        </a:xfrm>
        <a:prstGeom prst="rect">
          <a:avLst/>
        </a:prstGeom>
        <a:ln>
          <a:noFill/>
        </a:ln>
      </xdr:spPr>
      <xdr:style>
        <a:lnRef idx="3">
          <a:schemeClr val="lt1"/>
        </a:lnRef>
        <a:fillRef idx="1003">
          <a:schemeClr val="dk2"/>
        </a:fillRef>
        <a:effectRef idx="1">
          <a:schemeClr val="dk1"/>
        </a:effectRef>
        <a:fontRef idx="minor">
          <a:schemeClr val="lt1"/>
        </a:fontRef>
      </xdr:style>
      <xdr:txBody>
        <a:bodyPr vertOverflow="clip" horzOverflow="clip" wrap="square" lIns="365760" tIns="228600" rIns="1143000" bIns="137160" rtlCol="0" anchor="t"/>
        <a:lstStyle/>
        <a:p>
          <a:pPr algn="r" rtl="0"/>
          <a:r>
            <a:rPr lang="sv-se" sz="3600">
              <a:solidFill>
                <a:schemeClr val="bg1"/>
              </a:solidFill>
              <a:latin typeface="+mj-lt"/>
            </a:rPr>
            <a:t>MAJ</a:t>
          </a:r>
        </a:p>
      </xdr:txBody>
    </xdr:sp>
    <xdr:clientData/>
  </xdr:twoCellAnchor>
  <xdr:twoCellAnchor editAs="oneCell">
    <xdr:from>
      <xdr:col>1</xdr:col>
      <xdr:colOff>424987</xdr:colOff>
      <xdr:row>0</xdr:row>
      <xdr:rowOff>76200</xdr:rowOff>
    </xdr:from>
    <xdr:to>
      <xdr:col>1</xdr:col>
      <xdr:colOff>1110787</xdr:colOff>
      <xdr:row>3</xdr:row>
      <xdr:rowOff>251460</xdr:rowOff>
    </xdr:to>
    <xdr:sp macro="" textlink="KalenderÅr">
      <xdr:nvSpPr>
        <xdr:cNvPr id="6" name="Kalenderår" descr="Kalenderår">
          <a:extLst>
            <a:ext uri="{FF2B5EF4-FFF2-40B4-BE49-F238E27FC236}">
              <a16:creationId xmlns:a16="http://schemas.microsoft.com/office/drawing/2014/main" id="{F9579838-AC69-4050-BB7C-A7ED2F2BA2B6}"/>
            </a:ext>
          </a:extLst>
        </xdr:cNvPr>
        <xdr:cNvSpPr/>
      </xdr:nvSpPr>
      <xdr:spPr>
        <a:xfrm>
          <a:off x="625012" y="76200"/>
          <a:ext cx="685800" cy="1051560"/>
        </a:xfrm>
        <a:prstGeom prst="rect">
          <a:avLst/>
        </a:prstGeom>
        <a:ln>
          <a:noFill/>
        </a:ln>
      </xdr:spPr>
      <xdr:style>
        <a:lnRef idx="3">
          <a:schemeClr val="lt1"/>
        </a:lnRef>
        <a:fillRef idx="1">
          <a:schemeClr val="accent1"/>
        </a:fillRef>
        <a:effectRef idx="1">
          <a:schemeClr val="accent1"/>
        </a:effectRef>
        <a:fontRef idx="minor">
          <a:schemeClr val="lt1"/>
        </a:fontRef>
      </xdr:style>
      <xdr:txBody>
        <a:bodyPr vertOverflow="clip" horzOverflow="clip" lIns="0" rIns="0" bIns="91440" rtlCol="0" anchor="b"/>
        <a:lstStyle/>
        <a:p>
          <a:pPr algn="ctr" rtl="0"/>
          <a:fld id="{5A989F57-72A1-4179-8411-5964E2BFE153}" type="TxLink">
            <a:rPr lang="en-US" sz="1600" b="0" i="0" u="none" strike="noStrike">
              <a:solidFill>
                <a:schemeClr val="bg1"/>
              </a:solidFill>
              <a:latin typeface="Century Gothic"/>
            </a:rPr>
            <a:pPr algn="ctr" rtl="0"/>
            <a:t>2018</a:t>
          </a:fld>
          <a:endParaRPr lang="en-US" sz="1600">
            <a:solidFill>
              <a:schemeClr val="bg1"/>
            </a:solidFill>
            <a:latin typeface="+mj-lt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238125</xdr:colOff>
      <xdr:row>0</xdr:row>
      <xdr:rowOff>238126</xdr:rowOff>
    </xdr:from>
    <xdr:to>
      <xdr:col>1</xdr:col>
      <xdr:colOff>1649177</xdr:colOff>
      <xdr:row>14</xdr:row>
      <xdr:rowOff>3</xdr:rowOff>
    </xdr:to>
    <xdr:sp macro="" textlink="">
      <xdr:nvSpPr>
        <xdr:cNvPr id="4" name="Rubrik" descr="Kalendermånad Juni">
          <a:extLst>
            <a:ext uri="{FF2B5EF4-FFF2-40B4-BE49-F238E27FC236}">
              <a16:creationId xmlns:a16="http://schemas.microsoft.com/office/drawing/2014/main" id="{1D2DD5FA-C2C9-4F1C-AAA4-8D05231E789A}"/>
            </a:ext>
          </a:extLst>
        </xdr:cNvPr>
        <xdr:cNvSpPr txBox="1"/>
      </xdr:nvSpPr>
      <xdr:spPr>
        <a:xfrm rot="16200000">
          <a:off x="-2652038" y="3328314"/>
          <a:ext cx="7591427" cy="1411052"/>
        </a:xfrm>
        <a:prstGeom prst="rect">
          <a:avLst/>
        </a:prstGeom>
        <a:ln>
          <a:noFill/>
        </a:ln>
      </xdr:spPr>
      <xdr:style>
        <a:lnRef idx="3">
          <a:schemeClr val="lt1"/>
        </a:lnRef>
        <a:fillRef idx="1003">
          <a:schemeClr val="dk2"/>
        </a:fillRef>
        <a:effectRef idx="1">
          <a:schemeClr val="dk1"/>
        </a:effectRef>
        <a:fontRef idx="minor">
          <a:schemeClr val="lt1"/>
        </a:fontRef>
      </xdr:style>
      <xdr:txBody>
        <a:bodyPr vertOverflow="clip" horzOverflow="clip" wrap="square" lIns="365760" tIns="228600" rIns="1143000" bIns="137160" rtlCol="0" anchor="t"/>
        <a:lstStyle/>
        <a:p>
          <a:pPr algn="r" rtl="0"/>
          <a:r>
            <a:rPr lang="sv-se" sz="3600">
              <a:solidFill>
                <a:schemeClr val="bg1"/>
              </a:solidFill>
              <a:latin typeface="+mj-lt"/>
            </a:rPr>
            <a:t>JUNI</a:t>
          </a:r>
        </a:p>
      </xdr:txBody>
    </xdr:sp>
    <xdr:clientData/>
  </xdr:twoCellAnchor>
  <xdr:twoCellAnchor editAs="oneCell">
    <xdr:from>
      <xdr:col>1</xdr:col>
      <xdr:colOff>424987</xdr:colOff>
      <xdr:row>0</xdr:row>
      <xdr:rowOff>76200</xdr:rowOff>
    </xdr:from>
    <xdr:to>
      <xdr:col>1</xdr:col>
      <xdr:colOff>1110787</xdr:colOff>
      <xdr:row>3</xdr:row>
      <xdr:rowOff>251460</xdr:rowOff>
    </xdr:to>
    <xdr:sp macro="" textlink="KalenderÅr">
      <xdr:nvSpPr>
        <xdr:cNvPr id="6" name="Kalenderår" descr="Kalenderår">
          <a:extLst>
            <a:ext uri="{FF2B5EF4-FFF2-40B4-BE49-F238E27FC236}">
              <a16:creationId xmlns:a16="http://schemas.microsoft.com/office/drawing/2014/main" id="{CDE28479-E074-4581-B5CA-B0BE8908C03E}"/>
            </a:ext>
          </a:extLst>
        </xdr:cNvPr>
        <xdr:cNvSpPr/>
      </xdr:nvSpPr>
      <xdr:spPr>
        <a:xfrm>
          <a:off x="625012" y="76200"/>
          <a:ext cx="685800" cy="1051560"/>
        </a:xfrm>
        <a:prstGeom prst="rect">
          <a:avLst/>
        </a:prstGeom>
        <a:ln>
          <a:noFill/>
        </a:ln>
      </xdr:spPr>
      <xdr:style>
        <a:lnRef idx="3">
          <a:schemeClr val="lt1"/>
        </a:lnRef>
        <a:fillRef idx="1">
          <a:schemeClr val="accent1"/>
        </a:fillRef>
        <a:effectRef idx="1">
          <a:schemeClr val="accent1"/>
        </a:effectRef>
        <a:fontRef idx="minor">
          <a:schemeClr val="lt1"/>
        </a:fontRef>
      </xdr:style>
      <xdr:txBody>
        <a:bodyPr vertOverflow="clip" horzOverflow="clip" lIns="0" rIns="0" bIns="91440" rtlCol="0" anchor="b"/>
        <a:lstStyle/>
        <a:p>
          <a:pPr algn="ctr" rtl="0"/>
          <a:fld id="{403C864D-1A0F-4051-9455-FAFEC8805830}" type="TxLink">
            <a:rPr lang="en-US" sz="1600" b="0" i="0" u="none" strike="noStrike">
              <a:solidFill>
                <a:schemeClr val="bg1"/>
              </a:solidFill>
              <a:latin typeface="Century Gothic"/>
            </a:rPr>
            <a:pPr algn="ctr" rtl="0"/>
            <a:t>2018</a:t>
          </a:fld>
          <a:endParaRPr lang="en-US" sz="1600">
            <a:solidFill>
              <a:schemeClr val="bg1"/>
            </a:solidFill>
            <a:latin typeface="+mj-lt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238125</xdr:colOff>
      <xdr:row>0</xdr:row>
      <xdr:rowOff>238126</xdr:rowOff>
    </xdr:from>
    <xdr:to>
      <xdr:col>2</xdr:col>
      <xdr:colOff>1352</xdr:colOff>
      <xdr:row>14</xdr:row>
      <xdr:rowOff>3</xdr:rowOff>
    </xdr:to>
    <xdr:sp macro="" textlink="">
      <xdr:nvSpPr>
        <xdr:cNvPr id="4" name="Rubrik" descr="Kalendermånad Juli">
          <a:extLst>
            <a:ext uri="{FF2B5EF4-FFF2-40B4-BE49-F238E27FC236}">
              <a16:creationId xmlns:a16="http://schemas.microsoft.com/office/drawing/2014/main" id="{29285F84-28DE-42CF-9502-C61B073257AC}"/>
            </a:ext>
          </a:extLst>
        </xdr:cNvPr>
        <xdr:cNvSpPr txBox="1"/>
      </xdr:nvSpPr>
      <xdr:spPr>
        <a:xfrm rot="16200000">
          <a:off x="-2652038" y="3328314"/>
          <a:ext cx="7591427" cy="1411052"/>
        </a:xfrm>
        <a:prstGeom prst="rect">
          <a:avLst/>
        </a:prstGeom>
        <a:ln>
          <a:noFill/>
        </a:ln>
      </xdr:spPr>
      <xdr:style>
        <a:lnRef idx="3">
          <a:schemeClr val="lt1"/>
        </a:lnRef>
        <a:fillRef idx="1003">
          <a:schemeClr val="dk2"/>
        </a:fillRef>
        <a:effectRef idx="1">
          <a:schemeClr val="dk1"/>
        </a:effectRef>
        <a:fontRef idx="minor">
          <a:schemeClr val="lt1"/>
        </a:fontRef>
      </xdr:style>
      <xdr:txBody>
        <a:bodyPr vertOverflow="clip" horzOverflow="clip" wrap="square" lIns="365760" tIns="228600" rIns="1143000" bIns="137160" rtlCol="0" anchor="t"/>
        <a:lstStyle/>
        <a:p>
          <a:pPr algn="r" rtl="0"/>
          <a:r>
            <a:rPr lang="sv-se" sz="3600">
              <a:solidFill>
                <a:schemeClr val="bg1"/>
              </a:solidFill>
              <a:latin typeface="+mj-lt"/>
            </a:rPr>
            <a:t>JULI</a:t>
          </a:r>
        </a:p>
      </xdr:txBody>
    </xdr:sp>
    <xdr:clientData/>
  </xdr:twoCellAnchor>
  <xdr:twoCellAnchor editAs="oneCell">
    <xdr:from>
      <xdr:col>1</xdr:col>
      <xdr:colOff>424987</xdr:colOff>
      <xdr:row>0</xdr:row>
      <xdr:rowOff>76200</xdr:rowOff>
    </xdr:from>
    <xdr:to>
      <xdr:col>1</xdr:col>
      <xdr:colOff>1110787</xdr:colOff>
      <xdr:row>3</xdr:row>
      <xdr:rowOff>251460</xdr:rowOff>
    </xdr:to>
    <xdr:sp macro="" textlink="KalenderÅr">
      <xdr:nvSpPr>
        <xdr:cNvPr id="6" name="Kalenderår" descr="Kalenderår">
          <a:extLst>
            <a:ext uri="{FF2B5EF4-FFF2-40B4-BE49-F238E27FC236}">
              <a16:creationId xmlns:a16="http://schemas.microsoft.com/office/drawing/2014/main" id="{3939A971-FCE0-4C69-8251-DA7ADB6EA0C4}"/>
            </a:ext>
          </a:extLst>
        </xdr:cNvPr>
        <xdr:cNvSpPr/>
      </xdr:nvSpPr>
      <xdr:spPr>
        <a:xfrm>
          <a:off x="625012" y="76200"/>
          <a:ext cx="685800" cy="1051560"/>
        </a:xfrm>
        <a:prstGeom prst="rect">
          <a:avLst/>
        </a:prstGeom>
        <a:ln>
          <a:noFill/>
        </a:ln>
      </xdr:spPr>
      <xdr:style>
        <a:lnRef idx="3">
          <a:schemeClr val="lt1"/>
        </a:lnRef>
        <a:fillRef idx="1">
          <a:schemeClr val="accent1"/>
        </a:fillRef>
        <a:effectRef idx="1">
          <a:schemeClr val="accent1"/>
        </a:effectRef>
        <a:fontRef idx="minor">
          <a:schemeClr val="lt1"/>
        </a:fontRef>
      </xdr:style>
      <xdr:txBody>
        <a:bodyPr vertOverflow="clip" horzOverflow="clip" lIns="0" rIns="0" bIns="91440" rtlCol="0" anchor="b"/>
        <a:lstStyle/>
        <a:p>
          <a:pPr algn="ctr" rtl="0"/>
          <a:fld id="{3CE84B01-0219-46F6-A41A-1F92B5ED8C29}" type="TxLink">
            <a:rPr lang="en-US" sz="1600" b="0" i="0" u="none" strike="noStrike">
              <a:solidFill>
                <a:schemeClr val="bg1"/>
              </a:solidFill>
              <a:latin typeface="Century Gothic"/>
            </a:rPr>
            <a:pPr algn="ctr" rtl="0"/>
            <a:t>2018</a:t>
          </a:fld>
          <a:endParaRPr lang="en-US" sz="1600">
            <a:solidFill>
              <a:schemeClr val="bg1"/>
            </a:solidFill>
            <a:latin typeface="+mj-lt"/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238125</xdr:colOff>
      <xdr:row>0</xdr:row>
      <xdr:rowOff>238125</xdr:rowOff>
    </xdr:from>
    <xdr:to>
      <xdr:col>2</xdr:col>
      <xdr:colOff>1352</xdr:colOff>
      <xdr:row>14</xdr:row>
      <xdr:rowOff>2</xdr:rowOff>
    </xdr:to>
    <xdr:sp macro="" textlink="">
      <xdr:nvSpPr>
        <xdr:cNvPr id="4" name="Rubrik" descr="Kalendermånad Augusti">
          <a:extLst>
            <a:ext uri="{FF2B5EF4-FFF2-40B4-BE49-F238E27FC236}">
              <a16:creationId xmlns:a16="http://schemas.microsoft.com/office/drawing/2014/main" id="{1E986A51-51F6-4144-9A58-00573177AF1C}"/>
            </a:ext>
          </a:extLst>
        </xdr:cNvPr>
        <xdr:cNvSpPr txBox="1"/>
      </xdr:nvSpPr>
      <xdr:spPr>
        <a:xfrm rot="16200000">
          <a:off x="-2652038" y="3328313"/>
          <a:ext cx="7591427" cy="1411052"/>
        </a:xfrm>
        <a:prstGeom prst="rect">
          <a:avLst/>
        </a:prstGeom>
        <a:ln>
          <a:noFill/>
        </a:ln>
      </xdr:spPr>
      <xdr:style>
        <a:lnRef idx="3">
          <a:schemeClr val="lt1"/>
        </a:lnRef>
        <a:fillRef idx="1003">
          <a:schemeClr val="dk2"/>
        </a:fillRef>
        <a:effectRef idx="1">
          <a:schemeClr val="dk1"/>
        </a:effectRef>
        <a:fontRef idx="minor">
          <a:schemeClr val="lt1"/>
        </a:fontRef>
      </xdr:style>
      <xdr:txBody>
        <a:bodyPr vertOverflow="clip" horzOverflow="clip" wrap="square" lIns="365760" tIns="228600" rIns="1143000" bIns="137160" rtlCol="0" anchor="t"/>
        <a:lstStyle/>
        <a:p>
          <a:pPr algn="r" rtl="0"/>
          <a:r>
            <a:rPr lang="sv-se" sz="3600">
              <a:solidFill>
                <a:schemeClr val="bg1"/>
              </a:solidFill>
              <a:latin typeface="+mj-lt"/>
            </a:rPr>
            <a:t>AUGUSTI</a:t>
          </a:r>
        </a:p>
      </xdr:txBody>
    </xdr:sp>
    <xdr:clientData/>
  </xdr:twoCellAnchor>
  <xdr:twoCellAnchor editAs="oneCell">
    <xdr:from>
      <xdr:col>1</xdr:col>
      <xdr:colOff>424987</xdr:colOff>
      <xdr:row>0</xdr:row>
      <xdr:rowOff>76200</xdr:rowOff>
    </xdr:from>
    <xdr:to>
      <xdr:col>1</xdr:col>
      <xdr:colOff>1110787</xdr:colOff>
      <xdr:row>3</xdr:row>
      <xdr:rowOff>251460</xdr:rowOff>
    </xdr:to>
    <xdr:sp macro="" textlink="KalenderÅr">
      <xdr:nvSpPr>
        <xdr:cNvPr id="6" name="Kalenderår" descr="Kalenderår">
          <a:extLst>
            <a:ext uri="{FF2B5EF4-FFF2-40B4-BE49-F238E27FC236}">
              <a16:creationId xmlns:a16="http://schemas.microsoft.com/office/drawing/2014/main" id="{709B1B31-86CA-4068-A573-989F6F365965}"/>
            </a:ext>
          </a:extLst>
        </xdr:cNvPr>
        <xdr:cNvSpPr/>
      </xdr:nvSpPr>
      <xdr:spPr>
        <a:xfrm>
          <a:off x="625012" y="76200"/>
          <a:ext cx="685800" cy="1051560"/>
        </a:xfrm>
        <a:prstGeom prst="rect">
          <a:avLst/>
        </a:prstGeom>
        <a:ln>
          <a:noFill/>
        </a:ln>
      </xdr:spPr>
      <xdr:style>
        <a:lnRef idx="3">
          <a:schemeClr val="lt1"/>
        </a:lnRef>
        <a:fillRef idx="1">
          <a:schemeClr val="accent1"/>
        </a:fillRef>
        <a:effectRef idx="1">
          <a:schemeClr val="accent1"/>
        </a:effectRef>
        <a:fontRef idx="minor">
          <a:schemeClr val="lt1"/>
        </a:fontRef>
      </xdr:style>
      <xdr:txBody>
        <a:bodyPr vertOverflow="clip" horzOverflow="clip" lIns="0" rIns="0" bIns="91440" rtlCol="0" anchor="b"/>
        <a:lstStyle/>
        <a:p>
          <a:pPr algn="ctr" rtl="0"/>
          <a:fld id="{D2AFF981-4114-485E-BE17-3D9B4D8F63F1}" type="TxLink">
            <a:rPr lang="en-US" sz="1600" b="0" i="0" u="none" strike="noStrike">
              <a:solidFill>
                <a:schemeClr val="bg1"/>
              </a:solidFill>
              <a:latin typeface="Century Gothic"/>
            </a:rPr>
            <a:pPr algn="ctr" rtl="0"/>
            <a:t>2018</a:t>
          </a:fld>
          <a:endParaRPr lang="en-US" sz="1600">
            <a:solidFill>
              <a:schemeClr val="bg1"/>
            </a:solidFill>
            <a:latin typeface="+mj-lt"/>
          </a:endParaRP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238125</xdr:colOff>
      <xdr:row>0</xdr:row>
      <xdr:rowOff>238125</xdr:rowOff>
    </xdr:from>
    <xdr:to>
      <xdr:col>2</xdr:col>
      <xdr:colOff>1352</xdr:colOff>
      <xdr:row>14</xdr:row>
      <xdr:rowOff>2</xdr:rowOff>
    </xdr:to>
    <xdr:sp macro="" textlink="">
      <xdr:nvSpPr>
        <xdr:cNvPr id="4" name="Rubrik" descr="Kalendermånad September">
          <a:extLst>
            <a:ext uri="{FF2B5EF4-FFF2-40B4-BE49-F238E27FC236}">
              <a16:creationId xmlns:a16="http://schemas.microsoft.com/office/drawing/2014/main" id="{080CA9D6-E4DF-411F-95FD-A2B17DA1EE3B}"/>
            </a:ext>
          </a:extLst>
        </xdr:cNvPr>
        <xdr:cNvSpPr txBox="1"/>
      </xdr:nvSpPr>
      <xdr:spPr>
        <a:xfrm rot="16200000">
          <a:off x="-2652038" y="3328313"/>
          <a:ext cx="7591427" cy="1411052"/>
        </a:xfrm>
        <a:prstGeom prst="rect">
          <a:avLst/>
        </a:prstGeom>
        <a:ln>
          <a:noFill/>
        </a:ln>
      </xdr:spPr>
      <xdr:style>
        <a:lnRef idx="3">
          <a:schemeClr val="lt1"/>
        </a:lnRef>
        <a:fillRef idx="1003">
          <a:schemeClr val="dk2"/>
        </a:fillRef>
        <a:effectRef idx="1">
          <a:schemeClr val="dk1"/>
        </a:effectRef>
        <a:fontRef idx="minor">
          <a:schemeClr val="lt1"/>
        </a:fontRef>
      </xdr:style>
      <xdr:txBody>
        <a:bodyPr vertOverflow="clip" horzOverflow="clip" wrap="square" lIns="365760" tIns="228600" rIns="1143000" bIns="137160" rtlCol="0" anchor="t"/>
        <a:lstStyle/>
        <a:p>
          <a:pPr algn="r" rtl="0"/>
          <a:r>
            <a:rPr lang="sv-se" sz="3600">
              <a:solidFill>
                <a:schemeClr val="bg1"/>
              </a:solidFill>
              <a:latin typeface="+mj-lt"/>
            </a:rPr>
            <a:t>SEPTEMBER</a:t>
          </a:r>
        </a:p>
      </xdr:txBody>
    </xdr:sp>
    <xdr:clientData/>
  </xdr:twoCellAnchor>
  <xdr:twoCellAnchor editAs="oneCell">
    <xdr:from>
      <xdr:col>1</xdr:col>
      <xdr:colOff>424987</xdr:colOff>
      <xdr:row>0</xdr:row>
      <xdr:rowOff>76200</xdr:rowOff>
    </xdr:from>
    <xdr:to>
      <xdr:col>1</xdr:col>
      <xdr:colOff>1110787</xdr:colOff>
      <xdr:row>3</xdr:row>
      <xdr:rowOff>251460</xdr:rowOff>
    </xdr:to>
    <xdr:sp macro="" textlink="KalenderÅr">
      <xdr:nvSpPr>
        <xdr:cNvPr id="6" name="Kalenderår" descr="Kalenderår">
          <a:extLst>
            <a:ext uri="{FF2B5EF4-FFF2-40B4-BE49-F238E27FC236}">
              <a16:creationId xmlns:a16="http://schemas.microsoft.com/office/drawing/2014/main" id="{28D5E392-E1DD-486E-B591-DD9D24095ADC}"/>
            </a:ext>
          </a:extLst>
        </xdr:cNvPr>
        <xdr:cNvSpPr/>
      </xdr:nvSpPr>
      <xdr:spPr>
        <a:xfrm>
          <a:off x="625012" y="76200"/>
          <a:ext cx="685800" cy="1051560"/>
        </a:xfrm>
        <a:prstGeom prst="rect">
          <a:avLst/>
        </a:prstGeom>
        <a:ln>
          <a:noFill/>
        </a:ln>
      </xdr:spPr>
      <xdr:style>
        <a:lnRef idx="3">
          <a:schemeClr val="lt1"/>
        </a:lnRef>
        <a:fillRef idx="1">
          <a:schemeClr val="accent1"/>
        </a:fillRef>
        <a:effectRef idx="1">
          <a:schemeClr val="accent1"/>
        </a:effectRef>
        <a:fontRef idx="minor">
          <a:schemeClr val="lt1"/>
        </a:fontRef>
      </xdr:style>
      <xdr:txBody>
        <a:bodyPr vertOverflow="clip" horzOverflow="clip" lIns="0" rIns="0" bIns="91440" rtlCol="0" anchor="b"/>
        <a:lstStyle/>
        <a:p>
          <a:pPr algn="ctr" rtl="0"/>
          <a:fld id="{FA688B49-23BE-4818-8BAA-A1D40F364A75}" type="TxLink">
            <a:rPr lang="en-US" sz="1600" b="0" i="0" u="none" strike="noStrike">
              <a:solidFill>
                <a:schemeClr val="bg1"/>
              </a:solidFill>
              <a:latin typeface="Century Gothic"/>
            </a:rPr>
            <a:pPr algn="ctr" rtl="0"/>
            <a:t>2018</a:t>
          </a:fld>
          <a:endParaRPr lang="en-US" sz="1600">
            <a:solidFill>
              <a:schemeClr val="bg1"/>
            </a:solidFill>
            <a:latin typeface="+mj-lt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ION_colors">
  <a:themeElements>
    <a:clrScheme name="ION">
      <a:dk1>
        <a:sysClr val="windowText" lastClr="000000"/>
      </a:dk1>
      <a:lt1>
        <a:sysClr val="window" lastClr="FFFFFF"/>
      </a:lt1>
      <a:dk2>
        <a:srgbClr val="2A5155"/>
      </a:dk2>
      <a:lt2>
        <a:srgbClr val="EBEBEB"/>
      </a:lt2>
      <a:accent1>
        <a:srgbClr val="B01513"/>
      </a:accent1>
      <a:accent2>
        <a:srgbClr val="EA6312"/>
      </a:accent2>
      <a:accent3>
        <a:srgbClr val="E6B729"/>
      </a:accent3>
      <a:accent4>
        <a:srgbClr val="6AAC90"/>
      </a:accent4>
      <a:accent5>
        <a:srgbClr val="5F9C9D"/>
      </a:accent5>
      <a:accent6>
        <a:srgbClr val="9E5E9B"/>
      </a:accent6>
      <a:hlink>
        <a:srgbClr val="5F9C9D"/>
      </a:hlink>
      <a:folHlink>
        <a:srgbClr val="9E5E9B"/>
      </a:folHlink>
    </a:clrScheme>
    <a:fontScheme name="ION">
      <a:majorFont>
        <a:latin typeface="Century Gothic"/>
        <a:ea typeface=""/>
        <a:cs typeface=""/>
      </a:majorFont>
      <a:minorFont>
        <a:latin typeface="Century Gothic"/>
        <a:ea typeface=""/>
        <a:cs typeface=""/>
      </a:minorFont>
    </a:fontScheme>
    <a:fmtScheme name="Clarity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hade val="86000"/>
                <a:satMod val="140000"/>
              </a:schemeClr>
            </a:gs>
            <a:gs pos="45000">
              <a:schemeClr val="phClr">
                <a:tint val="48000"/>
                <a:satMod val="150000"/>
              </a:schemeClr>
            </a:gs>
            <a:gs pos="100000">
              <a:schemeClr val="phClr">
                <a:tint val="28000"/>
                <a:satMod val="160000"/>
              </a:schemeClr>
            </a:gs>
          </a:gsLst>
          <a:path path="circle">
            <a:fillToRect l="100000" t="100000" r="100000" b="100000"/>
          </a:path>
        </a:gradFill>
        <a:gradFill rotWithShape="1">
          <a:gsLst>
            <a:gs pos="0">
              <a:schemeClr val="phClr">
                <a:shade val="70000"/>
                <a:satMod val="150000"/>
              </a:schemeClr>
            </a:gs>
            <a:gs pos="34000">
              <a:schemeClr val="phClr">
                <a:shade val="70000"/>
                <a:satMod val="140000"/>
              </a:schemeClr>
            </a:gs>
            <a:gs pos="70000">
              <a:schemeClr val="phClr">
                <a:tint val="100000"/>
                <a:shade val="90000"/>
                <a:satMod val="140000"/>
              </a:schemeClr>
            </a:gs>
            <a:gs pos="100000">
              <a:schemeClr val="phClr">
                <a:tint val="100000"/>
                <a:shade val="100000"/>
                <a:satMod val="100000"/>
              </a:schemeClr>
            </a:gs>
          </a:gsLst>
          <a:path path="circle">
            <a:fillToRect l="100000" t="100000" r="100000" b="100000"/>
          </a:path>
        </a:gradFill>
      </a:fillStyleLst>
      <a:lnStyleLst>
        <a:ln w="9525" cap="flat" cmpd="sng" algn="ctr">
          <a:solidFill>
            <a:schemeClr val="phClr"/>
          </a:solidFill>
          <a:prstDash val="solid"/>
        </a:ln>
        <a:ln w="26425" cap="flat" cmpd="sng" algn="ctr">
          <a:solidFill>
            <a:schemeClr val="phClr"/>
          </a:solidFill>
          <a:prstDash val="solid"/>
        </a:ln>
        <a:ln w="444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38100" dist="25400" dir="2700000" algn="br" rotWithShape="0">
              <a:srgbClr val="000000">
                <a:alpha val="60000"/>
              </a:srgbClr>
            </a:outerShdw>
          </a:effectLst>
        </a:effectStyle>
        <a:effectStyle>
          <a:effectLst>
            <a:outerShdw blurRad="38100" dist="25400" dir="2700000" algn="br" rotWithShape="0">
              <a:srgbClr val="000000">
                <a:alpha val="60000"/>
              </a:srgbClr>
            </a:outerShdw>
          </a:effectLst>
          <a:scene3d>
            <a:camera prst="orthographicFront">
              <a:rot lat="0" lon="0" rev="0"/>
            </a:camera>
            <a:lightRig rig="balanced" dir="t">
              <a:rot lat="0" lon="0" rev="5100000"/>
            </a:lightRig>
          </a:scene3d>
          <a:sp3d contourW="6350">
            <a:bevelT w="29210" h="12700"/>
            <a:contourClr>
              <a:schemeClr val="phClr">
                <a:shade val="30000"/>
                <a:satMod val="130000"/>
              </a:schemeClr>
            </a:contourClr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0.79998168889431442"/>
    <pageSetUpPr autoPageBreaks="0" fitToPage="1"/>
  </sheetPr>
  <dimension ref="B1:L17"/>
  <sheetViews>
    <sheetView showGridLines="0" zoomScaleNormal="100" workbookViewId="0">
      <selection activeCell="F4" sqref="F4"/>
    </sheetView>
  </sheetViews>
  <sheetFormatPr defaultColWidth="9.875" defaultRowHeight="16.5" x14ac:dyDescent="0.3"/>
  <cols>
    <col min="1" max="1" width="2" style="8" customWidth="1"/>
    <col min="2" max="9" width="21.5" style="8" customWidth="1"/>
    <col min="10" max="10" width="2.625" style="8" customWidth="1"/>
    <col min="11" max="11" width="21.25" style="8" customWidth="1"/>
    <col min="12" max="12" width="12.5" style="8" customWidth="1"/>
    <col min="13" max="13" width="3" style="8" customWidth="1"/>
    <col min="14" max="16384" width="9.875" style="8"/>
  </cols>
  <sheetData>
    <row r="1" spans="2:12" ht="20.100000000000001" customHeight="1" x14ac:dyDescent="0.3">
      <c r="B1" s="6">
        <f ca="1">KalenderÅr</f>
        <v>2018</v>
      </c>
      <c r="K1" s="17" t="s">
        <v>1</v>
      </c>
      <c r="L1" s="17"/>
    </row>
    <row r="2" spans="2:12" ht="30" customHeight="1" x14ac:dyDescent="0.3">
      <c r="B2" s="7" t="str">
        <f ca="1">UPPER(TEXT(C5,"mmmm"))</f>
        <v>00</v>
      </c>
      <c r="C2" s="9" t="str">
        <f>UPPER(TEXT(StartdagVecka,"ddd"))</f>
        <v>MÅN</v>
      </c>
      <c r="D2" s="9" t="str">
        <f t="shared" ref="D2:I2" ca="1" si="0">UPPER(TEXT(D3,"ddd"))</f>
        <v>TIS</v>
      </c>
      <c r="E2" s="9" t="str">
        <f t="shared" ca="1" si="0"/>
        <v>ONS</v>
      </c>
      <c r="F2" s="9" t="str">
        <f t="shared" ca="1" si="0"/>
        <v>TOR</v>
      </c>
      <c r="G2" s="9" t="str">
        <f t="shared" ca="1" si="0"/>
        <v>FRE</v>
      </c>
      <c r="H2" s="9" t="str">
        <f t="shared" ca="1" si="0"/>
        <v>LÖR</v>
      </c>
      <c r="I2" s="9" t="str">
        <f t="shared" ca="1" si="0"/>
        <v>SÖN</v>
      </c>
      <c r="K2" s="9" t="s">
        <v>2</v>
      </c>
      <c r="L2" s="5">
        <f ca="1">YEAR(TODAY())</f>
        <v>2018</v>
      </c>
    </row>
    <row r="3" spans="2:12" ht="19.5" customHeight="1" x14ac:dyDescent="0.3">
      <c r="C3" s="4">
        <f t="array" aca="1" ref="C3:I3" ca="1">DagarOchVeckor+DATE(KalenderÅr,1,1)-WEEKDAY(DATE(KalenderÅr,1,1),(StartdagVecka="Mån")+1)+1</f>
        <v>43101</v>
      </c>
      <c r="D3" s="4">
        <f ca="1"/>
        <v>43102</v>
      </c>
      <c r="E3" s="4">
        <f ca="1"/>
        <v>43103</v>
      </c>
      <c r="F3" s="4">
        <f ca="1"/>
        <v>43104</v>
      </c>
      <c r="G3" s="4">
        <f ca="1"/>
        <v>43105</v>
      </c>
      <c r="H3" s="4">
        <f ca="1"/>
        <v>43106</v>
      </c>
      <c r="I3" s="4">
        <f ca="1"/>
        <v>43107</v>
      </c>
      <c r="K3" s="9" t="s">
        <v>3</v>
      </c>
      <c r="L3" s="5" t="s">
        <v>4</v>
      </c>
    </row>
    <row r="4" spans="2:12" ht="75" customHeight="1" x14ac:dyDescent="0.3">
      <c r="C4" s="14" t="s">
        <v>5</v>
      </c>
      <c r="D4" s="15" t="s">
        <v>6</v>
      </c>
      <c r="E4" s="16" t="s">
        <v>7</v>
      </c>
      <c r="F4" s="15" t="s">
        <v>10</v>
      </c>
      <c r="G4" s="16" t="s">
        <v>11</v>
      </c>
      <c r="H4" s="13"/>
      <c r="I4" s="13"/>
    </row>
    <row r="5" spans="2:12" ht="19.5" customHeight="1" x14ac:dyDescent="0.3">
      <c r="C5" s="4">
        <f t="array" aca="1" ref="C5:I5" ca="1">DagarOchVeckor+DATE(KalenderÅr,1,1)-WEEKDAY(DATE(KalenderÅr,1,1),(StartdagVecka="Mån")+1)+8</f>
        <v>43108</v>
      </c>
      <c r="D5" s="4">
        <f ca="1"/>
        <v>43109</v>
      </c>
      <c r="E5" s="4">
        <f ca="1"/>
        <v>43110</v>
      </c>
      <c r="F5" s="4">
        <f ca="1"/>
        <v>43111</v>
      </c>
      <c r="G5" s="4">
        <f ca="1"/>
        <v>43112</v>
      </c>
      <c r="H5" s="4">
        <f ca="1"/>
        <v>43113</v>
      </c>
      <c r="I5" s="4">
        <f ca="1"/>
        <v>43114</v>
      </c>
    </row>
    <row r="6" spans="2:12" ht="75" customHeight="1" x14ac:dyDescent="0.3">
      <c r="C6" s="14" t="s">
        <v>5</v>
      </c>
      <c r="D6" s="15" t="s">
        <v>6</v>
      </c>
      <c r="E6" s="16" t="s">
        <v>7</v>
      </c>
      <c r="F6" s="15" t="s">
        <v>10</v>
      </c>
      <c r="G6" s="16" t="s">
        <v>11</v>
      </c>
      <c r="H6" s="13"/>
      <c r="I6" s="13"/>
    </row>
    <row r="7" spans="2:12" ht="19.5" customHeight="1" x14ac:dyDescent="0.3">
      <c r="C7" s="4">
        <f t="array" aca="1" ref="C7:I7" ca="1">DagarOchVeckor+DATE(KalenderÅr,1,1)-WEEKDAY(DATE(KalenderÅr,1,1),(StartdagVecka="Mån")+1)+15</f>
        <v>43115</v>
      </c>
      <c r="D7" s="4">
        <f ca="1"/>
        <v>43116</v>
      </c>
      <c r="E7" s="4">
        <f ca="1"/>
        <v>43117</v>
      </c>
      <c r="F7" s="4">
        <f ca="1"/>
        <v>43118</v>
      </c>
      <c r="G7" s="4">
        <f ca="1"/>
        <v>43119</v>
      </c>
      <c r="H7" s="4">
        <f ca="1"/>
        <v>43120</v>
      </c>
      <c r="I7" s="4">
        <f ca="1"/>
        <v>43121</v>
      </c>
    </row>
    <row r="8" spans="2:12" ht="75" customHeight="1" x14ac:dyDescent="0.3">
      <c r="C8" s="14" t="s">
        <v>5</v>
      </c>
      <c r="D8" s="15" t="s">
        <v>6</v>
      </c>
      <c r="E8" s="16" t="s">
        <v>7</v>
      </c>
      <c r="F8" s="15" t="s">
        <v>10</v>
      </c>
      <c r="G8" s="16" t="s">
        <v>11</v>
      </c>
      <c r="H8" s="13"/>
      <c r="I8" s="13"/>
    </row>
    <row r="9" spans="2:12" ht="19.5" customHeight="1" x14ac:dyDescent="0.3">
      <c r="C9" s="4">
        <f t="array" aca="1" ref="C9:I9" ca="1">DagarOchVeckor+DATE(KalenderÅr,1,1)-WEEKDAY(DATE(KalenderÅr,1,1),(StartdagVecka="Mån")+1)+22</f>
        <v>43122</v>
      </c>
      <c r="D9" s="4">
        <f ca="1"/>
        <v>43123</v>
      </c>
      <c r="E9" s="4">
        <f ca="1"/>
        <v>43124</v>
      </c>
      <c r="F9" s="4">
        <f ca="1"/>
        <v>43125</v>
      </c>
      <c r="G9" s="4">
        <f ca="1"/>
        <v>43126</v>
      </c>
      <c r="H9" s="4">
        <f ca="1"/>
        <v>43127</v>
      </c>
      <c r="I9" s="4">
        <f ca="1"/>
        <v>43128</v>
      </c>
    </row>
    <row r="10" spans="2:12" ht="75" customHeight="1" x14ac:dyDescent="0.3">
      <c r="C10" s="14" t="s">
        <v>5</v>
      </c>
      <c r="D10" s="15" t="s">
        <v>6</v>
      </c>
      <c r="E10" s="16" t="s">
        <v>7</v>
      </c>
      <c r="F10" s="15" t="s">
        <v>10</v>
      </c>
      <c r="G10" s="16" t="s">
        <v>11</v>
      </c>
      <c r="H10" s="13"/>
      <c r="I10" s="13"/>
    </row>
    <row r="11" spans="2:12" ht="19.5" customHeight="1" x14ac:dyDescent="0.3">
      <c r="C11" s="4">
        <f t="array" aca="1" ref="C11:I11" ca="1">DagarOchVeckor+DATE(KalenderÅr,1,1)-WEEKDAY(DATE(KalenderÅr,1,1),(StartdagVecka="Mån")+1)+29</f>
        <v>43129</v>
      </c>
      <c r="D11" s="4">
        <f ca="1"/>
        <v>43130</v>
      </c>
      <c r="E11" s="4">
        <f ca="1"/>
        <v>43131</v>
      </c>
      <c r="F11" s="4">
        <f ca="1"/>
        <v>43132</v>
      </c>
      <c r="G11" s="4">
        <f ca="1"/>
        <v>43133</v>
      </c>
      <c r="H11" s="4">
        <f ca="1"/>
        <v>43134</v>
      </c>
      <c r="I11" s="4">
        <f ca="1"/>
        <v>43135</v>
      </c>
    </row>
    <row r="12" spans="2:12" ht="75" customHeight="1" x14ac:dyDescent="0.3">
      <c r="C12" s="14" t="s">
        <v>5</v>
      </c>
      <c r="D12" s="15" t="s">
        <v>6</v>
      </c>
      <c r="E12" s="16" t="s">
        <v>7</v>
      </c>
      <c r="F12" s="13"/>
      <c r="G12" s="13"/>
      <c r="H12" s="13"/>
      <c r="I12" s="13"/>
    </row>
    <row r="13" spans="2:12" ht="19.5" customHeight="1" x14ac:dyDescent="0.3">
      <c r="C13" s="4">
        <f t="array" aca="1" ref="C13:D13" ca="1">DagarOchVeckor+DATE(KalenderÅr,1,1)-WEEKDAY(DATE(KalenderÅr,1,1),(StartdagVecka="Mån")+1)+36</f>
        <v>43136</v>
      </c>
      <c r="D13" s="4">
        <f ca="1"/>
        <v>43137</v>
      </c>
      <c r="E13" s="18" t="s">
        <v>9</v>
      </c>
      <c r="F13" s="20" t="s">
        <v>8</v>
      </c>
      <c r="G13" s="20"/>
      <c r="H13" s="20"/>
      <c r="I13" s="21"/>
    </row>
    <row r="14" spans="2:12" ht="75" customHeight="1" x14ac:dyDescent="0.3">
      <c r="C14" s="13"/>
      <c r="D14" s="13"/>
      <c r="E14" s="19"/>
      <c r="F14" s="22"/>
      <c r="G14" s="22"/>
      <c r="H14" s="22"/>
      <c r="I14" s="23"/>
    </row>
    <row r="15" spans="2:12" ht="16.5" customHeight="1" x14ac:dyDescent="0.3"/>
    <row r="16" spans="2:12" ht="16.5" customHeight="1" x14ac:dyDescent="0.3"/>
    <row r="17" ht="16.5" customHeight="1" x14ac:dyDescent="0.3"/>
  </sheetData>
  <mergeCells count="3">
    <mergeCell ref="K1:L1"/>
    <mergeCell ref="E13:E14"/>
    <mergeCell ref="F13:I14"/>
  </mergeCells>
  <conditionalFormatting sqref="C11:I11 C13:D13">
    <cfRule type="expression" dxfId="97" priority="5">
      <formula>AND(DAY(C11)&gt;=1,DAY(C11)&lt;=15)</formula>
    </cfRule>
  </conditionalFormatting>
  <conditionalFormatting sqref="C3:H3">
    <cfRule type="expression" dxfId="96" priority="4">
      <formula>DAY(C3)&gt;8</formula>
    </cfRule>
  </conditionalFormatting>
  <conditionalFormatting sqref="C3:C14">
    <cfRule type="expression" dxfId="95" priority="3">
      <formula>C$2="SÖN"</formula>
    </cfRule>
  </conditionalFormatting>
  <conditionalFormatting sqref="H3:I4 H5:I12">
    <cfRule type="expression" dxfId="94" priority="2">
      <formula>H$2="LÖR"</formula>
    </cfRule>
  </conditionalFormatting>
  <conditionalFormatting sqref="I3:I4 I5:I12">
    <cfRule type="expression" dxfId="93" priority="1">
      <formula>$I$2="SÖN"</formula>
    </cfRule>
  </conditionalFormatting>
  <dataValidations count="13">
    <dataValidation allowBlank="1" showInputMessage="1" showErrorMessage="1" prompt="Den här cellen innehåller kalkylbladets månad. Kalendern börjar längst till höger och innehåller datum från tidigare, aktuell och nästa månad. Månatliga anteckningar kan skrivas in i cell F13" sqref="B2" xr:uid="{00000000-0002-0000-0000-000000000000}"/>
    <dataValidation allowBlank="1" showInputMessage="1" showErrorMessage="1" prompt="Året i cellen uppdateras automatiskt baserat på året som anges i cell L2. Månad för det här kalkylbladet finns i cellen nedanför. Inställningar för kalendern startar i cell K1" sqref="B1" xr:uid="{00000000-0002-0000-0000-000001000000}"/>
    <dataValidation allowBlank="1" showInputMessage="1" showErrorMessage="1" prompt="Ange anteckningar i cellen till höger" sqref="E13:E14" xr:uid="{00000000-0002-0000-0000-000002000000}"/>
    <dataValidation allowBlank="1" showInputMessage="1" showErrorMessage="1" prompt="Ange anteckningar i den här cellen" sqref="F13:I14" xr:uid="{00000000-0002-0000-0000-000003000000}"/>
    <dataValidation allowBlank="1" showInputMessage="1" showErrorMessage="1" prompt="Veckodagar i den här raden bestäms automatiskt utifrån startdag, angiven i  cell L3" sqref="C2" xr:uid="{00000000-0002-0000-0000-000004000000}"/>
    <dataValidation allowBlank="1" showInputMessage="1" showErrorMessage="1" prompt="Skapa en kalender för valfritt år i den här arbetsboken. Anpassa år och veckans startdag i cellerna L2 och L3. Varje månad uppdateras automatiskt i separata kalkylblad" sqref="A1" xr:uid="{00000000-0002-0000-0000-000005000000}"/>
    <dataValidation allowBlank="1" showInputMessage="1" showErrorMessage="1" prompt="Välj veckans startdag i cellen till höger" sqref="K3" xr:uid="{00000000-0002-0000-0000-000006000000}"/>
    <dataValidation allowBlank="1" showInputMessage="1" showErrorMessage="1" prompt="Ange år i den här cellen" sqref="L2" xr:uid="{00000000-0002-0000-0000-000007000000}"/>
    <dataValidation allowBlank="1" showInputMessage="1" showErrorMessage="1" prompt="Ange år i cellen till höger" sqref="K2" xr:uid="{00000000-0002-0000-0000-000008000000}"/>
    <dataValidation allowBlank="1" showInputMessage="1" showErrorMessage="1" prompt="Ange inställningar för kalendern i cellerna nedanför. Dessa celler skrivs inte ut" sqref="K1" xr:uid="{00000000-0002-0000-0000-000009000000}"/>
    <dataValidation type="list" errorStyle="warning" allowBlank="1" showInputMessage="1" showErrorMessage="1" error="Välj veckans startdag från listan. Välj AVBRYT, tryck sedan på ALT+NEDÅTPIL och på RETUR för att göra ditt val" prompt="Välj veckans första dag i den här cellen. Tryck på ALT+NEDÅTPIL för att öppna listrutan och tryck sedan på RETUR för att välja" sqref="L3" xr:uid="{00000000-0002-0000-0000-00000A000000}">
      <formula1>"SÖN, MÅN"</formula1>
    </dataValidation>
    <dataValidation allowBlank="1" showInputMessage="1" showErrorMessage="1" prompt="Kalenderdagen i denna, och raderna 5, 7, 9, 11 och 13, uppdateras automatiskt. Om cellen inte innehåller siffran 1 är det en dag från föregående månad Ange månadsanteckningar i cell F13" sqref="C3" xr:uid="{00000000-0002-0000-0000-00000B000000}"/>
    <dataValidation allowBlank="1" showInputMessage="1" showErrorMessage="1" prompt="Ange dagliga anteckningar baserat på kalenderdagen ovanför i celler i den här och raderna 6, 8, 10, 12 och 14, kolumnerna C till I" sqref="C4 C6 C8 C10 C12" xr:uid="{00000000-0002-0000-0000-00000C000000}"/>
  </dataValidations>
  <printOptions horizontalCentered="1" verticalCentered="1"/>
  <pageMargins left="0.25" right="0.25" top="0.5" bottom="0.5" header="0.3" footer="0.3"/>
  <pageSetup paperSize="9" scale="74" orientation="landscape" r:id="rId1"/>
  <headerFooter differentFirst="1">
    <oddFooter>Page &amp;P of &amp;N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3"/>
    <pageSetUpPr autoPageBreaks="0" fitToPage="1"/>
  </sheetPr>
  <dimension ref="B1:I17"/>
  <sheetViews>
    <sheetView showGridLines="0" topLeftCell="A10" zoomScaleNormal="100" workbookViewId="0">
      <selection activeCell="F13" sqref="F13:I14"/>
    </sheetView>
  </sheetViews>
  <sheetFormatPr defaultColWidth="9.875" defaultRowHeight="16.5" x14ac:dyDescent="0.3"/>
  <cols>
    <col min="1" max="1" width="2.625" style="8" customWidth="1"/>
    <col min="2" max="2" width="21.625" style="8" customWidth="1"/>
    <col min="3" max="9" width="18.375" style="8" customWidth="1"/>
    <col min="10" max="10" width="2.625" style="8" customWidth="1"/>
    <col min="11" max="11" width="8.75" style="8" customWidth="1"/>
    <col min="12" max="16384" width="9.875" style="8"/>
  </cols>
  <sheetData>
    <row r="1" spans="2:9" ht="20.100000000000001" customHeight="1" x14ac:dyDescent="0.3">
      <c r="B1" s="6">
        <f ca="1">KalenderÅr</f>
        <v>2018</v>
      </c>
    </row>
    <row r="2" spans="2:9" ht="30" customHeight="1" x14ac:dyDescent="0.3">
      <c r="B2" s="7" t="str">
        <f ca="1">UPPER(TEXT(C5,"mmmm"))</f>
        <v>00</v>
      </c>
      <c r="C2" s="9" t="str">
        <f>UPPER(TEXT(StartdagVecka,"ddd"))</f>
        <v>MÅN</v>
      </c>
      <c r="D2" s="9" t="str">
        <f t="shared" ref="D2:I2" ca="1" si="0">UPPER(TEXT(D3,"ddd"))</f>
        <v>TIS</v>
      </c>
      <c r="E2" s="9" t="str">
        <f t="shared" ca="1" si="0"/>
        <v>ONS</v>
      </c>
      <c r="F2" s="9" t="str">
        <f t="shared" ca="1" si="0"/>
        <v>TOR</v>
      </c>
      <c r="G2" s="9" t="str">
        <f t="shared" ca="1" si="0"/>
        <v>FRE</v>
      </c>
      <c r="H2" s="9" t="str">
        <f t="shared" ca="1" si="0"/>
        <v>LÖR</v>
      </c>
      <c r="I2" s="9" t="str">
        <f t="shared" ca="1" si="0"/>
        <v>SÖN</v>
      </c>
    </row>
    <row r="3" spans="2:9" ht="19.5" customHeight="1" x14ac:dyDescent="0.3">
      <c r="C3" s="4">
        <f t="array" aca="1" ref="C3:I3" ca="1">DagarOchVeckor+DATE(KalenderÅr,10,1)-WEEKDAY(DATE(KalenderÅr,10,1),(StartdagVecka="Mån")+1)+1</f>
        <v>43374</v>
      </c>
      <c r="D3" s="4">
        <f ca="1"/>
        <v>43375</v>
      </c>
      <c r="E3" s="4">
        <f ca="1"/>
        <v>43376</v>
      </c>
      <c r="F3" s="4">
        <f ca="1"/>
        <v>43377</v>
      </c>
      <c r="G3" s="4">
        <f ca="1"/>
        <v>43378</v>
      </c>
      <c r="H3" s="4">
        <f ca="1"/>
        <v>43379</v>
      </c>
      <c r="I3" s="4">
        <f ca="1"/>
        <v>43380</v>
      </c>
    </row>
    <row r="4" spans="2:9" ht="75" customHeight="1" x14ac:dyDescent="0.3">
      <c r="C4" s="12" t="s">
        <v>29</v>
      </c>
      <c r="D4" s="12" t="s">
        <v>39</v>
      </c>
      <c r="E4" s="12" t="s">
        <v>40</v>
      </c>
      <c r="F4" s="12" t="s">
        <v>40</v>
      </c>
      <c r="G4" s="12" t="s">
        <v>41</v>
      </c>
      <c r="H4" s="11"/>
      <c r="I4" s="11"/>
    </row>
    <row r="5" spans="2:9" ht="19.5" customHeight="1" x14ac:dyDescent="0.3">
      <c r="C5" s="4">
        <f t="array" aca="1" ref="C5:I5" ca="1">DagarOchVeckor+DATE(KalenderÅr,10,1)-WEEKDAY(DATE(KalenderÅr,10,1),(StartdagVecka="Mån")+1)+8</f>
        <v>43381</v>
      </c>
      <c r="D5" s="4">
        <f ca="1"/>
        <v>43382</v>
      </c>
      <c r="E5" s="4">
        <f ca="1"/>
        <v>43383</v>
      </c>
      <c r="F5" s="4">
        <f ca="1"/>
        <v>43384</v>
      </c>
      <c r="G5" s="4">
        <f ca="1"/>
        <v>43385</v>
      </c>
      <c r="H5" s="4">
        <f ca="1"/>
        <v>43386</v>
      </c>
      <c r="I5" s="4">
        <f ca="1"/>
        <v>43387</v>
      </c>
    </row>
    <row r="6" spans="2:9" ht="75" customHeight="1" x14ac:dyDescent="0.3">
      <c r="C6" s="12" t="s">
        <v>29</v>
      </c>
      <c r="D6" s="12" t="s">
        <v>39</v>
      </c>
      <c r="E6" s="12" t="s">
        <v>40</v>
      </c>
      <c r="F6" s="12" t="s">
        <v>40</v>
      </c>
      <c r="G6" s="12" t="s">
        <v>41</v>
      </c>
      <c r="H6" s="11"/>
      <c r="I6" s="11"/>
    </row>
    <row r="7" spans="2:9" ht="19.5" customHeight="1" x14ac:dyDescent="0.3">
      <c r="C7" s="4">
        <f t="array" aca="1" ref="C7:I7" ca="1">DagarOchVeckor+DATE(KalenderÅr,10,1)-WEEKDAY(DATE(KalenderÅr,10,1),(StartdagVecka="Mån")+1)+15</f>
        <v>43388</v>
      </c>
      <c r="D7" s="4">
        <f ca="1"/>
        <v>43389</v>
      </c>
      <c r="E7" s="4">
        <f ca="1"/>
        <v>43390</v>
      </c>
      <c r="F7" s="4">
        <f ca="1"/>
        <v>43391</v>
      </c>
      <c r="G7" s="4">
        <f ca="1"/>
        <v>43392</v>
      </c>
      <c r="H7" s="4">
        <f ca="1"/>
        <v>43393</v>
      </c>
      <c r="I7" s="4">
        <f ca="1"/>
        <v>43394</v>
      </c>
    </row>
    <row r="8" spans="2:9" ht="75" customHeight="1" x14ac:dyDescent="0.3">
      <c r="C8" s="12" t="s">
        <v>48</v>
      </c>
      <c r="D8" s="12" t="s">
        <v>48</v>
      </c>
      <c r="E8" s="12" t="s">
        <v>48</v>
      </c>
      <c r="F8" s="12" t="s">
        <v>48</v>
      </c>
      <c r="G8" s="12" t="s">
        <v>48</v>
      </c>
      <c r="H8" s="11"/>
      <c r="I8" s="11"/>
    </row>
    <row r="9" spans="2:9" ht="19.5" customHeight="1" x14ac:dyDescent="0.3">
      <c r="C9" s="4">
        <f t="array" aca="1" ref="C9:I9" ca="1">DagarOchVeckor+DATE(KalenderÅr,10,1)-WEEKDAY(DATE(KalenderÅr,10,1),(StartdagVecka="Mån")+1)+22</f>
        <v>43395</v>
      </c>
      <c r="D9" s="4">
        <f ca="1"/>
        <v>43396</v>
      </c>
      <c r="E9" s="4">
        <f ca="1"/>
        <v>43397</v>
      </c>
      <c r="F9" s="4">
        <f ca="1"/>
        <v>43398</v>
      </c>
      <c r="G9" s="4">
        <f ca="1"/>
        <v>43399</v>
      </c>
      <c r="H9" s="4">
        <f ca="1"/>
        <v>43400</v>
      </c>
      <c r="I9" s="4">
        <f ca="1"/>
        <v>43401</v>
      </c>
    </row>
    <row r="10" spans="2:9" ht="75" customHeight="1" x14ac:dyDescent="0.3">
      <c r="C10" s="12" t="s">
        <v>49</v>
      </c>
      <c r="D10" s="12" t="s">
        <v>49</v>
      </c>
      <c r="E10" s="12" t="s">
        <v>49</v>
      </c>
      <c r="F10" s="12" t="s">
        <v>49</v>
      </c>
      <c r="G10" s="12" t="s">
        <v>49</v>
      </c>
      <c r="H10" s="11"/>
      <c r="I10" s="11"/>
    </row>
    <row r="11" spans="2:9" ht="19.5" customHeight="1" x14ac:dyDescent="0.3">
      <c r="C11" s="4">
        <f t="array" aca="1" ref="C11:I11" ca="1">DagarOchVeckor+DATE(KalenderÅr,10,1)-WEEKDAY(DATE(KalenderÅr,10,1),(StartdagVecka="Mån")+1)+29</f>
        <v>43402</v>
      </c>
      <c r="D11" s="4">
        <f ca="1"/>
        <v>43403</v>
      </c>
      <c r="E11" s="4">
        <f ca="1"/>
        <v>43404</v>
      </c>
      <c r="F11" s="4">
        <f ca="1"/>
        <v>43405</v>
      </c>
      <c r="G11" s="4">
        <f ca="1"/>
        <v>43406</v>
      </c>
      <c r="H11" s="4">
        <f ca="1"/>
        <v>43407</v>
      </c>
      <c r="I11" s="4">
        <f ca="1"/>
        <v>43408</v>
      </c>
    </row>
    <row r="12" spans="2:9" ht="75" customHeight="1" x14ac:dyDescent="0.3">
      <c r="C12" s="12" t="s">
        <v>50</v>
      </c>
      <c r="D12" s="12" t="s">
        <v>50</v>
      </c>
      <c r="E12" s="12" t="s">
        <v>49</v>
      </c>
      <c r="F12" s="12" t="s">
        <v>49</v>
      </c>
      <c r="G12" s="12"/>
      <c r="H12" s="11"/>
      <c r="I12" s="11"/>
    </row>
    <row r="13" spans="2:9" ht="19.5" customHeight="1" x14ac:dyDescent="0.3">
      <c r="C13" s="4">
        <f t="array" aca="1" ref="C13:D13" ca="1">DagarOchVeckor+DATE(KalenderÅr,10,1)-WEEKDAY(DATE(KalenderÅr,10,1),(StartdagVecka="Mån")+1)+36</f>
        <v>43409</v>
      </c>
      <c r="D13" s="4">
        <f ca="1"/>
        <v>43410</v>
      </c>
      <c r="E13" s="19" t="s">
        <v>0</v>
      </c>
      <c r="F13" s="24" t="s">
        <v>52</v>
      </c>
      <c r="G13" s="24"/>
      <c r="H13" s="24"/>
      <c r="I13" s="24"/>
    </row>
    <row r="14" spans="2:9" ht="75" customHeight="1" x14ac:dyDescent="0.3">
      <c r="C14" s="12"/>
      <c r="D14" s="12"/>
      <c r="E14" s="19"/>
      <c r="F14" s="24"/>
      <c r="G14" s="24"/>
      <c r="H14" s="24"/>
      <c r="I14" s="24"/>
    </row>
    <row r="15" spans="2:9" ht="16.5" customHeight="1" x14ac:dyDescent="0.3"/>
    <row r="16" spans="2:9" ht="16.5" customHeight="1" x14ac:dyDescent="0.3"/>
    <row r="17" ht="16.5" customHeight="1" x14ac:dyDescent="0.3"/>
  </sheetData>
  <mergeCells count="2">
    <mergeCell ref="E13:E14"/>
    <mergeCell ref="F13:I14"/>
  </mergeCells>
  <conditionalFormatting sqref="C11:I11 C13:D13">
    <cfRule type="expression" dxfId="49" priority="7">
      <formula>AND(DAY(C11)&gt;=1,DAY(C11)&lt;=15)</formula>
    </cfRule>
  </conditionalFormatting>
  <conditionalFormatting sqref="C3:H3 H4">
    <cfRule type="expression" dxfId="48" priority="6">
      <formula>DAY(C3)&gt;8</formula>
    </cfRule>
  </conditionalFormatting>
  <conditionalFormatting sqref="C3 C5 C7:C14">
    <cfRule type="expression" dxfId="47" priority="5">
      <formula>C$2="SÖN"</formula>
    </cfRule>
  </conditionalFormatting>
  <conditionalFormatting sqref="H3:I12">
    <cfRule type="expression" dxfId="46" priority="4">
      <formula>H$2="LÖR"</formula>
    </cfRule>
  </conditionalFormatting>
  <conditionalFormatting sqref="I3:I12">
    <cfRule type="expression" dxfId="45" priority="3">
      <formula>$I$2="SÖN"</formula>
    </cfRule>
  </conditionalFormatting>
  <conditionalFormatting sqref="C4">
    <cfRule type="expression" dxfId="8" priority="2">
      <formula>C$2="SÖN"</formula>
    </cfRule>
  </conditionalFormatting>
  <conditionalFormatting sqref="C6">
    <cfRule type="expression" dxfId="6" priority="1">
      <formula>C$2="SÖN"</formula>
    </cfRule>
  </conditionalFormatting>
  <dataValidations count="7">
    <dataValidation allowBlank="1" showInputMessage="1" showErrorMessage="1" prompt="Kalenderdagen i denna, och raderna 5, 7, 9, 11 och 13, uppdateras automatiskt. Om cellen inte innehåller siffran 1 är det en dag från föregående månad Ange månadsanteckningar i cell F13" sqref="C3" xr:uid="{00000000-0002-0000-0900-000000000000}"/>
    <dataValidation allowBlank="1" showInputMessage="1" showErrorMessage="1" prompt="Månadskalender Oktober" sqref="A1" xr:uid="{00000000-0002-0000-0900-000001000000}"/>
    <dataValidation allowBlank="1" showInputMessage="1" showErrorMessage="1" prompt="Den här raden innehåller namnen på veckodagar för kalendern. Den här cellen innehåller veckans startdag. Du ändrar veckans startdag genom att ange en ny veckodag i cell L3 i kalkylbladet Januari" sqref="C2" xr:uid="{00000000-0002-0000-0900-000002000000}"/>
    <dataValidation allowBlank="1" showInputMessage="1" showErrorMessage="1" prompt="Ange anteckningar i den här cellen" sqref="F13:I14" xr:uid="{00000000-0002-0000-0900-000003000000}"/>
    <dataValidation allowBlank="1" showInputMessage="1" showErrorMessage="1" prompt="Ange anteckningar i cellen till höger" sqref="E13:E14" xr:uid="{00000000-0002-0000-0900-000004000000}"/>
    <dataValidation allowBlank="1" showInputMessage="1" showErrorMessage="1" prompt="Året i cellen uppdateras automatiskt baserat på året som anges i kalkylbladet Januari. Månad för det här kalkylbladet finns i cellen nedanför" sqref="B1" xr:uid="{00000000-0002-0000-0900-000005000000}"/>
    <dataValidation allowBlank="1" showInputMessage="1" showErrorMessage="1" prompt="Den här cellen innehåller kalkylbladets månad. Kalendern börjar längst till höger och innehåller datum från tidigare, aktuell och nästa månad. Månatliga anteckningar kan skrivas in i cell F13" sqref="B2" xr:uid="{00000000-0002-0000-0900-000006000000}"/>
  </dataValidations>
  <printOptions horizontalCentered="1" verticalCentered="1"/>
  <pageMargins left="0.25" right="0.25" top="0.5" bottom="0.5" header="0.3" footer="0.3"/>
  <pageSetup paperSize="9" orientation="landscape" r:id="rId1"/>
  <headerFooter differentFirst="1">
    <oddFooter>Page &amp;P of &amp;N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3" tint="-0.249977111117893"/>
    <pageSetUpPr autoPageBreaks="0" fitToPage="1"/>
  </sheetPr>
  <dimension ref="B1:I17"/>
  <sheetViews>
    <sheetView showGridLines="0" zoomScaleNormal="100" workbookViewId="0">
      <selection activeCell="D6" sqref="D6"/>
    </sheetView>
  </sheetViews>
  <sheetFormatPr defaultColWidth="9.875" defaultRowHeight="16.5" x14ac:dyDescent="0.3"/>
  <cols>
    <col min="1" max="1" width="2.625" style="8" customWidth="1"/>
    <col min="2" max="2" width="21.625" style="8" customWidth="1"/>
    <col min="3" max="9" width="18.375" style="8" customWidth="1"/>
    <col min="10" max="10" width="2.625" style="8" customWidth="1"/>
    <col min="11" max="11" width="8.75" style="8" customWidth="1"/>
    <col min="12" max="16384" width="9.875" style="8"/>
  </cols>
  <sheetData>
    <row r="1" spans="2:9" ht="20.100000000000001" customHeight="1" x14ac:dyDescent="0.3">
      <c r="B1" s="6">
        <f ca="1">KalenderÅr</f>
        <v>2018</v>
      </c>
    </row>
    <row r="2" spans="2:9" ht="30" customHeight="1" x14ac:dyDescent="0.3">
      <c r="B2" s="7" t="str">
        <f ca="1">UPPER(TEXT(C5,"mmmm"))</f>
        <v>00</v>
      </c>
      <c r="C2" s="9" t="str">
        <f>UPPER(TEXT(StartdagVecka,"ddd"))</f>
        <v>MÅN</v>
      </c>
      <c r="D2" s="9" t="str">
        <f t="shared" ref="D2:I2" ca="1" si="0">UPPER(TEXT(D3,"ddd"))</f>
        <v>TIS</v>
      </c>
      <c r="E2" s="9" t="str">
        <f t="shared" ca="1" si="0"/>
        <v>ONS</v>
      </c>
      <c r="F2" s="9" t="str">
        <f t="shared" ca="1" si="0"/>
        <v>TOR</v>
      </c>
      <c r="G2" s="9" t="str">
        <f t="shared" ca="1" si="0"/>
        <v>FRE</v>
      </c>
      <c r="H2" s="9" t="str">
        <f t="shared" ca="1" si="0"/>
        <v>LÖR</v>
      </c>
      <c r="I2" s="9" t="str">
        <f t="shared" ca="1" si="0"/>
        <v>SÖN</v>
      </c>
    </row>
    <row r="3" spans="2:9" ht="19.5" customHeight="1" x14ac:dyDescent="0.3">
      <c r="C3" s="4">
        <f t="array" aca="1" ref="C3:I3" ca="1">DagarOchVeckor+DATE(KalenderÅr,11,1)-WEEKDAY(DATE(KalenderÅr,11,1),(StartdagVecka="Mån")+1)+1</f>
        <v>43402</v>
      </c>
      <c r="D3" s="4">
        <f ca="1"/>
        <v>43403</v>
      </c>
      <c r="E3" s="4">
        <f ca="1"/>
        <v>43404</v>
      </c>
      <c r="F3" s="4">
        <f ca="1"/>
        <v>43405</v>
      </c>
      <c r="G3" s="4">
        <f ca="1"/>
        <v>43406</v>
      </c>
      <c r="H3" s="4">
        <f ca="1"/>
        <v>43407</v>
      </c>
      <c r="I3" s="4">
        <f ca="1"/>
        <v>43408</v>
      </c>
    </row>
    <row r="4" spans="2:9" ht="75" customHeight="1" x14ac:dyDescent="0.3">
      <c r="C4" s="11"/>
      <c r="D4" s="11"/>
      <c r="E4" s="11"/>
      <c r="F4" s="11" t="s">
        <v>51</v>
      </c>
      <c r="G4" s="11" t="s">
        <v>51</v>
      </c>
      <c r="H4" s="11"/>
      <c r="I4" s="11"/>
    </row>
    <row r="5" spans="2:9" ht="19.5" customHeight="1" x14ac:dyDescent="0.3">
      <c r="C5" s="4">
        <f t="array" aca="1" ref="C5:I5" ca="1">DagarOchVeckor+DATE(KalenderÅr,11,1)-WEEKDAY(DATE(KalenderÅr,11,1),(StartdagVecka="Mån")+1)+8</f>
        <v>43409</v>
      </c>
      <c r="D5" s="4">
        <f ca="1"/>
        <v>43410</v>
      </c>
      <c r="E5" s="4">
        <f ca="1"/>
        <v>43411</v>
      </c>
      <c r="F5" s="4">
        <f ca="1"/>
        <v>43412</v>
      </c>
      <c r="G5" s="4">
        <f ca="1"/>
        <v>43413</v>
      </c>
      <c r="H5" s="4">
        <f ca="1"/>
        <v>43414</v>
      </c>
      <c r="I5" s="4">
        <f ca="1"/>
        <v>43415</v>
      </c>
    </row>
    <row r="6" spans="2:9" ht="75" customHeight="1" x14ac:dyDescent="0.3">
      <c r="C6" s="12" t="s">
        <v>53</v>
      </c>
      <c r="D6" s="12" t="s">
        <v>53</v>
      </c>
      <c r="E6" s="12" t="s">
        <v>53</v>
      </c>
      <c r="F6" s="12" t="s">
        <v>53</v>
      </c>
      <c r="G6" s="12" t="s">
        <v>53</v>
      </c>
      <c r="H6" s="11"/>
      <c r="I6" s="11"/>
    </row>
    <row r="7" spans="2:9" ht="19.5" customHeight="1" x14ac:dyDescent="0.3">
      <c r="C7" s="4">
        <f t="array" aca="1" ref="C7:I7" ca="1">DagarOchVeckor+DATE(KalenderÅr,11,1)-WEEKDAY(DATE(KalenderÅr,11,1),(StartdagVecka="Mån")+1)+15</f>
        <v>43416</v>
      </c>
      <c r="D7" s="4">
        <f ca="1"/>
        <v>43417</v>
      </c>
      <c r="E7" s="4">
        <f ca="1"/>
        <v>43418</v>
      </c>
      <c r="F7" s="4">
        <f ca="1"/>
        <v>43419</v>
      </c>
      <c r="G7" s="4">
        <f ca="1"/>
        <v>43420</v>
      </c>
      <c r="H7" s="4">
        <f ca="1"/>
        <v>43421</v>
      </c>
      <c r="I7" s="4">
        <f ca="1"/>
        <v>43422</v>
      </c>
    </row>
    <row r="8" spans="2:9" ht="75" customHeight="1" x14ac:dyDescent="0.3">
      <c r="C8" s="12" t="s">
        <v>54</v>
      </c>
      <c r="D8" s="12" t="s">
        <v>53</v>
      </c>
      <c r="E8" s="12" t="s">
        <v>53</v>
      </c>
      <c r="F8" s="12" t="s">
        <v>53</v>
      </c>
      <c r="G8" s="12" t="s">
        <v>55</v>
      </c>
      <c r="H8" s="11"/>
      <c r="I8" s="11"/>
    </row>
    <row r="9" spans="2:9" ht="19.5" customHeight="1" x14ac:dyDescent="0.3">
      <c r="C9" s="4">
        <f t="array" aca="1" ref="C9:I9" ca="1">DagarOchVeckor+DATE(KalenderÅr,11,1)-WEEKDAY(DATE(KalenderÅr,11,1),(StartdagVecka="Mån")+1)+22</f>
        <v>43423</v>
      </c>
      <c r="D9" s="4">
        <f ca="1"/>
        <v>43424</v>
      </c>
      <c r="E9" s="4">
        <f ca="1"/>
        <v>43425</v>
      </c>
      <c r="F9" s="4">
        <f ca="1"/>
        <v>43426</v>
      </c>
      <c r="G9" s="4">
        <f ca="1"/>
        <v>43427</v>
      </c>
      <c r="H9" s="4">
        <f ca="1"/>
        <v>43428</v>
      </c>
      <c r="I9" s="4">
        <f ca="1"/>
        <v>43429</v>
      </c>
    </row>
    <row r="10" spans="2:9" ht="75" customHeight="1" x14ac:dyDescent="0.3">
      <c r="C10" s="12" t="s">
        <v>55</v>
      </c>
      <c r="D10" s="12" t="s">
        <v>53</v>
      </c>
      <c r="E10" s="12" t="s">
        <v>53</v>
      </c>
      <c r="F10" s="12" t="s">
        <v>53</v>
      </c>
      <c r="G10" s="12" t="s">
        <v>55</v>
      </c>
      <c r="H10" s="11"/>
      <c r="I10" s="11"/>
    </row>
    <row r="11" spans="2:9" ht="19.5" customHeight="1" x14ac:dyDescent="0.3">
      <c r="C11" s="4">
        <f t="array" aca="1" ref="C11:I11" ca="1">DagarOchVeckor+DATE(KalenderÅr,11,1)-WEEKDAY(DATE(KalenderÅr,11,1),(StartdagVecka="Mån")+1)+29</f>
        <v>43430</v>
      </c>
      <c r="D11" s="4">
        <f ca="1"/>
        <v>43431</v>
      </c>
      <c r="E11" s="4">
        <f ca="1"/>
        <v>43432</v>
      </c>
      <c r="F11" s="4">
        <f ca="1"/>
        <v>43433</v>
      </c>
      <c r="G11" s="4">
        <f ca="1"/>
        <v>43434</v>
      </c>
      <c r="H11" s="4">
        <f ca="1"/>
        <v>43435</v>
      </c>
      <c r="I11" s="4">
        <f ca="1"/>
        <v>43436</v>
      </c>
    </row>
    <row r="12" spans="2:9" ht="75" customHeight="1" x14ac:dyDescent="0.3">
      <c r="C12" s="12" t="s">
        <v>55</v>
      </c>
      <c r="D12" s="12" t="s">
        <v>53</v>
      </c>
      <c r="E12" s="12" t="s">
        <v>53</v>
      </c>
      <c r="F12" s="12" t="s">
        <v>53</v>
      </c>
      <c r="G12" s="12" t="s">
        <v>55</v>
      </c>
      <c r="H12" s="11"/>
      <c r="I12" s="11"/>
    </row>
    <row r="13" spans="2:9" ht="19.5" customHeight="1" x14ac:dyDescent="0.3">
      <c r="C13" s="4">
        <f t="array" aca="1" ref="C13:D13" ca="1">DagarOchVeckor+DATE(KalenderÅr,11,1)-WEEKDAY(DATE(KalenderÅr,11,1),(StartdagVecka="Mån")+1)+36</f>
        <v>43437</v>
      </c>
      <c r="D13" s="4">
        <f ca="1"/>
        <v>43438</v>
      </c>
      <c r="E13" s="19" t="s">
        <v>0</v>
      </c>
      <c r="F13" s="24" t="s">
        <v>56</v>
      </c>
      <c r="G13" s="24"/>
      <c r="H13" s="24"/>
      <c r="I13" s="24"/>
    </row>
    <row r="14" spans="2:9" ht="75" customHeight="1" x14ac:dyDescent="0.3">
      <c r="C14" s="12"/>
      <c r="D14" s="12"/>
      <c r="E14" s="19"/>
      <c r="F14" s="24"/>
      <c r="G14" s="24"/>
      <c r="H14" s="24"/>
      <c r="I14" s="24"/>
    </row>
    <row r="15" spans="2:9" ht="16.5" customHeight="1" x14ac:dyDescent="0.3"/>
    <row r="16" spans="2:9" ht="16.5" customHeight="1" x14ac:dyDescent="0.3"/>
    <row r="17" ht="16.5" customHeight="1" x14ac:dyDescent="0.3"/>
  </sheetData>
  <mergeCells count="2">
    <mergeCell ref="E13:E14"/>
    <mergeCell ref="F13:I14"/>
  </mergeCells>
  <conditionalFormatting sqref="C11:I11 C13:D13">
    <cfRule type="expression" dxfId="44" priority="5">
      <formula>AND(DAY(C11)&gt;=1,DAY(C11)&lt;=15)</formula>
    </cfRule>
  </conditionalFormatting>
  <conditionalFormatting sqref="C3:H4">
    <cfRule type="expression" dxfId="43" priority="4">
      <formula>DAY(C3)&gt;8</formula>
    </cfRule>
  </conditionalFormatting>
  <conditionalFormatting sqref="C3:C14">
    <cfRule type="expression" dxfId="42" priority="3">
      <formula>C$2="SÖN"</formula>
    </cfRule>
  </conditionalFormatting>
  <conditionalFormatting sqref="H3:I12">
    <cfRule type="expression" dxfId="41" priority="2">
      <formula>H$2="LÖR"</formula>
    </cfRule>
  </conditionalFormatting>
  <conditionalFormatting sqref="I3:I12">
    <cfRule type="expression" dxfId="40" priority="1">
      <formula>$I$2="SÖN"</formula>
    </cfRule>
  </conditionalFormatting>
  <dataValidations count="8">
    <dataValidation allowBlank="1" showInputMessage="1" showErrorMessage="1" prompt="Kalenderdagen i denna, och raderna 5, 7, 9, 11 och 13, uppdateras automatiskt. Om cellen inte innehåller siffran 1 är det en dag från föregående månad Ange månadsanteckningar i cell F13" sqref="C3" xr:uid="{00000000-0002-0000-0A00-000000000000}"/>
    <dataValidation allowBlank="1" showInputMessage="1" showErrorMessage="1" prompt="Ange dagliga anteckningar baserat på kalenderdagen ovanför i celler i den här och raderna 6, 8, 10, 12 och 14, kolumnerna C till I" sqref="C4" xr:uid="{00000000-0002-0000-0A00-000001000000}"/>
    <dataValidation allowBlank="1" showInputMessage="1" showErrorMessage="1" prompt="Den här cellen innehåller kalkylbladets månad. Kalendern börjar längst till höger och innehåller datum från tidigare, aktuell och nästa månad. Månatliga anteckningar kan skrivas in i cell F13" sqref="B2" xr:uid="{00000000-0002-0000-0A00-000002000000}"/>
    <dataValidation allowBlank="1" showInputMessage="1" showErrorMessage="1" prompt="Året i cellen uppdateras automatiskt baserat på året som anges i kalkylbladet Januari. Månad för det här kalkylbladet finns i cellen nedanför" sqref="B1" xr:uid="{00000000-0002-0000-0A00-000003000000}"/>
    <dataValidation allowBlank="1" showInputMessage="1" showErrorMessage="1" prompt="Ange anteckningar i cellen till höger" sqref="E13:E14" xr:uid="{00000000-0002-0000-0A00-000004000000}"/>
    <dataValidation allowBlank="1" showInputMessage="1" showErrorMessage="1" prompt="Ange anteckningar i den här cellen" sqref="F13:I14" xr:uid="{00000000-0002-0000-0A00-000005000000}"/>
    <dataValidation allowBlank="1" showInputMessage="1" showErrorMessage="1" prompt="Den här raden innehåller namnen på veckodagar för kalendern. Den här cellen innehåller veckans startdag. Du ändrar veckans startdag genom att ange en ny veckodag i cell L3 i kalkylbladet Januari" sqref="C2" xr:uid="{00000000-0002-0000-0A00-000006000000}"/>
    <dataValidation allowBlank="1" showInputMessage="1" showErrorMessage="1" prompt="Månadskalender November" sqref="A1" xr:uid="{00000000-0002-0000-0A00-000007000000}"/>
  </dataValidations>
  <printOptions horizontalCentered="1" verticalCentered="1"/>
  <pageMargins left="0.25" right="0.25" top="0.5" bottom="0.5" header="0.3" footer="0.3"/>
  <pageSetup paperSize="9" orientation="landscape" r:id="rId1"/>
  <headerFooter differentFirst="1">
    <oddFooter>Page &amp;P of &amp;N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3" tint="-0.499984740745262"/>
    <pageSetUpPr autoPageBreaks="0" fitToPage="1"/>
  </sheetPr>
  <dimension ref="B1:I17"/>
  <sheetViews>
    <sheetView showGridLines="0" tabSelected="1" zoomScaleNormal="100" workbookViewId="0">
      <selection activeCell="F8" sqref="F8"/>
    </sheetView>
  </sheetViews>
  <sheetFormatPr defaultColWidth="9.875" defaultRowHeight="16.5" x14ac:dyDescent="0.3"/>
  <cols>
    <col min="1" max="1" width="2.625" style="8" customWidth="1"/>
    <col min="2" max="2" width="21.625" style="8" customWidth="1"/>
    <col min="3" max="9" width="18.375" style="8" customWidth="1"/>
    <col min="10" max="10" width="2.625" style="8" customWidth="1"/>
    <col min="11" max="11" width="8.75" style="8" customWidth="1"/>
    <col min="12" max="16384" width="9.875" style="8"/>
  </cols>
  <sheetData>
    <row r="1" spans="2:9" ht="20.100000000000001" customHeight="1" x14ac:dyDescent="0.3">
      <c r="B1" s="6">
        <f ca="1">KalenderÅr</f>
        <v>2018</v>
      </c>
    </row>
    <row r="2" spans="2:9" ht="30" customHeight="1" x14ac:dyDescent="0.3">
      <c r="B2" s="7" t="str">
        <f ca="1">UPPER(TEXT(C5,"mmmm"))</f>
        <v>00</v>
      </c>
      <c r="C2" s="9" t="str">
        <f>UPPER(TEXT(StartdagVecka,"ddd"))</f>
        <v>MÅN</v>
      </c>
      <c r="D2" s="9" t="str">
        <f t="shared" ref="D2:I2" ca="1" si="0">UPPER(TEXT(D3,"ddd"))</f>
        <v>TIS</v>
      </c>
      <c r="E2" s="9" t="str">
        <f t="shared" ca="1" si="0"/>
        <v>ONS</v>
      </c>
      <c r="F2" s="9" t="str">
        <f t="shared" ca="1" si="0"/>
        <v>TOR</v>
      </c>
      <c r="G2" s="9" t="str">
        <f t="shared" ca="1" si="0"/>
        <v>FRE</v>
      </c>
      <c r="H2" s="9" t="str">
        <f t="shared" ca="1" si="0"/>
        <v>LÖR</v>
      </c>
      <c r="I2" s="9" t="str">
        <f t="shared" ca="1" si="0"/>
        <v>SÖN</v>
      </c>
    </row>
    <row r="3" spans="2:9" ht="19.5" customHeight="1" x14ac:dyDescent="0.3">
      <c r="C3" s="4">
        <f t="array" aca="1" ref="C3:I3" ca="1">DagarOchVeckor+DATE(KalenderÅr,12,1)-WEEKDAY(DATE(KalenderÅr,12,1),(StartdagVecka="Mån")+1)+1</f>
        <v>43430</v>
      </c>
      <c r="D3" s="4">
        <f ca="1"/>
        <v>43431</v>
      </c>
      <c r="E3" s="4">
        <f ca="1"/>
        <v>43432</v>
      </c>
      <c r="F3" s="4">
        <f ca="1"/>
        <v>43433</v>
      </c>
      <c r="G3" s="4">
        <f ca="1"/>
        <v>43434</v>
      </c>
      <c r="H3" s="4">
        <f ca="1"/>
        <v>43435</v>
      </c>
      <c r="I3" s="4">
        <f ca="1"/>
        <v>43436</v>
      </c>
    </row>
    <row r="4" spans="2:9" ht="75" customHeight="1" x14ac:dyDescent="0.3">
      <c r="C4" s="11"/>
      <c r="D4" s="11"/>
      <c r="E4" s="11"/>
      <c r="F4" s="11"/>
      <c r="G4" s="11"/>
      <c r="H4" s="11"/>
      <c r="I4" s="11"/>
    </row>
    <row r="5" spans="2:9" ht="19.5" customHeight="1" x14ac:dyDescent="0.3">
      <c r="C5" s="4">
        <f t="array" aca="1" ref="C5:I5" ca="1">DagarOchVeckor+DATE(KalenderÅr,12,1)-WEEKDAY(DATE(KalenderÅr,12,1),(StartdagVecka="Mån")+1)+8</f>
        <v>43437</v>
      </c>
      <c r="D5" s="4">
        <f ca="1"/>
        <v>43438</v>
      </c>
      <c r="E5" s="4">
        <f ca="1"/>
        <v>43439</v>
      </c>
      <c r="F5" s="4">
        <f ca="1"/>
        <v>43440</v>
      </c>
      <c r="G5" s="4">
        <f ca="1"/>
        <v>43441</v>
      </c>
      <c r="H5" s="4">
        <f ca="1"/>
        <v>43442</v>
      </c>
      <c r="I5" s="4">
        <f ca="1"/>
        <v>43443</v>
      </c>
    </row>
    <row r="6" spans="2:9" ht="75" customHeight="1" x14ac:dyDescent="0.3">
      <c r="C6" s="12" t="s">
        <v>55</v>
      </c>
      <c r="D6" s="12" t="s">
        <v>53</v>
      </c>
      <c r="E6" s="12" t="s">
        <v>53</v>
      </c>
      <c r="F6" s="12" t="s">
        <v>57</v>
      </c>
      <c r="G6" s="12" t="s">
        <v>53</v>
      </c>
      <c r="H6" s="11"/>
      <c r="I6" s="11"/>
    </row>
    <row r="7" spans="2:9" ht="19.5" customHeight="1" x14ac:dyDescent="0.3">
      <c r="C7" s="4">
        <f t="array" aca="1" ref="C7:I7" ca="1">DagarOchVeckor+DATE(KalenderÅr,12,1)-WEEKDAY(DATE(KalenderÅr,12,1),(StartdagVecka="Mån")+1)+15</f>
        <v>43444</v>
      </c>
      <c r="D7" s="4">
        <f ca="1"/>
        <v>43445</v>
      </c>
      <c r="E7" s="4">
        <f ca="1"/>
        <v>43446</v>
      </c>
      <c r="F7" s="4">
        <f ca="1"/>
        <v>43447</v>
      </c>
      <c r="G7" s="4">
        <f ca="1"/>
        <v>43448</v>
      </c>
      <c r="H7" s="4">
        <f ca="1"/>
        <v>43449</v>
      </c>
      <c r="I7" s="4">
        <f ca="1"/>
        <v>43450</v>
      </c>
    </row>
    <row r="8" spans="2:9" ht="75" customHeight="1" x14ac:dyDescent="0.3">
      <c r="C8" s="12" t="s">
        <v>55</v>
      </c>
      <c r="D8" s="12" t="s">
        <v>53</v>
      </c>
      <c r="E8" s="12" t="s">
        <v>53</v>
      </c>
      <c r="F8" s="12" t="s">
        <v>53</v>
      </c>
      <c r="G8" s="12" t="s">
        <v>53</v>
      </c>
      <c r="H8" s="11"/>
      <c r="I8" s="11"/>
    </row>
    <row r="9" spans="2:9" ht="19.5" customHeight="1" x14ac:dyDescent="0.3">
      <c r="C9" s="4">
        <f t="array" aca="1" ref="C9:I9" ca="1">DagarOchVeckor+DATE(KalenderÅr,12,1)-WEEKDAY(DATE(KalenderÅr,12,1),(StartdagVecka="Mån")+1)+22</f>
        <v>43451</v>
      </c>
      <c r="D9" s="4">
        <f ca="1"/>
        <v>43452</v>
      </c>
      <c r="E9" s="4">
        <f ca="1"/>
        <v>43453</v>
      </c>
      <c r="F9" s="4">
        <f ca="1"/>
        <v>43454</v>
      </c>
      <c r="G9" s="4">
        <f ca="1"/>
        <v>43455</v>
      </c>
      <c r="H9" s="4">
        <f ca="1"/>
        <v>43456</v>
      </c>
      <c r="I9" s="4">
        <f ca="1"/>
        <v>43457</v>
      </c>
    </row>
    <row r="10" spans="2:9" ht="75" customHeight="1" x14ac:dyDescent="0.3">
      <c r="C10" s="12" t="s">
        <v>55</v>
      </c>
      <c r="D10" s="12"/>
      <c r="E10" s="12"/>
      <c r="F10" s="12"/>
      <c r="G10" s="12"/>
      <c r="H10" s="11"/>
      <c r="I10" s="11"/>
    </row>
    <row r="11" spans="2:9" ht="19.5" customHeight="1" x14ac:dyDescent="0.3">
      <c r="C11" s="4">
        <f t="array" aca="1" ref="C11:I11" ca="1">DagarOchVeckor+DATE(KalenderÅr,12,1)-WEEKDAY(DATE(KalenderÅr,12,1),(StartdagVecka="Mån")+1)+29</f>
        <v>43458</v>
      </c>
      <c r="D11" s="4">
        <f ca="1"/>
        <v>43459</v>
      </c>
      <c r="E11" s="4">
        <f ca="1"/>
        <v>43460</v>
      </c>
      <c r="F11" s="4">
        <f ca="1"/>
        <v>43461</v>
      </c>
      <c r="G11" s="4">
        <f ca="1"/>
        <v>43462</v>
      </c>
      <c r="H11" s="4">
        <f ca="1"/>
        <v>43463</v>
      </c>
      <c r="I11" s="4">
        <f ca="1"/>
        <v>43464</v>
      </c>
    </row>
    <row r="12" spans="2:9" ht="75" customHeight="1" x14ac:dyDescent="0.3">
      <c r="C12" s="12"/>
      <c r="D12" s="12"/>
      <c r="E12" s="12"/>
      <c r="F12" s="12"/>
      <c r="G12" s="12"/>
      <c r="H12" s="11"/>
      <c r="I12" s="11"/>
    </row>
    <row r="13" spans="2:9" ht="19.5" customHeight="1" x14ac:dyDescent="0.3">
      <c r="C13" s="4">
        <f t="array" aca="1" ref="C13:D13" ca="1">DagarOchVeckor+DATE(KalenderÅr,12,1)-WEEKDAY(DATE(KalenderÅr,12,1),(StartdagVecka="Mån")+1)+36</f>
        <v>43465</v>
      </c>
      <c r="D13" s="4">
        <f ca="1"/>
        <v>43466</v>
      </c>
      <c r="E13" s="19" t="s">
        <v>0</v>
      </c>
      <c r="F13" s="24" t="s">
        <v>58</v>
      </c>
      <c r="G13" s="24"/>
      <c r="H13" s="24"/>
      <c r="I13" s="24"/>
    </row>
    <row r="14" spans="2:9" ht="75" customHeight="1" x14ac:dyDescent="0.3">
      <c r="C14" s="12"/>
      <c r="D14" s="12"/>
      <c r="E14" s="19"/>
      <c r="F14" s="24"/>
      <c r="G14" s="24"/>
      <c r="H14" s="24"/>
      <c r="I14" s="24"/>
    </row>
    <row r="15" spans="2:9" ht="16.5" customHeight="1" x14ac:dyDescent="0.3"/>
    <row r="16" spans="2:9" ht="16.5" customHeight="1" x14ac:dyDescent="0.3"/>
    <row r="17" ht="16.5" customHeight="1" x14ac:dyDescent="0.3"/>
  </sheetData>
  <mergeCells count="2">
    <mergeCell ref="E13:E14"/>
    <mergeCell ref="F13:I14"/>
  </mergeCells>
  <conditionalFormatting sqref="C11:I11 C13:D13">
    <cfRule type="expression" dxfId="39" priority="9">
      <formula>AND(DAY(C11)&gt;=1,DAY(C11)&lt;=15)</formula>
    </cfRule>
  </conditionalFormatting>
  <conditionalFormatting sqref="C3:H4">
    <cfRule type="expression" dxfId="38" priority="8">
      <formula>DAY(C3)&gt;8</formula>
    </cfRule>
  </conditionalFormatting>
  <conditionalFormatting sqref="C3:C5 C7 C9 C11 C13:C14">
    <cfRule type="expression" dxfId="37" priority="7">
      <formula>C$2="SÖN"</formula>
    </cfRule>
  </conditionalFormatting>
  <conditionalFormatting sqref="H3:I12">
    <cfRule type="expression" dxfId="36" priority="6">
      <formula>H$2="LÖR"</formula>
    </cfRule>
  </conditionalFormatting>
  <conditionalFormatting sqref="I3:I12">
    <cfRule type="expression" dxfId="35" priority="5">
      <formula>$I$2="SÖN"</formula>
    </cfRule>
  </conditionalFormatting>
  <conditionalFormatting sqref="C6">
    <cfRule type="expression" dxfId="5" priority="4">
      <formula>C$2="SÖN"</formula>
    </cfRule>
  </conditionalFormatting>
  <conditionalFormatting sqref="C8">
    <cfRule type="expression" dxfId="3" priority="3">
      <formula>C$2="SÖN"</formula>
    </cfRule>
  </conditionalFormatting>
  <conditionalFormatting sqref="C10">
    <cfRule type="expression" dxfId="1" priority="2">
      <formula>C$2="SÖN"</formula>
    </cfRule>
  </conditionalFormatting>
  <conditionalFormatting sqref="C12">
    <cfRule type="expression" dxfId="0" priority="1">
      <formula>C$2="SÖN"</formula>
    </cfRule>
  </conditionalFormatting>
  <dataValidations count="8">
    <dataValidation allowBlank="1" showInputMessage="1" showErrorMessage="1" prompt="Kalenderdagen i denna, och raderna 5, 7, 9, 11 och 13, uppdateras automatiskt. Om cellen inte innehåller siffran 1 är det en dag från föregående månad Ange månadsanteckningar i cell F13" sqref="C3" xr:uid="{00000000-0002-0000-0B00-000000000000}"/>
    <dataValidation allowBlank="1" showInputMessage="1" showErrorMessage="1" prompt="Månadskalender December" sqref="A1" xr:uid="{00000000-0002-0000-0B00-000001000000}"/>
    <dataValidation allowBlank="1" showInputMessage="1" showErrorMessage="1" prompt="Den här raden innehåller namnen på veckodagar för kalendern. Den här cellen innehåller veckans startdag. Du ändrar veckans startdag genom att ange en ny veckodag i cell L3 i kalkylbladet Januari" sqref="C2" xr:uid="{00000000-0002-0000-0B00-000002000000}"/>
    <dataValidation allowBlank="1" showInputMessage="1" showErrorMessage="1" prompt="Ange anteckningar i den här cellen" sqref="F13:I14" xr:uid="{00000000-0002-0000-0B00-000003000000}"/>
    <dataValidation allowBlank="1" showInputMessage="1" showErrorMessage="1" prompt="Ange anteckningar i cellen till höger" sqref="E13:E14" xr:uid="{00000000-0002-0000-0B00-000004000000}"/>
    <dataValidation allowBlank="1" showInputMessage="1" showErrorMessage="1" prompt="Året i cellen uppdateras automatiskt baserat på året som anges i kalkylbladet Januari. Månad för det här kalkylbladet finns i cellen nedanför" sqref="B1" xr:uid="{00000000-0002-0000-0B00-000005000000}"/>
    <dataValidation allowBlank="1" showInputMessage="1" showErrorMessage="1" prompt="Den här cellen innehåller kalkylbladets månad. Kalendern börjar längst till höger och innehåller datum från tidigare, aktuell och nästa månad. Månatliga anteckningar kan skrivas in i cell F13" sqref="B2" xr:uid="{00000000-0002-0000-0B00-000006000000}"/>
    <dataValidation allowBlank="1" showInputMessage="1" showErrorMessage="1" prompt="Ange dagliga anteckningar baserat på kalenderdagen ovanför i celler i den här och raderna 6, 8, 10, 12 och 14, kolumnerna C till I" sqref="C4" xr:uid="{00000000-0002-0000-0B00-000007000000}"/>
  </dataValidations>
  <printOptions horizontalCentered="1" verticalCentered="1"/>
  <pageMargins left="0.25" right="0.25" top="0.5" bottom="0.5" header="0.3" footer="0.3"/>
  <pageSetup paperSize="9" orientation="landscape" r:id="rId1"/>
  <headerFooter differentFirst="1">
    <oddFooter>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3" tint="0.59999389629810485"/>
    <pageSetUpPr autoPageBreaks="0" fitToPage="1"/>
  </sheetPr>
  <dimension ref="B1:I17"/>
  <sheetViews>
    <sheetView showGridLines="0" zoomScaleNormal="100" workbookViewId="0">
      <selection activeCell="C4" sqref="C4"/>
    </sheetView>
  </sheetViews>
  <sheetFormatPr defaultColWidth="9.875" defaultRowHeight="16.5" x14ac:dyDescent="0.3"/>
  <cols>
    <col min="1" max="1" width="2.625" style="8" customWidth="1"/>
    <col min="2" max="2" width="21.625" style="8" customWidth="1"/>
    <col min="3" max="9" width="21.125" style="8" customWidth="1"/>
    <col min="10" max="10" width="2.625" style="8" customWidth="1"/>
    <col min="11" max="11" width="8.75" style="8" customWidth="1"/>
    <col min="12" max="16384" width="9.875" style="8"/>
  </cols>
  <sheetData>
    <row r="1" spans="2:9" ht="20.100000000000001" customHeight="1" x14ac:dyDescent="0.3">
      <c r="B1" s="6">
        <f ca="1">KalenderÅr</f>
        <v>2018</v>
      </c>
    </row>
    <row r="2" spans="2:9" ht="30" customHeight="1" x14ac:dyDescent="0.3">
      <c r="B2" s="7" t="str">
        <f ca="1">UPPER(TEXT(C5,"mmmm"))</f>
        <v>00</v>
      </c>
      <c r="C2" s="9" t="str">
        <f>UPPER(TEXT(StartdagVecka,"ddd"))</f>
        <v>MÅN</v>
      </c>
      <c r="D2" s="9" t="str">
        <f t="shared" ref="D2:I2" ca="1" si="0">UPPER(TEXT(D3,"ddd"))</f>
        <v>TIS</v>
      </c>
      <c r="E2" s="9" t="str">
        <f t="shared" ca="1" si="0"/>
        <v>ONS</v>
      </c>
      <c r="F2" s="9" t="str">
        <f t="shared" ca="1" si="0"/>
        <v>TOR</v>
      </c>
      <c r="G2" s="9" t="str">
        <f t="shared" ca="1" si="0"/>
        <v>FRE</v>
      </c>
      <c r="H2" s="9" t="str">
        <f t="shared" ca="1" si="0"/>
        <v>LÖR</v>
      </c>
      <c r="I2" s="9" t="str">
        <f t="shared" ca="1" si="0"/>
        <v>SÖN</v>
      </c>
    </row>
    <row r="3" spans="2:9" ht="19.5" customHeight="1" x14ac:dyDescent="0.3">
      <c r="C3" s="4">
        <f t="array" aca="1" ref="C3:I3" ca="1">DagarOchVeckor+DATE(KalenderÅr,2,1)-WEEKDAY(DATE(KalenderÅr,2,1),(StartdagVecka="Mån")+1)+1</f>
        <v>43129</v>
      </c>
      <c r="D3" s="10">
        <f ca="1"/>
        <v>43130</v>
      </c>
      <c r="E3" s="4">
        <f ca="1"/>
        <v>43131</v>
      </c>
      <c r="F3" s="4">
        <f ca="1"/>
        <v>43132</v>
      </c>
      <c r="G3" s="4">
        <f ca="1"/>
        <v>43133</v>
      </c>
      <c r="H3" s="4">
        <f ca="1"/>
        <v>43134</v>
      </c>
      <c r="I3" s="4">
        <f ca="1"/>
        <v>43135</v>
      </c>
    </row>
    <row r="4" spans="2:9" ht="75" customHeight="1" x14ac:dyDescent="0.3">
      <c r="C4" s="11"/>
      <c r="D4" s="11"/>
      <c r="E4" s="11"/>
      <c r="F4" s="15" t="s">
        <v>10</v>
      </c>
      <c r="G4" s="16" t="s">
        <v>11</v>
      </c>
      <c r="H4" s="11"/>
      <c r="I4" s="11"/>
    </row>
    <row r="5" spans="2:9" ht="19.5" customHeight="1" x14ac:dyDescent="0.3">
      <c r="C5" s="4">
        <f t="array" aca="1" ref="C5:I5" ca="1">DagarOchVeckor+DATE(KalenderÅr,2,1)-WEEKDAY(DATE(KalenderÅr,2,1),(StartdagVecka="Mån")+1)+8</f>
        <v>43136</v>
      </c>
      <c r="D5" s="4">
        <f ca="1"/>
        <v>43137</v>
      </c>
      <c r="E5" s="4">
        <f ca="1"/>
        <v>43138</v>
      </c>
      <c r="F5" s="4">
        <f ca="1"/>
        <v>43139</v>
      </c>
      <c r="G5" s="4">
        <f ca="1"/>
        <v>43140</v>
      </c>
      <c r="H5" s="4">
        <f ca="1"/>
        <v>43141</v>
      </c>
      <c r="I5" s="4">
        <f ca="1"/>
        <v>43142</v>
      </c>
    </row>
    <row r="6" spans="2:9" ht="75" customHeight="1" x14ac:dyDescent="0.3">
      <c r="C6" s="14" t="s">
        <v>5</v>
      </c>
      <c r="D6" s="15" t="s">
        <v>6</v>
      </c>
      <c r="E6" s="16" t="s">
        <v>7</v>
      </c>
      <c r="F6" s="15" t="s">
        <v>10</v>
      </c>
      <c r="G6" s="16" t="s">
        <v>11</v>
      </c>
      <c r="H6" s="13"/>
      <c r="I6" s="13"/>
    </row>
    <row r="7" spans="2:9" ht="19.5" customHeight="1" x14ac:dyDescent="0.3">
      <c r="C7" s="4">
        <f t="array" aca="1" ref="C7:I7" ca="1">DagarOchVeckor+DATE(KalenderÅr,2,1)-WEEKDAY(DATE(KalenderÅr,2,1),(StartdagVecka="Mån")+1)+15</f>
        <v>43143</v>
      </c>
      <c r="D7" s="4">
        <f ca="1"/>
        <v>43144</v>
      </c>
      <c r="E7" s="4">
        <f ca="1"/>
        <v>43145</v>
      </c>
      <c r="F7" s="4">
        <f ca="1"/>
        <v>43146</v>
      </c>
      <c r="G7" s="4">
        <f ca="1"/>
        <v>43147</v>
      </c>
      <c r="H7" s="4">
        <f ca="1"/>
        <v>43148</v>
      </c>
      <c r="I7" s="4">
        <f ca="1"/>
        <v>43149</v>
      </c>
    </row>
    <row r="8" spans="2:9" ht="75" customHeight="1" x14ac:dyDescent="0.3">
      <c r="C8" s="14" t="s">
        <v>5</v>
      </c>
      <c r="D8" s="15" t="s">
        <v>6</v>
      </c>
      <c r="E8" s="16" t="s">
        <v>7</v>
      </c>
      <c r="F8" s="15" t="s">
        <v>10</v>
      </c>
      <c r="G8" s="16" t="s">
        <v>11</v>
      </c>
      <c r="H8" s="13"/>
      <c r="I8" s="13"/>
    </row>
    <row r="9" spans="2:9" ht="19.5" customHeight="1" x14ac:dyDescent="0.3">
      <c r="C9" s="4">
        <f t="array" aca="1" ref="C9:I9" ca="1">DagarOchVeckor+DATE(KalenderÅr,2,1)-WEEKDAY(DATE(KalenderÅr,2,1),(StartdagVecka="Mån")+1)+22</f>
        <v>43150</v>
      </c>
      <c r="D9" s="4">
        <f ca="1"/>
        <v>43151</v>
      </c>
      <c r="E9" s="4">
        <f ca="1"/>
        <v>43152</v>
      </c>
      <c r="F9" s="4">
        <f ca="1"/>
        <v>43153</v>
      </c>
      <c r="G9" s="4">
        <f ca="1"/>
        <v>43154</v>
      </c>
      <c r="H9" s="4">
        <f ca="1"/>
        <v>43155</v>
      </c>
      <c r="I9" s="4">
        <f ca="1"/>
        <v>43156</v>
      </c>
    </row>
    <row r="10" spans="2:9" ht="75" customHeight="1" x14ac:dyDescent="0.3">
      <c r="C10" s="14" t="s">
        <v>5</v>
      </c>
      <c r="D10" s="15" t="s">
        <v>6</v>
      </c>
      <c r="E10" s="16" t="s">
        <v>7</v>
      </c>
      <c r="F10" s="15" t="s">
        <v>10</v>
      </c>
      <c r="G10" s="16" t="s">
        <v>11</v>
      </c>
      <c r="H10" s="13"/>
      <c r="I10" s="13"/>
    </row>
    <row r="11" spans="2:9" ht="19.5" customHeight="1" x14ac:dyDescent="0.3">
      <c r="C11" s="4">
        <f t="array" aca="1" ref="C11:I11" ca="1">DagarOchVeckor+DATE(KalenderÅr,2,1)-WEEKDAY(DATE(KalenderÅr,2,1),(StartdagVecka="Mån")+1)+29</f>
        <v>43157</v>
      </c>
      <c r="D11" s="4">
        <f ca="1"/>
        <v>43158</v>
      </c>
      <c r="E11" s="4">
        <f ca="1"/>
        <v>43159</v>
      </c>
      <c r="F11" s="4">
        <f ca="1"/>
        <v>43160</v>
      </c>
      <c r="G11" s="4">
        <f ca="1"/>
        <v>43161</v>
      </c>
      <c r="H11" s="4">
        <f ca="1"/>
        <v>43162</v>
      </c>
      <c r="I11" s="4">
        <f ca="1"/>
        <v>43163</v>
      </c>
    </row>
    <row r="12" spans="2:9" ht="75" customHeight="1" x14ac:dyDescent="0.3">
      <c r="C12" s="14" t="s">
        <v>5</v>
      </c>
      <c r="D12" s="15" t="s">
        <v>6</v>
      </c>
      <c r="E12" s="16" t="s">
        <v>7</v>
      </c>
      <c r="F12" s="13"/>
      <c r="G12" s="13"/>
      <c r="H12" s="13"/>
      <c r="I12" s="13"/>
    </row>
    <row r="13" spans="2:9" ht="19.5" customHeight="1" x14ac:dyDescent="0.3">
      <c r="C13" s="4">
        <f t="array" aca="1" ref="C13:D13" ca="1">DagarOchVeckor+DATE(KalenderÅr,2,1)-WEEKDAY(DATE(KalenderÅr,2,1),(StartdagVecka="Mån")+1)+36</f>
        <v>43164</v>
      </c>
      <c r="D13" s="4">
        <f ca="1"/>
        <v>43165</v>
      </c>
      <c r="E13" s="19" t="s">
        <v>0</v>
      </c>
      <c r="F13" s="24"/>
      <c r="G13" s="24"/>
      <c r="H13" s="24"/>
      <c r="I13" s="24"/>
    </row>
    <row r="14" spans="2:9" ht="75" customHeight="1" x14ac:dyDescent="0.3">
      <c r="C14" s="13"/>
      <c r="D14" s="13"/>
      <c r="E14" s="19"/>
      <c r="F14" s="24"/>
      <c r="G14" s="24"/>
      <c r="H14" s="24"/>
      <c r="I14" s="24"/>
    </row>
    <row r="15" spans="2:9" ht="16.5" customHeight="1" x14ac:dyDescent="0.3"/>
    <row r="16" spans="2:9" ht="16.5" customHeight="1" x14ac:dyDescent="0.3"/>
    <row r="17" ht="16.5" customHeight="1" x14ac:dyDescent="0.3"/>
  </sheetData>
  <mergeCells count="2">
    <mergeCell ref="E13:E14"/>
    <mergeCell ref="F13:I14"/>
  </mergeCells>
  <conditionalFormatting sqref="C11:I11 C13:D13">
    <cfRule type="expression" dxfId="92" priority="9">
      <formula>AND(DAY(C11)&gt;=1,DAY(C11)&lt;=15)</formula>
    </cfRule>
  </conditionalFormatting>
  <conditionalFormatting sqref="C3:H3 C4:E4 H4">
    <cfRule type="expression" dxfId="91" priority="8">
      <formula>DAY(C3)&gt;8</formula>
    </cfRule>
  </conditionalFormatting>
  <conditionalFormatting sqref="C3:C5 C7 C9 C11 C13:C14">
    <cfRule type="expression" dxfId="90" priority="7">
      <formula>C$2="SÖN"</formula>
    </cfRule>
  </conditionalFormatting>
  <conditionalFormatting sqref="H3:I12">
    <cfRule type="expression" dxfId="89" priority="6">
      <formula>H$2="LÖR"</formula>
    </cfRule>
  </conditionalFormatting>
  <conditionalFormatting sqref="I3:I12">
    <cfRule type="expression" dxfId="88" priority="5">
      <formula>$I$2="SÖN"</formula>
    </cfRule>
  </conditionalFormatting>
  <conditionalFormatting sqref="C6">
    <cfRule type="expression" dxfId="87" priority="4">
      <formula>C$2="SÖN"</formula>
    </cfRule>
  </conditionalFormatting>
  <conditionalFormatting sqref="C8">
    <cfRule type="expression" dxfId="86" priority="3">
      <formula>C$2="SÖN"</formula>
    </cfRule>
  </conditionalFormatting>
  <conditionalFormatting sqref="C10">
    <cfRule type="expression" dxfId="85" priority="2">
      <formula>C$2="SÖN"</formula>
    </cfRule>
  </conditionalFormatting>
  <conditionalFormatting sqref="C12">
    <cfRule type="expression" dxfId="84" priority="1">
      <formula>C$2="SÖN"</formula>
    </cfRule>
  </conditionalFormatting>
  <dataValidations xWindow="1003" yWindow="783" count="8">
    <dataValidation allowBlank="1" showInputMessage="1" showErrorMessage="1" prompt="Månadskalender Februari" sqref="A1" xr:uid="{00000000-0002-0000-0100-000000000000}"/>
    <dataValidation allowBlank="1" showInputMessage="1" showErrorMessage="1" prompt="Den här raden innehåller namnen på veckodagar för kalendern. Den här cellen innehåller veckans startdag. Du ändrar veckans startdag genom att ange en ny veckodag i cell L3 i kalkylbladet Januari" sqref="C2" xr:uid="{00000000-0002-0000-0100-000001000000}"/>
    <dataValidation allowBlank="1" showInputMessage="1" showErrorMessage="1" prompt="Ange anteckningar i den här cellen" sqref="F13:I14" xr:uid="{00000000-0002-0000-0100-000002000000}"/>
    <dataValidation allowBlank="1" showInputMessage="1" showErrorMessage="1" prompt="Ange anteckningar i cellen till höger" sqref="E13:E14" xr:uid="{00000000-0002-0000-0100-000003000000}"/>
    <dataValidation allowBlank="1" showInputMessage="1" showErrorMessage="1" prompt="Året i cellen uppdateras automatiskt baserat på året som anges i kalkylbladet Januari. Månad för det här kalkylbladet finns i cellen nedanför" sqref="B1" xr:uid="{00000000-0002-0000-0100-000004000000}"/>
    <dataValidation allowBlank="1" showInputMessage="1" showErrorMessage="1" prompt="Den här cellen innehåller kalkylbladets månad. Kalendern börjar längst till höger och innehåller datum från tidigare, aktuell och nästa månad. Månatliga anteckningar kan skrivas in i cell F13" sqref="B2" xr:uid="{00000000-0002-0000-0100-000005000000}"/>
    <dataValidation allowBlank="1" showInputMessage="1" showErrorMessage="1" prompt="Kalenderdagen i denna, och raderna 5, 7, 9, 11 och 13, uppdateras automatiskt. Om cellen inte innehåller siffran 1 är det en dag från föregående månad Ange månadsanteckningar i cell F13" sqref="C3" xr:uid="{00000000-0002-0000-0100-000006000000}"/>
    <dataValidation allowBlank="1" showInputMessage="1" showErrorMessage="1" prompt="Ange dagliga anteckningar baserat på kalenderdagen ovanför i celler i den här och raderna 6, 8, 10, 12 och 14, kolumnerna C till I" sqref="C4 C6 C8 C10 C12" xr:uid="{00000000-0002-0000-0100-000007000000}"/>
  </dataValidations>
  <printOptions horizontalCentered="1" verticalCentered="1"/>
  <pageMargins left="0.25" right="0.25" top="0.5" bottom="0.5" header="0.3" footer="0.3"/>
  <pageSetup paperSize="9" orientation="landscape" r:id="rId1"/>
  <headerFooter differentFirst="1">
    <oddFooter>Page &amp;P of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3" tint="0.39997558519241921"/>
    <pageSetUpPr autoPageBreaks="0" fitToPage="1"/>
  </sheetPr>
  <dimension ref="B1:I17"/>
  <sheetViews>
    <sheetView showGridLines="0" topLeftCell="A13" zoomScaleNormal="100" workbookViewId="0">
      <selection activeCell="G12" sqref="G12"/>
    </sheetView>
  </sheetViews>
  <sheetFormatPr defaultColWidth="22.375" defaultRowHeight="16.5" x14ac:dyDescent="0.3"/>
  <cols>
    <col min="1" max="1" width="2.125" style="8" customWidth="1"/>
    <col min="2" max="2" width="21.5" style="8" customWidth="1"/>
    <col min="3" max="16384" width="22.375" style="8"/>
  </cols>
  <sheetData>
    <row r="1" spans="2:9" ht="20.100000000000001" customHeight="1" x14ac:dyDescent="0.3">
      <c r="B1" s="6">
        <f ca="1">KalenderÅr</f>
        <v>2018</v>
      </c>
    </row>
    <row r="2" spans="2:9" ht="30" customHeight="1" x14ac:dyDescent="0.3">
      <c r="B2" s="7" t="str">
        <f ca="1">UPPER(TEXT(C5,"mmmm"))</f>
        <v>00</v>
      </c>
      <c r="C2" s="9" t="str">
        <f>UPPER(TEXT(StartdagVecka,"ddd"))</f>
        <v>MÅN</v>
      </c>
      <c r="D2" s="9" t="str">
        <f t="shared" ref="D2:I2" ca="1" si="0">UPPER(TEXT(D3,"ddd"))</f>
        <v>TIS</v>
      </c>
      <c r="E2" s="9" t="str">
        <f t="shared" ca="1" si="0"/>
        <v>ONS</v>
      </c>
      <c r="F2" s="9" t="str">
        <f t="shared" ca="1" si="0"/>
        <v>TOR</v>
      </c>
      <c r="G2" s="9" t="str">
        <f t="shared" ca="1" si="0"/>
        <v>FRE</v>
      </c>
      <c r="H2" s="9" t="str">
        <f t="shared" ca="1" si="0"/>
        <v>LÖR</v>
      </c>
      <c r="I2" s="9" t="str">
        <f t="shared" ca="1" si="0"/>
        <v>SÖN</v>
      </c>
    </row>
    <row r="3" spans="2:9" ht="19.5" customHeight="1" x14ac:dyDescent="0.3">
      <c r="C3" s="4">
        <f t="array" aca="1" ref="C3:I3" ca="1">DagarOchVeckor+DATE(KalenderÅr,3,1)-WEEKDAY(DATE(KalenderÅr,3,1),(StartdagVecka="Mån")+1)+1</f>
        <v>43157</v>
      </c>
      <c r="D3" s="4">
        <f ca="1"/>
        <v>43158</v>
      </c>
      <c r="E3" s="4">
        <f ca="1"/>
        <v>43159</v>
      </c>
      <c r="F3" s="4">
        <f ca="1"/>
        <v>43160</v>
      </c>
      <c r="G3" s="4">
        <f ca="1"/>
        <v>43161</v>
      </c>
      <c r="H3" s="4">
        <f ca="1"/>
        <v>43162</v>
      </c>
      <c r="I3" s="4">
        <f ca="1"/>
        <v>43163</v>
      </c>
    </row>
    <row r="4" spans="2:9" ht="75" customHeight="1" x14ac:dyDescent="0.3">
      <c r="C4" s="11"/>
      <c r="D4" s="11"/>
      <c r="E4" s="11"/>
      <c r="F4" s="11" t="s">
        <v>12</v>
      </c>
      <c r="G4" s="11" t="s">
        <v>13</v>
      </c>
      <c r="H4" s="11"/>
      <c r="I4" s="11"/>
    </row>
    <row r="5" spans="2:9" ht="19.5" customHeight="1" x14ac:dyDescent="0.3">
      <c r="C5" s="4">
        <f t="array" aca="1" ref="C5:I5" ca="1">DagarOchVeckor+DATE(KalenderÅr,3,1)-WEEKDAY(DATE(KalenderÅr,3,1),(StartdagVecka="Mån")+1)+8</f>
        <v>43164</v>
      </c>
      <c r="D5" s="4">
        <f ca="1"/>
        <v>43165</v>
      </c>
      <c r="E5" s="4">
        <f ca="1"/>
        <v>43166</v>
      </c>
      <c r="F5" s="4">
        <f ca="1"/>
        <v>43167</v>
      </c>
      <c r="G5" s="4">
        <f ca="1"/>
        <v>43168</v>
      </c>
      <c r="H5" s="4">
        <f ca="1"/>
        <v>43169</v>
      </c>
      <c r="I5" s="4">
        <f ca="1"/>
        <v>43170</v>
      </c>
    </row>
    <row r="6" spans="2:9" ht="75" customHeight="1" x14ac:dyDescent="0.3">
      <c r="C6" s="1" t="s">
        <v>14</v>
      </c>
      <c r="D6" s="1" t="s">
        <v>14</v>
      </c>
      <c r="E6" s="1" t="s">
        <v>14</v>
      </c>
      <c r="F6" s="1" t="s">
        <v>14</v>
      </c>
      <c r="G6" s="1" t="s">
        <v>15</v>
      </c>
      <c r="I6" s="3"/>
    </row>
    <row r="7" spans="2:9" ht="19.5" customHeight="1" x14ac:dyDescent="0.3">
      <c r="C7" s="4">
        <f t="array" aca="1" ref="C7:I7" ca="1">DagarOchVeckor+DATE(KalenderÅr,3,1)-WEEKDAY(DATE(KalenderÅr,3,1),(StartdagVecka="Mån")+1)+15</f>
        <v>43171</v>
      </c>
      <c r="D7" s="4">
        <f ca="1"/>
        <v>43172</v>
      </c>
      <c r="E7" s="4">
        <f ca="1"/>
        <v>43173</v>
      </c>
      <c r="F7" s="4">
        <f ca="1"/>
        <v>43174</v>
      </c>
      <c r="G7" s="4">
        <f ca="1"/>
        <v>43175</v>
      </c>
      <c r="H7" s="4">
        <f ca="1"/>
        <v>43176</v>
      </c>
      <c r="I7" s="4">
        <f ca="1"/>
        <v>43177</v>
      </c>
    </row>
    <row r="8" spans="2:9" ht="75" customHeight="1" x14ac:dyDescent="0.3">
      <c r="C8" s="1" t="s">
        <v>16</v>
      </c>
      <c r="D8" s="1" t="s">
        <v>18</v>
      </c>
      <c r="E8" s="1" t="s">
        <v>17</v>
      </c>
      <c r="F8" s="1" t="s">
        <v>17</v>
      </c>
      <c r="G8" s="1" t="s">
        <v>19</v>
      </c>
      <c r="I8" s="3"/>
    </row>
    <row r="9" spans="2:9" ht="19.5" customHeight="1" x14ac:dyDescent="0.3">
      <c r="C9" s="4">
        <f t="array" aca="1" ref="C9:I9" ca="1">DagarOchVeckor+DATE(KalenderÅr,3,1)-WEEKDAY(DATE(KalenderÅr,3,1),(StartdagVecka="Mån")+1)+22</f>
        <v>43178</v>
      </c>
      <c r="D9" s="4">
        <f ca="1"/>
        <v>43179</v>
      </c>
      <c r="E9" s="4">
        <f ca="1"/>
        <v>43180</v>
      </c>
      <c r="F9" s="4">
        <f ca="1"/>
        <v>43181</v>
      </c>
      <c r="G9" s="4">
        <f ca="1"/>
        <v>43182</v>
      </c>
      <c r="H9" s="4">
        <f ca="1"/>
        <v>43183</v>
      </c>
      <c r="I9" s="4">
        <f ca="1"/>
        <v>43184</v>
      </c>
    </row>
    <row r="10" spans="2:9" ht="75" customHeight="1" x14ac:dyDescent="0.3">
      <c r="C10" s="1" t="s">
        <v>19</v>
      </c>
      <c r="D10" s="1" t="s">
        <v>19</v>
      </c>
      <c r="E10" s="1" t="s">
        <v>19</v>
      </c>
      <c r="F10" s="1" t="s">
        <v>19</v>
      </c>
      <c r="G10" s="1" t="s">
        <v>19</v>
      </c>
      <c r="I10" s="3"/>
    </row>
    <row r="11" spans="2:9" ht="19.5" customHeight="1" x14ac:dyDescent="0.3">
      <c r="C11" s="4">
        <f t="array" aca="1" ref="C11:I11" ca="1">DagarOchVeckor+DATE(KalenderÅr,3,1)-WEEKDAY(DATE(KalenderÅr,3,1),(StartdagVecka="Mån")+1)+29</f>
        <v>43185</v>
      </c>
      <c r="D11" s="4">
        <f ca="1"/>
        <v>43186</v>
      </c>
      <c r="E11" s="4">
        <f ca="1"/>
        <v>43187</v>
      </c>
      <c r="F11" s="4">
        <f ca="1"/>
        <v>43188</v>
      </c>
      <c r="G11" s="4">
        <f ca="1"/>
        <v>43189</v>
      </c>
      <c r="H11" s="4">
        <f ca="1"/>
        <v>43190</v>
      </c>
      <c r="I11" s="4">
        <f ca="1"/>
        <v>43191</v>
      </c>
    </row>
    <row r="12" spans="2:9" ht="75" customHeight="1" x14ac:dyDescent="0.3">
      <c r="C12" s="1" t="s">
        <v>20</v>
      </c>
      <c r="D12" s="1" t="s">
        <v>21</v>
      </c>
      <c r="E12" s="12" t="s">
        <v>21</v>
      </c>
      <c r="F12" s="1" t="s">
        <v>21</v>
      </c>
      <c r="G12" s="1" t="s">
        <v>21</v>
      </c>
      <c r="I12" s="3"/>
    </row>
    <row r="13" spans="2:9" ht="19.5" customHeight="1" x14ac:dyDescent="0.3">
      <c r="C13" s="4">
        <f t="array" aca="1" ref="C13:D13" ca="1">DagarOchVeckor+DATE(KalenderÅr,3,1)-WEEKDAY(DATE(KalenderÅr,3,1),(StartdagVecka="Mån")+1)+36</f>
        <v>43192</v>
      </c>
      <c r="D13" s="4">
        <f ca="1"/>
        <v>43193</v>
      </c>
      <c r="E13" s="25" t="s">
        <v>0</v>
      </c>
      <c r="F13" s="24"/>
      <c r="G13" s="24"/>
      <c r="H13" s="24"/>
      <c r="I13" s="24"/>
    </row>
    <row r="14" spans="2:9" ht="75" customHeight="1" x14ac:dyDescent="0.3">
      <c r="C14" s="2"/>
      <c r="D14" s="2"/>
      <c r="E14" s="25"/>
      <c r="F14" s="24"/>
      <c r="G14" s="24"/>
      <c r="H14" s="24"/>
      <c r="I14" s="24"/>
    </row>
    <row r="15" spans="2:9" ht="16.5" customHeight="1" x14ac:dyDescent="0.3"/>
    <row r="16" spans="2:9" ht="16.5" customHeight="1" x14ac:dyDescent="0.3"/>
    <row r="17" ht="16.5" customHeight="1" x14ac:dyDescent="0.3"/>
  </sheetData>
  <mergeCells count="2">
    <mergeCell ref="E13:E14"/>
    <mergeCell ref="F13:I14"/>
  </mergeCells>
  <conditionalFormatting sqref="C11:I11 C13:D13">
    <cfRule type="expression" dxfId="83" priority="5">
      <formula>AND(DAY(C11)&gt;=1,DAY(C11)&lt;=15)</formula>
    </cfRule>
  </conditionalFormatting>
  <conditionalFormatting sqref="C3:H4">
    <cfRule type="expression" dxfId="82" priority="4">
      <formula>DAY(C3)&gt;8</formula>
    </cfRule>
  </conditionalFormatting>
  <conditionalFormatting sqref="C3:C14">
    <cfRule type="expression" dxfId="81" priority="3">
      <formula>C$2="SÖN"</formula>
    </cfRule>
  </conditionalFormatting>
  <conditionalFormatting sqref="H3:I12">
    <cfRule type="expression" dxfId="80" priority="2">
      <formula>H$2="LÖR"</formula>
    </cfRule>
  </conditionalFormatting>
  <conditionalFormatting sqref="I3:I12">
    <cfRule type="expression" dxfId="79" priority="1">
      <formula>$I$2="SÖN"</formula>
    </cfRule>
  </conditionalFormatting>
  <dataValidations count="8">
    <dataValidation allowBlank="1" showInputMessage="1" showErrorMessage="1" prompt="Kalenderdagen i denna, och raderna 5, 7, 9, 11 och 13, uppdateras automatiskt. Om cellen inte innehåller siffran 1 är det en dag från föregående månad Ange månadsanteckningar i cell F13" sqref="C3" xr:uid="{00000000-0002-0000-0200-000000000000}"/>
    <dataValidation allowBlank="1" showInputMessage="1" showErrorMessage="1" prompt="Ange dagliga anteckningar baserat på kalenderdagen ovanför i celler i den här och raderna 6, 8, 10, 12 och 14, kolumnerna C till I" sqref="C4" xr:uid="{00000000-0002-0000-0200-000001000000}"/>
    <dataValidation allowBlank="1" showInputMessage="1" showErrorMessage="1" prompt="Den här cellen innehåller kalkylbladets månad. Kalendern börjar längst till höger och innehåller datum från tidigare, aktuell och nästa månad. Månatliga anteckningar kan skrivas in i cell F13" sqref="B2" xr:uid="{00000000-0002-0000-0200-000002000000}"/>
    <dataValidation allowBlank="1" showInputMessage="1" showErrorMessage="1" prompt="Året i cellen uppdateras automatiskt baserat på året som anges i kalkylbladet Januari. Månad för det här kalkylbladet finns i cellen nedanför" sqref="B1" xr:uid="{00000000-0002-0000-0200-000003000000}"/>
    <dataValidation allowBlank="1" showInputMessage="1" showErrorMessage="1" prompt="Ange anteckningar i cellen till höger" sqref="E13:E14" xr:uid="{00000000-0002-0000-0200-000004000000}"/>
    <dataValidation allowBlank="1" showInputMessage="1" showErrorMessage="1" prompt="Ange anteckningar i den här cellen" sqref="F13:I14" xr:uid="{00000000-0002-0000-0200-000005000000}"/>
    <dataValidation allowBlank="1" showInputMessage="1" showErrorMessage="1" prompt="Den här raden innehåller namnen på veckodagar för kalendern. Den här cellen innehåller veckans startdag. Du ändrar veckans startdag genom att ange en ny veckodag i cell L3 i kalkylbladet Januari" sqref="C2" xr:uid="{00000000-0002-0000-0200-000006000000}"/>
    <dataValidation allowBlank="1" showInputMessage="1" showErrorMessage="1" prompt="Månadskalender Mars" sqref="A1" xr:uid="{00000000-0002-0000-0200-000007000000}"/>
  </dataValidations>
  <printOptions horizontalCentered="1" verticalCentered="1"/>
  <pageMargins left="0.25" right="0.25" top="0.5" bottom="0.5" header="0.3" footer="0.3"/>
  <pageSetup paperSize="9" orientation="landscape" r:id="rId1"/>
  <headerFooter differentFirst="1">
    <oddFooter>Page &amp;P of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3"/>
    <pageSetUpPr autoPageBreaks="0" fitToPage="1"/>
  </sheetPr>
  <dimension ref="B1:I17"/>
  <sheetViews>
    <sheetView showGridLines="0" topLeftCell="A10" zoomScaleNormal="100" workbookViewId="0">
      <selection activeCell="G12" sqref="G12"/>
    </sheetView>
  </sheetViews>
  <sheetFormatPr defaultColWidth="9.875" defaultRowHeight="16.5" x14ac:dyDescent="0.3"/>
  <cols>
    <col min="1" max="1" width="2.625" style="8" customWidth="1"/>
    <col min="2" max="2" width="22" style="8" customWidth="1"/>
    <col min="3" max="7" width="22.875" style="8" customWidth="1"/>
    <col min="8" max="9" width="18.375" style="8" customWidth="1"/>
    <col min="10" max="10" width="2.625" style="8" customWidth="1"/>
    <col min="11" max="11" width="8.75" style="8" customWidth="1"/>
    <col min="12" max="16384" width="9.875" style="8"/>
  </cols>
  <sheetData>
    <row r="1" spans="2:9" ht="20.100000000000001" customHeight="1" x14ac:dyDescent="0.3">
      <c r="B1" s="6">
        <f ca="1">KalenderÅr</f>
        <v>2018</v>
      </c>
    </row>
    <row r="2" spans="2:9" ht="30" customHeight="1" x14ac:dyDescent="0.3">
      <c r="B2" s="7" t="str">
        <f ca="1">UPPER(TEXT(C5,"mmmm"))</f>
        <v>00</v>
      </c>
      <c r="C2" s="9" t="str">
        <f>UPPER(TEXT(StartdagVecka,"ddd"))</f>
        <v>MÅN</v>
      </c>
      <c r="D2" s="9" t="str">
        <f t="shared" ref="D2:I2" ca="1" si="0">UPPER(TEXT(D3,"ddd"))</f>
        <v>TIS</v>
      </c>
      <c r="E2" s="9" t="str">
        <f t="shared" ca="1" si="0"/>
        <v>ONS</v>
      </c>
      <c r="F2" s="9" t="str">
        <f t="shared" ca="1" si="0"/>
        <v>TOR</v>
      </c>
      <c r="G2" s="9" t="str">
        <f t="shared" ca="1" si="0"/>
        <v>FRE</v>
      </c>
      <c r="H2" s="9" t="str">
        <f t="shared" ca="1" si="0"/>
        <v>LÖR</v>
      </c>
      <c r="I2" s="9" t="str">
        <f t="shared" ca="1" si="0"/>
        <v>SÖN</v>
      </c>
    </row>
    <row r="3" spans="2:9" ht="19.5" customHeight="1" x14ac:dyDescent="0.3">
      <c r="C3" s="4">
        <f t="array" aca="1" ref="C3:I3" ca="1">DagarOchVeckor+DATE(KalenderÅr,4,1)-WEEKDAY(DATE(KalenderÅr,4,1),(StartdagVecka="Mån")+1)+1</f>
        <v>43185</v>
      </c>
      <c r="D3" s="4">
        <f ca="1"/>
        <v>43186</v>
      </c>
      <c r="E3" s="4">
        <f ca="1"/>
        <v>43187</v>
      </c>
      <c r="F3" s="4">
        <f ca="1"/>
        <v>43188</v>
      </c>
      <c r="G3" s="4">
        <f ca="1"/>
        <v>43189</v>
      </c>
      <c r="H3" s="4">
        <f ca="1"/>
        <v>43190</v>
      </c>
      <c r="I3" s="4">
        <f ca="1"/>
        <v>43191</v>
      </c>
    </row>
    <row r="4" spans="2:9" ht="75" customHeight="1" x14ac:dyDescent="0.3">
      <c r="C4" s="11"/>
      <c r="D4" s="11"/>
      <c r="E4" s="11"/>
      <c r="F4" s="11"/>
      <c r="G4" s="11"/>
      <c r="H4" s="11" t="s">
        <v>22</v>
      </c>
      <c r="I4" s="11" t="s">
        <v>22</v>
      </c>
    </row>
    <row r="5" spans="2:9" ht="19.5" customHeight="1" x14ac:dyDescent="0.3">
      <c r="C5" s="4">
        <f t="array" aca="1" ref="C5:I5" ca="1">DagarOchVeckor+DATE(KalenderÅr,4,1)-WEEKDAY(DATE(KalenderÅr,4,1),(StartdagVecka="Mån")+1)+8</f>
        <v>43192</v>
      </c>
      <c r="D5" s="4">
        <f ca="1"/>
        <v>43193</v>
      </c>
      <c r="E5" s="4">
        <f ca="1"/>
        <v>43194</v>
      </c>
      <c r="F5" s="4">
        <f ca="1"/>
        <v>43195</v>
      </c>
      <c r="G5" s="4">
        <f ca="1"/>
        <v>43196</v>
      </c>
      <c r="H5" s="4">
        <f ca="1"/>
        <v>43197</v>
      </c>
      <c r="I5" s="4">
        <f ca="1"/>
        <v>43198</v>
      </c>
    </row>
    <row r="6" spans="2:9" ht="75" customHeight="1" x14ac:dyDescent="0.3">
      <c r="C6" s="12" t="s">
        <v>23</v>
      </c>
      <c r="D6" s="12" t="s">
        <v>23</v>
      </c>
      <c r="E6" s="12" t="s">
        <v>23</v>
      </c>
      <c r="F6" s="12" t="s">
        <v>24</v>
      </c>
      <c r="G6" s="12" t="s">
        <v>36</v>
      </c>
      <c r="H6" s="11"/>
      <c r="I6" s="11"/>
    </row>
    <row r="7" spans="2:9" ht="19.5" customHeight="1" x14ac:dyDescent="0.3">
      <c r="C7" s="4">
        <f t="array" aca="1" ref="C7:I7" ca="1">DagarOchVeckor+DATE(KalenderÅr,4,1)-WEEKDAY(DATE(KalenderÅr,4,1),(StartdagVecka="Mån")+1)+15</f>
        <v>43199</v>
      </c>
      <c r="D7" s="4">
        <f ca="1"/>
        <v>43200</v>
      </c>
      <c r="E7" s="4">
        <f ca="1"/>
        <v>43201</v>
      </c>
      <c r="F7" s="4">
        <f ca="1"/>
        <v>43202</v>
      </c>
      <c r="G7" s="4">
        <f ca="1"/>
        <v>43203</v>
      </c>
      <c r="H7" s="4">
        <f ca="1"/>
        <v>43204</v>
      </c>
      <c r="I7" s="4">
        <f ca="1"/>
        <v>43205</v>
      </c>
    </row>
    <row r="8" spans="2:9" ht="75" customHeight="1" x14ac:dyDescent="0.3">
      <c r="C8" s="12" t="s">
        <v>25</v>
      </c>
      <c r="D8" s="12" t="s">
        <v>31</v>
      </c>
      <c r="E8" s="12" t="s">
        <v>32</v>
      </c>
      <c r="F8" s="12" t="s">
        <v>31</v>
      </c>
      <c r="G8" s="12" t="s">
        <v>25</v>
      </c>
      <c r="H8" s="11"/>
      <c r="I8" s="11"/>
    </row>
    <row r="9" spans="2:9" ht="19.5" customHeight="1" x14ac:dyDescent="0.3">
      <c r="C9" s="4">
        <f t="array" aca="1" ref="C9:I9" ca="1">DagarOchVeckor+DATE(KalenderÅr,4,1)-WEEKDAY(DATE(KalenderÅr,4,1),(StartdagVecka="Mån")+1)+22</f>
        <v>43206</v>
      </c>
      <c r="D9" s="4">
        <f ca="1"/>
        <v>43207</v>
      </c>
      <c r="E9" s="4">
        <f ca="1"/>
        <v>43208</v>
      </c>
      <c r="F9" s="4">
        <f ca="1"/>
        <v>43209</v>
      </c>
      <c r="G9" s="4">
        <f ca="1"/>
        <v>43210</v>
      </c>
      <c r="H9" s="4">
        <f ca="1"/>
        <v>43211</v>
      </c>
      <c r="I9" s="4">
        <f ca="1"/>
        <v>43212</v>
      </c>
    </row>
    <row r="10" spans="2:9" ht="75" customHeight="1" x14ac:dyDescent="0.3">
      <c r="C10" s="12" t="s">
        <v>26</v>
      </c>
      <c r="D10" s="12" t="s">
        <v>27</v>
      </c>
      <c r="E10" s="12" t="s">
        <v>33</v>
      </c>
      <c r="F10" s="12" t="s">
        <v>37</v>
      </c>
      <c r="G10" s="12" t="s">
        <v>28</v>
      </c>
      <c r="H10" s="11"/>
      <c r="I10" s="11"/>
    </row>
    <row r="11" spans="2:9" ht="19.5" customHeight="1" x14ac:dyDescent="0.3">
      <c r="C11" s="4">
        <f t="array" aca="1" ref="C11:I11" ca="1">DagarOchVeckor+DATE(KalenderÅr,4,1)-WEEKDAY(DATE(KalenderÅr,4,1),(StartdagVecka="Mån")+1)+29</f>
        <v>43213</v>
      </c>
      <c r="D11" s="4">
        <f ca="1"/>
        <v>43214</v>
      </c>
      <c r="E11" s="4">
        <f ca="1"/>
        <v>43215</v>
      </c>
      <c r="F11" s="4">
        <f ca="1"/>
        <v>43216</v>
      </c>
      <c r="G11" s="4">
        <f ca="1"/>
        <v>43217</v>
      </c>
      <c r="H11" s="4">
        <f ca="1"/>
        <v>43218</v>
      </c>
      <c r="I11" s="4">
        <f ca="1"/>
        <v>43219</v>
      </c>
    </row>
    <row r="12" spans="2:9" ht="75" customHeight="1" x14ac:dyDescent="0.3">
      <c r="C12" s="12" t="s">
        <v>29</v>
      </c>
      <c r="D12" s="12" t="s">
        <v>30</v>
      </c>
      <c r="E12" s="12" t="s">
        <v>33</v>
      </c>
      <c r="F12" s="12" t="s">
        <v>38</v>
      </c>
      <c r="G12" s="12" t="s">
        <v>28</v>
      </c>
      <c r="H12" s="11"/>
      <c r="I12" s="11"/>
    </row>
    <row r="13" spans="2:9" ht="19.5" customHeight="1" x14ac:dyDescent="0.3">
      <c r="C13" s="4">
        <f t="array" aca="1" ref="C13:D13" ca="1">DagarOchVeckor+DATE(KalenderÅr,4,1)-WEEKDAY(DATE(KalenderÅr,4,1),(StartdagVecka="Mån")+1)+36</f>
        <v>43220</v>
      </c>
      <c r="D13" s="4">
        <f ca="1"/>
        <v>43221</v>
      </c>
      <c r="E13" s="19" t="s">
        <v>34</v>
      </c>
      <c r="F13" s="24" t="s">
        <v>35</v>
      </c>
      <c r="G13" s="24"/>
      <c r="H13" s="24"/>
      <c r="I13" s="24"/>
    </row>
    <row r="14" spans="2:9" ht="75" customHeight="1" x14ac:dyDescent="0.3">
      <c r="C14" s="12" t="s">
        <v>29</v>
      </c>
      <c r="D14" s="12"/>
      <c r="E14" s="19"/>
      <c r="F14" s="24"/>
      <c r="G14" s="24"/>
      <c r="H14" s="24"/>
      <c r="I14" s="24"/>
    </row>
    <row r="15" spans="2:9" ht="16.5" customHeight="1" x14ac:dyDescent="0.3"/>
    <row r="16" spans="2:9" ht="16.5" customHeight="1" x14ac:dyDescent="0.3"/>
    <row r="17" ht="16.5" customHeight="1" x14ac:dyDescent="0.3"/>
  </sheetData>
  <mergeCells count="2">
    <mergeCell ref="E13:E14"/>
    <mergeCell ref="F13:I14"/>
  </mergeCells>
  <conditionalFormatting sqref="C11:I11 C13:D13">
    <cfRule type="expression" dxfId="78" priority="5">
      <formula>AND(DAY(C11)&gt;=1,DAY(C11)&lt;=15)</formula>
    </cfRule>
  </conditionalFormatting>
  <conditionalFormatting sqref="C3:H4">
    <cfRule type="expression" dxfId="77" priority="4">
      <formula>DAY(C3)&gt;8</formula>
    </cfRule>
  </conditionalFormatting>
  <conditionalFormatting sqref="C3:C14">
    <cfRule type="expression" dxfId="34" priority="3">
      <formula>C$2="SÖN"</formula>
    </cfRule>
  </conditionalFormatting>
  <conditionalFormatting sqref="H3:I12">
    <cfRule type="expression" dxfId="76" priority="2">
      <formula>H$2="LÖR"</formula>
    </cfRule>
  </conditionalFormatting>
  <conditionalFormatting sqref="I3:I12">
    <cfRule type="expression" dxfId="75" priority="1">
      <formula>$I$2="SÖN"</formula>
    </cfRule>
  </conditionalFormatting>
  <dataValidations count="8">
    <dataValidation allowBlank="1" showInputMessage="1" showErrorMessage="1" prompt="Kalenderdagen i denna, och raderna 5, 7, 9, 11 och 13, uppdateras automatiskt. Om cellen inte innehåller siffran 1 är det en dag från föregående månad Ange månadsanteckningar i cell F13" sqref="C3" xr:uid="{00000000-0002-0000-0300-000000000000}"/>
    <dataValidation allowBlank="1" showInputMessage="1" showErrorMessage="1" prompt="Månadskalender April" sqref="A1" xr:uid="{00000000-0002-0000-0300-000001000000}"/>
    <dataValidation allowBlank="1" showInputMessage="1" showErrorMessage="1" prompt="Den här raden innehåller namnen på veckodagar för kalendern. Den här cellen innehåller veckans startdag. Du ändrar veckans startdag genom att ange en ny veckodag i cell L3 i kalkylbladet Januari" sqref="C2" xr:uid="{00000000-0002-0000-0300-000002000000}"/>
    <dataValidation allowBlank="1" showInputMessage="1" showErrorMessage="1" prompt="Ange anteckningar i den här cellen" sqref="F13:I14" xr:uid="{00000000-0002-0000-0300-000003000000}"/>
    <dataValidation allowBlank="1" showInputMessage="1" showErrorMessage="1" prompt="Ange anteckningar i cellen till höger" sqref="E13:E14" xr:uid="{00000000-0002-0000-0300-000004000000}"/>
    <dataValidation allowBlank="1" showInputMessage="1" showErrorMessage="1" prompt="Året i cellen uppdateras automatiskt baserat på året som anges i kalkylbladet Januari. Månad för det här kalkylbladet finns i cellen nedanför" sqref="B1" xr:uid="{00000000-0002-0000-0300-000005000000}"/>
    <dataValidation allowBlank="1" showInputMessage="1" showErrorMessage="1" prompt="Den här cellen innehåller kalkylbladets månad. Kalendern börjar längst till höger och innehåller datum från tidigare, aktuell och nästa månad. Månatliga anteckningar kan skrivas in i cell F13" sqref="B2" xr:uid="{00000000-0002-0000-0300-000006000000}"/>
    <dataValidation allowBlank="1" showInputMessage="1" showErrorMessage="1" prompt="Ange dagliga anteckningar baserat på kalenderdagen ovanför i celler i den här och raderna 6, 8, 10, 12 och 14, kolumnerna C till I" sqref="C4" xr:uid="{00000000-0002-0000-0300-000007000000}"/>
  </dataValidations>
  <printOptions horizontalCentered="1" verticalCentered="1"/>
  <pageMargins left="0.25" right="0.25" top="0.5" bottom="0.5" header="0.3" footer="0.3"/>
  <pageSetup paperSize="9" orientation="landscape" r:id="rId1"/>
  <headerFooter differentFirst="1">
    <oddFooter>Page &amp;P of 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3" tint="-0.249977111117893"/>
    <pageSetUpPr autoPageBreaks="0" fitToPage="1"/>
  </sheetPr>
  <dimension ref="B1:I17"/>
  <sheetViews>
    <sheetView showGridLines="0" topLeftCell="A10" zoomScaleNormal="100" workbookViewId="0">
      <selection activeCell="F13" sqref="F13:I14"/>
    </sheetView>
  </sheetViews>
  <sheetFormatPr defaultColWidth="9.875" defaultRowHeight="16.5" x14ac:dyDescent="0.3"/>
  <cols>
    <col min="1" max="1" width="2.625" style="8" customWidth="1"/>
    <col min="2" max="2" width="21.75" style="8" customWidth="1"/>
    <col min="3" max="7" width="23.5" style="8" customWidth="1"/>
    <col min="8" max="9" width="18.375" style="8" customWidth="1"/>
    <col min="10" max="10" width="2.625" style="8" customWidth="1"/>
    <col min="11" max="11" width="8.75" style="8" customWidth="1"/>
    <col min="12" max="16384" width="9.875" style="8"/>
  </cols>
  <sheetData>
    <row r="1" spans="2:9" ht="20.100000000000001" customHeight="1" x14ac:dyDescent="0.3">
      <c r="B1" s="6">
        <f ca="1">KalenderÅr</f>
        <v>2018</v>
      </c>
    </row>
    <row r="2" spans="2:9" ht="30" customHeight="1" x14ac:dyDescent="0.3">
      <c r="B2" s="7" t="str">
        <f ca="1">UPPER(TEXT(C5,"mmmm"))</f>
        <v>00</v>
      </c>
      <c r="C2" s="9" t="str">
        <f>UPPER(TEXT(StartdagVecka,"ddd"))</f>
        <v>MÅN</v>
      </c>
      <c r="D2" s="9" t="str">
        <f t="shared" ref="D2:I2" ca="1" si="0">UPPER(TEXT(D3,"ddd"))</f>
        <v>TIS</v>
      </c>
      <c r="E2" s="9" t="str">
        <f t="shared" ca="1" si="0"/>
        <v>ONS</v>
      </c>
      <c r="F2" s="9" t="str">
        <f t="shared" ca="1" si="0"/>
        <v>TOR</v>
      </c>
      <c r="G2" s="9" t="str">
        <f t="shared" ca="1" si="0"/>
        <v>FRE</v>
      </c>
      <c r="H2" s="9" t="str">
        <f t="shared" ca="1" si="0"/>
        <v>LÖR</v>
      </c>
      <c r="I2" s="9" t="str">
        <f t="shared" ca="1" si="0"/>
        <v>SÖN</v>
      </c>
    </row>
    <row r="3" spans="2:9" ht="19.5" customHeight="1" x14ac:dyDescent="0.3">
      <c r="C3" s="4">
        <f t="array" aca="1" ref="C3:I3" ca="1">DagarOchVeckor+DATE(KalenderÅr,5,1)-WEEKDAY(DATE(KalenderÅr,5,1),(StartdagVecka="Mån")+1)+1</f>
        <v>43220</v>
      </c>
      <c r="D3" s="4">
        <f ca="1"/>
        <v>43221</v>
      </c>
      <c r="E3" s="4">
        <f ca="1"/>
        <v>43222</v>
      </c>
      <c r="F3" s="4">
        <f ca="1"/>
        <v>43223</v>
      </c>
      <c r="G3" s="4">
        <f ca="1"/>
        <v>43224</v>
      </c>
      <c r="H3" s="4">
        <f ca="1"/>
        <v>43225</v>
      </c>
      <c r="I3" s="4">
        <f ca="1"/>
        <v>43226</v>
      </c>
    </row>
    <row r="4" spans="2:9" ht="75" customHeight="1" x14ac:dyDescent="0.3">
      <c r="C4" s="12" t="s">
        <v>29</v>
      </c>
      <c r="D4" s="11" t="s">
        <v>39</v>
      </c>
      <c r="E4" s="11" t="s">
        <v>40</v>
      </c>
      <c r="F4" s="11" t="s">
        <v>40</v>
      </c>
      <c r="G4" s="12" t="s">
        <v>41</v>
      </c>
      <c r="H4" s="11"/>
      <c r="I4" s="11"/>
    </row>
    <row r="5" spans="2:9" ht="19.5" customHeight="1" x14ac:dyDescent="0.3">
      <c r="C5" s="4">
        <f t="array" aca="1" ref="C5:I5" ca="1">DagarOchVeckor+DATE(KalenderÅr,5,1)-WEEKDAY(DATE(KalenderÅr,5,1),(StartdagVecka="Mån")+1)+8</f>
        <v>43227</v>
      </c>
      <c r="D5" s="4">
        <f ca="1"/>
        <v>43228</v>
      </c>
      <c r="E5" s="4">
        <f ca="1"/>
        <v>43229</v>
      </c>
      <c r="F5" s="4">
        <f ca="1"/>
        <v>43230</v>
      </c>
      <c r="G5" s="4">
        <f ca="1"/>
        <v>43231</v>
      </c>
      <c r="H5" s="4">
        <f ca="1"/>
        <v>43232</v>
      </c>
      <c r="I5" s="4">
        <f ca="1"/>
        <v>43233</v>
      </c>
    </row>
    <row r="6" spans="2:9" ht="75" customHeight="1" x14ac:dyDescent="0.3">
      <c r="C6" s="12" t="s">
        <v>29</v>
      </c>
      <c r="D6" s="12" t="s">
        <v>39</v>
      </c>
      <c r="E6" s="12" t="s">
        <v>40</v>
      </c>
      <c r="F6" s="12" t="s">
        <v>40</v>
      </c>
      <c r="G6" s="12" t="s">
        <v>41</v>
      </c>
      <c r="H6" s="11"/>
      <c r="I6" s="11"/>
    </row>
    <row r="7" spans="2:9" ht="19.5" customHeight="1" x14ac:dyDescent="0.3">
      <c r="C7" s="4">
        <f t="array" aca="1" ref="C7:I7" ca="1">DagarOchVeckor+DATE(KalenderÅr,5,1)-WEEKDAY(DATE(KalenderÅr,5,1),(StartdagVecka="Mån")+1)+15</f>
        <v>43234</v>
      </c>
      <c r="D7" s="4">
        <f ca="1"/>
        <v>43235</v>
      </c>
      <c r="E7" s="4">
        <f ca="1"/>
        <v>43236</v>
      </c>
      <c r="F7" s="4">
        <f ca="1"/>
        <v>43237</v>
      </c>
      <c r="G7" s="4">
        <f ca="1"/>
        <v>43238</v>
      </c>
      <c r="H7" s="4">
        <f ca="1"/>
        <v>43239</v>
      </c>
      <c r="I7" s="4">
        <f ca="1"/>
        <v>43240</v>
      </c>
    </row>
    <row r="8" spans="2:9" ht="75" customHeight="1" x14ac:dyDescent="0.3">
      <c r="C8" s="12" t="s">
        <v>29</v>
      </c>
      <c r="D8" s="12" t="s">
        <v>39</v>
      </c>
      <c r="E8" s="12" t="s">
        <v>40</v>
      </c>
      <c r="F8" s="12" t="s">
        <v>40</v>
      </c>
      <c r="G8" s="12" t="s">
        <v>41</v>
      </c>
      <c r="H8" s="11"/>
      <c r="I8" s="11"/>
    </row>
    <row r="9" spans="2:9" ht="19.5" customHeight="1" x14ac:dyDescent="0.3">
      <c r="C9" s="4">
        <f t="array" aca="1" ref="C9:I9" ca="1">DagarOchVeckor+DATE(KalenderÅr,5,1)-WEEKDAY(DATE(KalenderÅr,5,1),(StartdagVecka="Mån")+1)+22</f>
        <v>43241</v>
      </c>
      <c r="D9" s="4">
        <f ca="1"/>
        <v>43242</v>
      </c>
      <c r="E9" s="4">
        <f ca="1"/>
        <v>43243</v>
      </c>
      <c r="F9" s="4">
        <f ca="1"/>
        <v>43244</v>
      </c>
      <c r="G9" s="4">
        <f ca="1"/>
        <v>43245</v>
      </c>
      <c r="H9" s="4">
        <f ca="1"/>
        <v>43246</v>
      </c>
      <c r="I9" s="4">
        <f ca="1"/>
        <v>43247</v>
      </c>
    </row>
    <row r="10" spans="2:9" ht="75" customHeight="1" x14ac:dyDescent="0.3">
      <c r="C10" s="12" t="s">
        <v>29</v>
      </c>
      <c r="D10" s="12" t="s">
        <v>39</v>
      </c>
      <c r="E10" s="12" t="s">
        <v>40</v>
      </c>
      <c r="F10" s="12" t="s">
        <v>40</v>
      </c>
      <c r="G10" s="12" t="s">
        <v>41</v>
      </c>
      <c r="H10" s="11"/>
      <c r="I10" s="11"/>
    </row>
    <row r="11" spans="2:9" ht="19.5" customHeight="1" x14ac:dyDescent="0.3">
      <c r="C11" s="4">
        <f t="array" aca="1" ref="C11:I11" ca="1">DagarOchVeckor+DATE(KalenderÅr,5,1)-WEEKDAY(DATE(KalenderÅr,5,1),(StartdagVecka="Mån")+1)+29</f>
        <v>43248</v>
      </c>
      <c r="D11" s="4">
        <f ca="1"/>
        <v>43249</v>
      </c>
      <c r="E11" s="4">
        <f ca="1"/>
        <v>43250</v>
      </c>
      <c r="F11" s="4">
        <f ca="1"/>
        <v>43251</v>
      </c>
      <c r="G11" s="4">
        <f ca="1"/>
        <v>43252</v>
      </c>
      <c r="H11" s="4">
        <f ca="1"/>
        <v>43253</v>
      </c>
      <c r="I11" s="4">
        <f ca="1"/>
        <v>43254</v>
      </c>
    </row>
    <row r="12" spans="2:9" ht="75" customHeight="1" x14ac:dyDescent="0.3">
      <c r="C12" s="12" t="s">
        <v>29</v>
      </c>
      <c r="D12" s="12" t="s">
        <v>39</v>
      </c>
      <c r="E12" s="12" t="s">
        <v>40</v>
      </c>
      <c r="F12" s="12" t="s">
        <v>40</v>
      </c>
      <c r="G12" s="12"/>
      <c r="H12" s="11"/>
      <c r="I12" s="11"/>
    </row>
    <row r="13" spans="2:9" ht="19.5" customHeight="1" x14ac:dyDescent="0.3">
      <c r="C13" s="4">
        <f t="array" aca="1" ref="C13:D13" ca="1">DagarOchVeckor+DATE(KalenderÅr,5,1)-WEEKDAY(DATE(KalenderÅr,5,1),(StartdagVecka="Mån")+1)+36</f>
        <v>43255</v>
      </c>
      <c r="D13" s="4">
        <f ca="1"/>
        <v>43256</v>
      </c>
      <c r="E13" s="19" t="s">
        <v>0</v>
      </c>
      <c r="F13" s="24" t="s">
        <v>46</v>
      </c>
      <c r="G13" s="24"/>
      <c r="H13" s="24"/>
      <c r="I13" s="24"/>
    </row>
    <row r="14" spans="2:9" ht="75" customHeight="1" x14ac:dyDescent="0.3">
      <c r="C14" s="12"/>
      <c r="D14" s="12"/>
      <c r="E14" s="19"/>
      <c r="F14" s="24"/>
      <c r="G14" s="24"/>
      <c r="H14" s="24"/>
      <c r="I14" s="24"/>
    </row>
    <row r="15" spans="2:9" ht="16.5" customHeight="1" x14ac:dyDescent="0.3"/>
    <row r="16" spans="2:9" ht="16.5" customHeight="1" x14ac:dyDescent="0.3"/>
    <row r="17" ht="16.5" customHeight="1" x14ac:dyDescent="0.3"/>
  </sheetData>
  <mergeCells count="2">
    <mergeCell ref="E13:E14"/>
    <mergeCell ref="F13:I14"/>
  </mergeCells>
  <conditionalFormatting sqref="C11:I11 C13:D13">
    <cfRule type="expression" dxfId="74" priority="10">
      <formula>AND(DAY(C11)&gt;=1,DAY(C11)&lt;=15)</formula>
    </cfRule>
  </conditionalFormatting>
  <conditionalFormatting sqref="C3:H3 D4:F4 H4">
    <cfRule type="expression" dxfId="73" priority="9">
      <formula>DAY(C3)&gt;8</formula>
    </cfRule>
  </conditionalFormatting>
  <conditionalFormatting sqref="C3 C5 C7 C9 C11 C13:C14">
    <cfRule type="expression" dxfId="72" priority="8">
      <formula>C$2="SÖN"</formula>
    </cfRule>
  </conditionalFormatting>
  <conditionalFormatting sqref="H3:I12">
    <cfRule type="expression" dxfId="71" priority="7">
      <formula>H$2="LÖR"</formula>
    </cfRule>
  </conditionalFormatting>
  <conditionalFormatting sqref="I3:I12">
    <cfRule type="expression" dxfId="70" priority="6">
      <formula>$I$2="SÖN"</formula>
    </cfRule>
  </conditionalFormatting>
  <conditionalFormatting sqref="C4">
    <cfRule type="expression" dxfId="32" priority="5">
      <formula>C$2="SÖN"</formula>
    </cfRule>
  </conditionalFormatting>
  <conditionalFormatting sqref="C6">
    <cfRule type="expression" dxfId="30" priority="4">
      <formula>C$2="SÖN"</formula>
    </cfRule>
  </conditionalFormatting>
  <conditionalFormatting sqref="C8">
    <cfRule type="expression" dxfId="29" priority="3">
      <formula>C$2="SÖN"</formula>
    </cfRule>
  </conditionalFormatting>
  <conditionalFormatting sqref="C10">
    <cfRule type="expression" dxfId="28" priority="2">
      <formula>C$2="SÖN"</formula>
    </cfRule>
  </conditionalFormatting>
  <conditionalFormatting sqref="C12">
    <cfRule type="expression" dxfId="27" priority="1">
      <formula>C$2="SÖN"</formula>
    </cfRule>
  </conditionalFormatting>
  <dataValidations count="7">
    <dataValidation allowBlank="1" showInputMessage="1" showErrorMessage="1" prompt="Kalenderdagen i denna, och raderna 5, 7, 9, 11 och 13, uppdateras automatiskt. Om cellen inte innehåller siffran 1 är det en dag från föregående månad Ange månadsanteckningar i cell F13" sqref="C3" xr:uid="{00000000-0002-0000-0400-000000000000}"/>
    <dataValidation allowBlank="1" showInputMessage="1" showErrorMessage="1" prompt="Den här cellen innehåller kalkylbladets månad. Kalendern börjar längst till höger och innehåller datum från tidigare, aktuell och nästa månad. Månatliga anteckningar kan skrivas in i cell F13" sqref="B2" xr:uid="{00000000-0002-0000-0400-000002000000}"/>
    <dataValidation allowBlank="1" showInputMessage="1" showErrorMessage="1" prompt="Året i cellen uppdateras automatiskt baserat på året som anges i kalkylbladet Januari. Månad för det här kalkylbladet finns i cellen nedanför" sqref="B1" xr:uid="{00000000-0002-0000-0400-000003000000}"/>
    <dataValidation allowBlank="1" showInputMessage="1" showErrorMessage="1" prompt="Ange anteckningar i cellen till höger" sqref="E13:E14" xr:uid="{00000000-0002-0000-0400-000004000000}"/>
    <dataValidation allowBlank="1" showInputMessage="1" showErrorMessage="1" prompt="Ange anteckningar i den här cellen" sqref="F13:I14" xr:uid="{00000000-0002-0000-0400-000005000000}"/>
    <dataValidation allowBlank="1" showInputMessage="1" showErrorMessage="1" prompt="Den här raden innehåller namnen på veckodagar för kalendern. Den här cellen innehåller veckans startdag. Du ändrar veckans startdag genom att ange en ny veckodag i cell L3 i kalkylbladet Januari" sqref="C2" xr:uid="{00000000-0002-0000-0400-000006000000}"/>
    <dataValidation allowBlank="1" showInputMessage="1" showErrorMessage="1" prompt="Månadskalender Maj" sqref="A1" xr:uid="{00000000-0002-0000-0400-000007000000}"/>
  </dataValidations>
  <printOptions horizontalCentered="1" verticalCentered="1"/>
  <pageMargins left="0.25" right="0.25" top="0.5" bottom="0.5" header="0.3" footer="0.3"/>
  <pageSetup paperSize="9" orientation="landscape" r:id="rId1"/>
  <headerFooter differentFirst="1">
    <oddFooter>Page &amp;P of &amp;N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3" tint="-0.499984740745262"/>
    <pageSetUpPr autoPageBreaks="0" fitToPage="1"/>
  </sheetPr>
  <dimension ref="B1:I17"/>
  <sheetViews>
    <sheetView showGridLines="0" topLeftCell="A10" zoomScaleNormal="100" workbookViewId="0">
      <selection activeCell="E13" sqref="E13:E14"/>
    </sheetView>
  </sheetViews>
  <sheetFormatPr defaultColWidth="15.375" defaultRowHeight="16.5" x14ac:dyDescent="0.3"/>
  <cols>
    <col min="1" max="1" width="2.375" style="8" customWidth="1"/>
    <col min="2" max="2" width="21.75" style="8" customWidth="1"/>
    <col min="3" max="7" width="23.25" style="8" customWidth="1"/>
    <col min="8" max="16384" width="15.375" style="8"/>
  </cols>
  <sheetData>
    <row r="1" spans="2:9" ht="20.100000000000001" customHeight="1" x14ac:dyDescent="0.3">
      <c r="B1" s="6">
        <f ca="1">KalenderÅr</f>
        <v>2018</v>
      </c>
    </row>
    <row r="2" spans="2:9" ht="30" customHeight="1" x14ac:dyDescent="0.3">
      <c r="B2" s="7" t="str">
        <f ca="1">UPPER(TEXT(C5,"mmmm"))</f>
        <v>00</v>
      </c>
      <c r="C2" s="9" t="str">
        <f>UPPER(TEXT(StartdagVecka,"ddd"))</f>
        <v>MÅN</v>
      </c>
      <c r="D2" s="9" t="str">
        <f t="shared" ref="D2:I2" ca="1" si="0">UPPER(TEXT(D3,"ddd"))</f>
        <v>TIS</v>
      </c>
      <c r="E2" s="9" t="str">
        <f t="shared" ca="1" si="0"/>
        <v>ONS</v>
      </c>
      <c r="F2" s="9" t="str">
        <f t="shared" ca="1" si="0"/>
        <v>TOR</v>
      </c>
      <c r="G2" s="9" t="str">
        <f t="shared" ca="1" si="0"/>
        <v>FRE</v>
      </c>
      <c r="H2" s="9" t="str">
        <f t="shared" ca="1" si="0"/>
        <v>LÖR</v>
      </c>
      <c r="I2" s="9" t="str">
        <f t="shared" ca="1" si="0"/>
        <v>SÖN</v>
      </c>
    </row>
    <row r="3" spans="2:9" ht="19.5" customHeight="1" x14ac:dyDescent="0.3">
      <c r="C3" s="4">
        <f t="array" aca="1" ref="C3:I3" ca="1">DagarOchVeckor+DATE(KalenderÅr,6,1)-WEEKDAY(DATE(KalenderÅr,6,1),(StartdagVecka="Mån")+1)+1</f>
        <v>43248</v>
      </c>
      <c r="D3" s="4">
        <f ca="1"/>
        <v>43249</v>
      </c>
      <c r="E3" s="4">
        <f ca="1"/>
        <v>43250</v>
      </c>
      <c r="F3" s="4">
        <f ca="1"/>
        <v>43251</v>
      </c>
      <c r="G3" s="4">
        <f ca="1"/>
        <v>43252</v>
      </c>
      <c r="H3" s="4">
        <f ca="1"/>
        <v>43253</v>
      </c>
      <c r="I3" s="4">
        <f ca="1"/>
        <v>43254</v>
      </c>
    </row>
    <row r="4" spans="2:9" ht="75" customHeight="1" x14ac:dyDescent="0.3">
      <c r="C4" s="11"/>
      <c r="D4" s="11"/>
      <c r="E4" s="11"/>
      <c r="F4" s="11"/>
      <c r="G4" s="12" t="s">
        <v>41</v>
      </c>
      <c r="H4" s="11"/>
      <c r="I4" s="11"/>
    </row>
    <row r="5" spans="2:9" ht="19.5" customHeight="1" x14ac:dyDescent="0.3">
      <c r="C5" s="4">
        <f t="array" aca="1" ref="C5:I5" ca="1">DagarOchVeckor+DATE(KalenderÅr,6,1)-WEEKDAY(DATE(KalenderÅr,6,1),(StartdagVecka="Mån")+1)+8</f>
        <v>43255</v>
      </c>
      <c r="D5" s="4">
        <f ca="1"/>
        <v>43256</v>
      </c>
      <c r="E5" s="4">
        <f ca="1"/>
        <v>43257</v>
      </c>
      <c r="F5" s="4">
        <f ca="1"/>
        <v>43258</v>
      </c>
      <c r="G5" s="4">
        <f ca="1"/>
        <v>43259</v>
      </c>
      <c r="H5" s="4">
        <f ca="1"/>
        <v>43260</v>
      </c>
      <c r="I5" s="4">
        <f ca="1"/>
        <v>43261</v>
      </c>
    </row>
    <row r="6" spans="2:9" ht="75" customHeight="1" x14ac:dyDescent="0.3">
      <c r="C6" s="12" t="s">
        <v>29</v>
      </c>
      <c r="D6" s="12" t="s">
        <v>39</v>
      </c>
      <c r="E6" s="12" t="s">
        <v>40</v>
      </c>
      <c r="F6" s="12" t="s">
        <v>40</v>
      </c>
      <c r="G6" s="12" t="s">
        <v>41</v>
      </c>
      <c r="H6" s="11"/>
      <c r="I6" s="11"/>
    </row>
    <row r="7" spans="2:9" ht="19.5" customHeight="1" x14ac:dyDescent="0.3">
      <c r="C7" s="4">
        <f t="array" aca="1" ref="C7:I7" ca="1">DagarOchVeckor+DATE(KalenderÅr,6,1)-WEEKDAY(DATE(KalenderÅr,6,1),(StartdagVecka="Mån")+1)+15</f>
        <v>43262</v>
      </c>
      <c r="D7" s="4">
        <f ca="1"/>
        <v>43263</v>
      </c>
      <c r="E7" s="4">
        <f ca="1"/>
        <v>43264</v>
      </c>
      <c r="F7" s="4">
        <f ca="1"/>
        <v>43265</v>
      </c>
      <c r="G7" s="4">
        <f ca="1"/>
        <v>43266</v>
      </c>
      <c r="H7" s="4">
        <f ca="1"/>
        <v>43267</v>
      </c>
      <c r="I7" s="4">
        <f ca="1"/>
        <v>43268</v>
      </c>
    </row>
    <row r="8" spans="2:9" ht="75" customHeight="1" x14ac:dyDescent="0.3">
      <c r="C8" s="12" t="s">
        <v>29</v>
      </c>
      <c r="D8" s="12" t="s">
        <v>39</v>
      </c>
      <c r="E8" s="12" t="s">
        <v>40</v>
      </c>
      <c r="F8" s="12" t="s">
        <v>40</v>
      </c>
      <c r="G8" s="12" t="s">
        <v>41</v>
      </c>
      <c r="H8" s="11"/>
      <c r="I8" s="11"/>
    </row>
    <row r="9" spans="2:9" ht="19.5" customHeight="1" x14ac:dyDescent="0.3">
      <c r="C9" s="4">
        <f t="array" aca="1" ref="C9:I9" ca="1">DagarOchVeckor+DATE(KalenderÅr,6,1)-WEEKDAY(DATE(KalenderÅr,6,1),(StartdagVecka="Mån")+1)+22</f>
        <v>43269</v>
      </c>
      <c r="D9" s="4">
        <f ca="1"/>
        <v>43270</v>
      </c>
      <c r="E9" s="4">
        <f ca="1"/>
        <v>43271</v>
      </c>
      <c r="F9" s="4">
        <f ca="1"/>
        <v>43272</v>
      </c>
      <c r="G9" s="4">
        <f ca="1"/>
        <v>43273</v>
      </c>
      <c r="H9" s="4">
        <f ca="1"/>
        <v>43274</v>
      </c>
      <c r="I9" s="4">
        <f ca="1"/>
        <v>43275</v>
      </c>
    </row>
    <row r="10" spans="2:9" ht="75" customHeight="1" x14ac:dyDescent="0.3">
      <c r="C10" s="12" t="s">
        <v>29</v>
      </c>
      <c r="D10" s="12" t="s">
        <v>39</v>
      </c>
      <c r="E10" s="12" t="s">
        <v>40</v>
      </c>
      <c r="F10" s="12" t="s">
        <v>40</v>
      </c>
      <c r="G10" s="12" t="s">
        <v>41</v>
      </c>
      <c r="H10" s="11"/>
      <c r="I10" s="11"/>
    </row>
    <row r="11" spans="2:9" ht="19.5" customHeight="1" x14ac:dyDescent="0.3">
      <c r="C11" s="4">
        <f t="array" aca="1" ref="C11:I11" ca="1">DagarOchVeckor+DATE(KalenderÅr,6,1)-WEEKDAY(DATE(KalenderÅr,6,1),(StartdagVecka="Mån")+1)+29</f>
        <v>43276</v>
      </c>
      <c r="D11" s="4">
        <f ca="1"/>
        <v>43277</v>
      </c>
      <c r="E11" s="4">
        <f ca="1"/>
        <v>43278</v>
      </c>
      <c r="F11" s="4">
        <f ca="1"/>
        <v>43279</v>
      </c>
      <c r="G11" s="4">
        <f ca="1"/>
        <v>43280</v>
      </c>
      <c r="H11" s="4">
        <f ca="1"/>
        <v>43281</v>
      </c>
      <c r="I11" s="4">
        <f ca="1"/>
        <v>43282</v>
      </c>
    </row>
    <row r="12" spans="2:9" ht="75" customHeight="1" x14ac:dyDescent="0.3">
      <c r="C12" s="12" t="s">
        <v>29</v>
      </c>
      <c r="D12" s="12" t="s">
        <v>39</v>
      </c>
      <c r="E12" s="12" t="s">
        <v>40</v>
      </c>
      <c r="F12" s="12" t="s">
        <v>40</v>
      </c>
      <c r="G12" s="12" t="s">
        <v>41</v>
      </c>
      <c r="H12" s="11"/>
      <c r="I12" s="11"/>
    </row>
    <row r="13" spans="2:9" ht="19.5" customHeight="1" x14ac:dyDescent="0.3">
      <c r="C13" s="4">
        <f t="array" aca="1" ref="C13:D13" ca="1">DagarOchVeckor+DATE(KalenderÅr,6,1)-WEEKDAY(DATE(KalenderÅr,6,1),(StartdagVecka="Mån")+1)+36</f>
        <v>43283</v>
      </c>
      <c r="D13" s="4">
        <f ca="1"/>
        <v>43284</v>
      </c>
      <c r="E13" s="19" t="s">
        <v>42</v>
      </c>
      <c r="F13" s="24"/>
      <c r="G13" s="24"/>
      <c r="H13" s="24"/>
      <c r="I13" s="24"/>
    </row>
    <row r="14" spans="2:9" ht="75" customHeight="1" x14ac:dyDescent="0.3">
      <c r="C14" s="12"/>
      <c r="D14" s="12"/>
      <c r="E14" s="19"/>
      <c r="F14" s="24"/>
      <c r="G14" s="24"/>
      <c r="H14" s="24"/>
      <c r="I14" s="24"/>
    </row>
    <row r="15" spans="2:9" ht="16.5" customHeight="1" x14ac:dyDescent="0.3"/>
    <row r="16" spans="2:9" ht="16.5" customHeight="1" x14ac:dyDescent="0.3"/>
    <row r="17" ht="16.5" customHeight="1" x14ac:dyDescent="0.3"/>
  </sheetData>
  <mergeCells count="2">
    <mergeCell ref="E13:E14"/>
    <mergeCell ref="F13:I14"/>
  </mergeCells>
  <conditionalFormatting sqref="C11:I11 C13:D13">
    <cfRule type="expression" dxfId="69" priority="9">
      <formula>AND(DAY(C11)&gt;=1,DAY(C11)&lt;=15)</formula>
    </cfRule>
  </conditionalFormatting>
  <conditionalFormatting sqref="C3:H3 C4:F4 H4">
    <cfRule type="expression" dxfId="68" priority="8">
      <formula>DAY(C3)&gt;8</formula>
    </cfRule>
  </conditionalFormatting>
  <conditionalFormatting sqref="C3:C5 C7 C9 C11 C13:C14">
    <cfRule type="expression" dxfId="67" priority="7">
      <formula>C$2="SÖN"</formula>
    </cfRule>
  </conditionalFormatting>
  <conditionalFormatting sqref="H3:I12">
    <cfRule type="expression" dxfId="66" priority="6">
      <formula>H$2="LÖR"</formula>
    </cfRule>
  </conditionalFormatting>
  <conditionalFormatting sqref="I3:I12">
    <cfRule type="expression" dxfId="65" priority="5">
      <formula>$I$2="SÖN"</formula>
    </cfRule>
  </conditionalFormatting>
  <conditionalFormatting sqref="C6">
    <cfRule type="expression" dxfId="26" priority="4">
      <formula>C$2="SÖN"</formula>
    </cfRule>
  </conditionalFormatting>
  <conditionalFormatting sqref="C8">
    <cfRule type="expression" dxfId="24" priority="3">
      <formula>C$2="SÖN"</formula>
    </cfRule>
  </conditionalFormatting>
  <conditionalFormatting sqref="C10">
    <cfRule type="expression" dxfId="23" priority="2">
      <formula>C$2="SÖN"</formula>
    </cfRule>
  </conditionalFormatting>
  <conditionalFormatting sqref="C12">
    <cfRule type="expression" dxfId="22" priority="1">
      <formula>C$2="SÖN"</formula>
    </cfRule>
  </conditionalFormatting>
  <dataValidations count="8">
    <dataValidation allowBlank="1" showInputMessage="1" showErrorMessage="1" prompt="Kalenderdagen i denna, och raderna 5, 7, 9, 11 och 13, uppdateras automatiskt. Om cellen inte innehåller siffran 1 är det en dag från föregående månad Ange månadsanteckningar i cell F13" sqref="C3" xr:uid="{00000000-0002-0000-0500-000000000000}"/>
    <dataValidation allowBlank="1" showInputMessage="1" showErrorMessage="1" prompt="Månadskalender Juni" sqref="A1" xr:uid="{00000000-0002-0000-0500-000001000000}"/>
    <dataValidation allowBlank="1" showInputMessage="1" showErrorMessage="1" prompt="Den här raden innehåller namnen på veckodagar för kalendern. Den här cellen innehåller veckans startdag. Du ändrar veckans startdag genom att ange en ny veckodag i cell L3 i kalkylbladet Januari" sqref="C2" xr:uid="{00000000-0002-0000-0500-000002000000}"/>
    <dataValidation allowBlank="1" showInputMessage="1" showErrorMessage="1" prompt="Ange anteckningar i den här cellen" sqref="F13:I14" xr:uid="{00000000-0002-0000-0500-000003000000}"/>
    <dataValidation allowBlank="1" showInputMessage="1" showErrorMessage="1" prompt="Ange anteckningar i cellen till höger" sqref="E13:E14" xr:uid="{00000000-0002-0000-0500-000004000000}"/>
    <dataValidation allowBlank="1" showInputMessage="1" showErrorMessage="1" prompt="Året i cellen uppdateras automatiskt baserat på året som anges i kalkylbladet Januari. Månad för det här kalkylbladet finns i cellen nedanför" sqref="B1" xr:uid="{00000000-0002-0000-0500-000005000000}"/>
    <dataValidation allowBlank="1" showInputMessage="1" showErrorMessage="1" prompt="Den här cellen innehåller kalkylbladets månad. Kalendern börjar längst till höger och innehåller datum från tidigare, aktuell och nästa månad. Månatliga anteckningar kan skrivas in i cell F13" sqref="B2" xr:uid="{00000000-0002-0000-0500-000006000000}"/>
    <dataValidation allowBlank="1" showInputMessage="1" showErrorMessage="1" prompt="Ange dagliga anteckningar baserat på kalenderdagen ovanför i celler i den här och raderna 6, 8, 10, 12 och 14, kolumnerna C till I" sqref="C4" xr:uid="{00000000-0002-0000-0500-000007000000}"/>
  </dataValidations>
  <printOptions horizontalCentered="1" verticalCentered="1"/>
  <pageMargins left="0.25" right="0.25" top="0.5" bottom="0.5" header="0.3" footer="0.3"/>
  <pageSetup paperSize="9" orientation="landscape" r:id="rId1"/>
  <headerFooter differentFirst="1">
    <oddFooter>Page &amp;P of &amp;N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3" tint="0.79998168889431442"/>
    <pageSetUpPr autoPageBreaks="0" fitToPage="1"/>
  </sheetPr>
  <dimension ref="B1:I17"/>
  <sheetViews>
    <sheetView showGridLines="0" topLeftCell="A11" zoomScaleNormal="100" workbookViewId="0">
      <selection activeCell="F13" sqref="F13:I14"/>
    </sheetView>
  </sheetViews>
  <sheetFormatPr defaultColWidth="9.875" defaultRowHeight="16.5" x14ac:dyDescent="0.3"/>
  <cols>
    <col min="1" max="1" width="2.625" style="8" customWidth="1"/>
    <col min="2" max="2" width="21.625" style="8" customWidth="1"/>
    <col min="3" max="9" width="18.375" style="8" customWidth="1"/>
    <col min="10" max="10" width="2.625" style="8" customWidth="1"/>
    <col min="11" max="11" width="8.75" style="8" customWidth="1"/>
    <col min="12" max="16384" width="9.875" style="8"/>
  </cols>
  <sheetData>
    <row r="1" spans="2:9" ht="20.100000000000001" customHeight="1" x14ac:dyDescent="0.3">
      <c r="B1" s="6">
        <f ca="1">KalenderÅr</f>
        <v>2018</v>
      </c>
    </row>
    <row r="2" spans="2:9" ht="30" customHeight="1" x14ac:dyDescent="0.3">
      <c r="B2" s="7" t="str">
        <f ca="1">UPPER(TEXT(C5,"mmmm"))</f>
        <v>00</v>
      </c>
      <c r="C2" s="9" t="str">
        <f>UPPER(TEXT(StartdagVecka,"ddd"))</f>
        <v>MÅN</v>
      </c>
      <c r="D2" s="9" t="str">
        <f t="shared" ref="D2:I2" ca="1" si="0">UPPER(TEXT(D3,"ddd"))</f>
        <v>TIS</v>
      </c>
      <c r="E2" s="9" t="str">
        <f t="shared" ca="1" si="0"/>
        <v>ONS</v>
      </c>
      <c r="F2" s="9" t="str">
        <f t="shared" ca="1" si="0"/>
        <v>TOR</v>
      </c>
      <c r="G2" s="9" t="str">
        <f t="shared" ca="1" si="0"/>
        <v>FRE</v>
      </c>
      <c r="H2" s="9" t="str">
        <f t="shared" ca="1" si="0"/>
        <v>LÖR</v>
      </c>
      <c r="I2" s="9" t="str">
        <f t="shared" ca="1" si="0"/>
        <v>SÖN</v>
      </c>
    </row>
    <row r="3" spans="2:9" ht="19.5" customHeight="1" x14ac:dyDescent="0.3">
      <c r="C3" s="4">
        <f t="array" aca="1" ref="C3:I3" ca="1">DagarOchVeckor+DATE(KalenderÅr,7,1)-WEEKDAY(DATE(KalenderÅr,7,1),(StartdagVecka="Mån")+1)+1</f>
        <v>43276</v>
      </c>
      <c r="D3" s="4">
        <f ca="1"/>
        <v>43277</v>
      </c>
      <c r="E3" s="4">
        <f ca="1"/>
        <v>43278</v>
      </c>
      <c r="F3" s="4">
        <f ca="1"/>
        <v>43279</v>
      </c>
      <c r="G3" s="4">
        <f ca="1"/>
        <v>43280</v>
      </c>
      <c r="H3" s="4">
        <f ca="1"/>
        <v>43281</v>
      </c>
      <c r="I3" s="4">
        <f ca="1"/>
        <v>43282</v>
      </c>
    </row>
    <row r="4" spans="2:9" ht="75" customHeight="1" x14ac:dyDescent="0.3">
      <c r="C4" s="11"/>
      <c r="D4" s="11"/>
      <c r="E4" s="11"/>
      <c r="F4" s="11"/>
      <c r="G4" s="11"/>
      <c r="H4" s="11"/>
      <c r="I4" s="11"/>
    </row>
    <row r="5" spans="2:9" ht="19.5" customHeight="1" x14ac:dyDescent="0.3">
      <c r="C5" s="4">
        <f t="array" aca="1" ref="C5:I5" ca="1">DagarOchVeckor+DATE(KalenderÅr,7,1)-WEEKDAY(DATE(KalenderÅr,7,1),(StartdagVecka="Mån")+1)+8</f>
        <v>43283</v>
      </c>
      <c r="D5" s="4">
        <f ca="1"/>
        <v>43284</v>
      </c>
      <c r="E5" s="4">
        <f ca="1"/>
        <v>43285</v>
      </c>
      <c r="F5" s="4">
        <f ca="1"/>
        <v>43286</v>
      </c>
      <c r="G5" s="4">
        <f ca="1"/>
        <v>43287</v>
      </c>
      <c r="H5" s="4">
        <f ca="1"/>
        <v>43288</v>
      </c>
      <c r="I5" s="4">
        <f ca="1"/>
        <v>43289</v>
      </c>
    </row>
    <row r="6" spans="2:9" ht="75" customHeight="1" x14ac:dyDescent="0.3">
      <c r="C6" s="12" t="s">
        <v>43</v>
      </c>
      <c r="D6" s="12" t="s">
        <v>43</v>
      </c>
      <c r="E6" s="12" t="s">
        <v>43</v>
      </c>
      <c r="F6" s="12" t="s">
        <v>43</v>
      </c>
      <c r="G6" s="12" t="s">
        <v>43</v>
      </c>
      <c r="H6" s="11"/>
      <c r="I6" s="11"/>
    </row>
    <row r="7" spans="2:9" ht="19.5" customHeight="1" x14ac:dyDescent="0.3">
      <c r="C7" s="4">
        <f t="array" aca="1" ref="C7:I7" ca="1">DagarOchVeckor+DATE(KalenderÅr,7,1)-WEEKDAY(DATE(KalenderÅr,7,1),(StartdagVecka="Mån")+1)+15</f>
        <v>43290</v>
      </c>
      <c r="D7" s="4">
        <f ca="1"/>
        <v>43291</v>
      </c>
      <c r="E7" s="4">
        <f ca="1"/>
        <v>43292</v>
      </c>
      <c r="F7" s="4">
        <f ca="1"/>
        <v>43293</v>
      </c>
      <c r="G7" s="4">
        <f ca="1"/>
        <v>43294</v>
      </c>
      <c r="H7" s="4">
        <f ca="1"/>
        <v>43295</v>
      </c>
      <c r="I7" s="4">
        <f ca="1"/>
        <v>43296</v>
      </c>
    </row>
    <row r="8" spans="2:9" ht="75" customHeight="1" x14ac:dyDescent="0.3">
      <c r="C8" s="12" t="s">
        <v>43</v>
      </c>
      <c r="D8" s="12" t="s">
        <v>43</v>
      </c>
      <c r="E8" s="12" t="s">
        <v>43</v>
      </c>
      <c r="F8" s="12" t="s">
        <v>43</v>
      </c>
      <c r="G8" s="12" t="s">
        <v>43</v>
      </c>
      <c r="H8" s="11"/>
      <c r="I8" s="11"/>
    </row>
    <row r="9" spans="2:9" ht="19.5" customHeight="1" x14ac:dyDescent="0.3">
      <c r="C9" s="4">
        <f t="array" aca="1" ref="C9:I9" ca="1">DagarOchVeckor+DATE(KalenderÅr,7,1)-WEEKDAY(DATE(KalenderÅr,7,1),(StartdagVecka="Mån")+1)+22</f>
        <v>43297</v>
      </c>
      <c r="D9" s="4">
        <f ca="1"/>
        <v>43298</v>
      </c>
      <c r="E9" s="4">
        <f ca="1"/>
        <v>43299</v>
      </c>
      <c r="F9" s="4">
        <f ca="1"/>
        <v>43300</v>
      </c>
      <c r="G9" s="4">
        <f ca="1"/>
        <v>43301</v>
      </c>
      <c r="H9" s="4">
        <f ca="1"/>
        <v>43302</v>
      </c>
      <c r="I9" s="4">
        <f ca="1"/>
        <v>43303</v>
      </c>
    </row>
    <row r="10" spans="2:9" ht="75" customHeight="1" x14ac:dyDescent="0.3">
      <c r="C10" s="12" t="s">
        <v>43</v>
      </c>
      <c r="D10" s="12" t="s">
        <v>43</v>
      </c>
      <c r="E10" s="12" t="s">
        <v>43</v>
      </c>
      <c r="F10" s="12" t="s">
        <v>43</v>
      </c>
      <c r="G10" s="12" t="s">
        <v>43</v>
      </c>
      <c r="H10" s="11"/>
      <c r="I10" s="11"/>
    </row>
    <row r="11" spans="2:9" ht="19.5" customHeight="1" x14ac:dyDescent="0.3">
      <c r="C11" s="4">
        <f t="array" aca="1" ref="C11:I11" ca="1">DagarOchVeckor+DATE(KalenderÅr,7,1)-WEEKDAY(DATE(KalenderÅr,7,1),(StartdagVecka="Mån")+1)+29</f>
        <v>43304</v>
      </c>
      <c r="D11" s="4">
        <f ca="1"/>
        <v>43305</v>
      </c>
      <c r="E11" s="4">
        <f ca="1"/>
        <v>43306</v>
      </c>
      <c r="F11" s="4">
        <f ca="1"/>
        <v>43307</v>
      </c>
      <c r="G11" s="4">
        <f ca="1"/>
        <v>43308</v>
      </c>
      <c r="H11" s="4">
        <f ca="1"/>
        <v>43309</v>
      </c>
      <c r="I11" s="4">
        <f ca="1"/>
        <v>43310</v>
      </c>
    </row>
    <row r="12" spans="2:9" ht="75" customHeight="1" x14ac:dyDescent="0.3">
      <c r="C12" s="12" t="s">
        <v>43</v>
      </c>
      <c r="D12" s="12" t="s">
        <v>43</v>
      </c>
      <c r="E12" s="12" t="s">
        <v>43</v>
      </c>
      <c r="F12" s="12" t="s">
        <v>39</v>
      </c>
      <c r="G12" s="12" t="s">
        <v>39</v>
      </c>
      <c r="H12" s="11"/>
      <c r="I12" s="11"/>
    </row>
    <row r="13" spans="2:9" ht="19.5" customHeight="1" x14ac:dyDescent="0.3">
      <c r="C13" s="4">
        <f t="array" aca="1" ref="C13:D13" ca="1">DagarOchVeckor+DATE(KalenderÅr,7,1)-WEEKDAY(DATE(KalenderÅr,7,1),(StartdagVecka="Mån")+1)+36</f>
        <v>43311</v>
      </c>
      <c r="D13" s="4">
        <f ca="1"/>
        <v>43312</v>
      </c>
      <c r="E13" s="19" t="s">
        <v>0</v>
      </c>
      <c r="F13" s="24" t="s">
        <v>44</v>
      </c>
      <c r="G13" s="24"/>
      <c r="H13" s="24"/>
      <c r="I13" s="24"/>
    </row>
    <row r="14" spans="2:9" ht="75" customHeight="1" x14ac:dyDescent="0.3">
      <c r="C14" s="12" t="s">
        <v>39</v>
      </c>
      <c r="D14" s="12" t="s">
        <v>39</v>
      </c>
      <c r="E14" s="19"/>
      <c r="F14" s="24"/>
      <c r="G14" s="24"/>
      <c r="H14" s="24"/>
      <c r="I14" s="24"/>
    </row>
    <row r="15" spans="2:9" ht="16.5" customHeight="1" x14ac:dyDescent="0.3"/>
    <row r="16" spans="2:9" ht="16.5" customHeight="1" x14ac:dyDescent="0.3"/>
    <row r="17" ht="16.5" customHeight="1" x14ac:dyDescent="0.3"/>
  </sheetData>
  <mergeCells count="2">
    <mergeCell ref="E13:E14"/>
    <mergeCell ref="F13:I14"/>
  </mergeCells>
  <conditionalFormatting sqref="C11:I11 C13:D13">
    <cfRule type="expression" dxfId="64" priority="5">
      <formula>AND(DAY(C11)&gt;=1,DAY(C11)&lt;=15)</formula>
    </cfRule>
  </conditionalFormatting>
  <conditionalFormatting sqref="C3:H4">
    <cfRule type="expression" dxfId="63" priority="4">
      <formula>DAY(C3)&gt;8</formula>
    </cfRule>
  </conditionalFormatting>
  <conditionalFormatting sqref="C3:C13">
    <cfRule type="expression" dxfId="62" priority="3">
      <formula>C$2="SÖN"</formula>
    </cfRule>
  </conditionalFormatting>
  <conditionalFormatting sqref="H3:I12">
    <cfRule type="expression" dxfId="61" priority="2">
      <formula>H$2="LÖR"</formula>
    </cfRule>
  </conditionalFormatting>
  <conditionalFormatting sqref="I3:I12">
    <cfRule type="expression" dxfId="60" priority="1">
      <formula>$I$2="SÖN"</formula>
    </cfRule>
  </conditionalFormatting>
  <dataValidations count="8">
    <dataValidation allowBlank="1" showInputMessage="1" showErrorMessage="1" prompt="Kalenderdagen i denna, och raderna 5, 7, 9, 11 och 13, uppdateras automatiskt. Om cellen inte innehåller siffran 1 är det en dag från föregående månad Ange månadsanteckningar i cell F13" sqref="C3" xr:uid="{00000000-0002-0000-0600-000000000000}"/>
    <dataValidation allowBlank="1" showInputMessage="1" showErrorMessage="1" prompt="Ange dagliga anteckningar baserat på kalenderdagen ovanför i celler i den här och raderna 6, 8, 10, 12 och 14, kolumnerna C till I" sqref="C4" xr:uid="{00000000-0002-0000-0600-000001000000}"/>
    <dataValidation allowBlank="1" showInputMessage="1" showErrorMessage="1" prompt="Den här cellen innehåller kalkylbladets månad. Kalendern börjar längst till höger och innehåller datum från tidigare, aktuell och nästa månad. Månatliga anteckningar kan skrivas in i cell F13" sqref="B2" xr:uid="{00000000-0002-0000-0600-000002000000}"/>
    <dataValidation allowBlank="1" showInputMessage="1" showErrorMessage="1" prompt="Året i cellen uppdateras automatiskt baserat på året som anges i kalkylbladet Januari. Månad för det här kalkylbladet finns i cellen nedanför" sqref="B1" xr:uid="{00000000-0002-0000-0600-000003000000}"/>
    <dataValidation allowBlank="1" showInputMessage="1" showErrorMessage="1" prompt="Ange anteckningar i cellen till höger" sqref="E13:E14" xr:uid="{00000000-0002-0000-0600-000004000000}"/>
    <dataValidation allowBlank="1" showInputMessage="1" showErrorMessage="1" prompt="Ange anteckningar i den här cellen" sqref="F13:I14" xr:uid="{00000000-0002-0000-0600-000005000000}"/>
    <dataValidation allowBlank="1" showInputMessage="1" showErrorMessage="1" prompt="Den här raden innehåller namnen på veckodagar för kalendern. Den här cellen innehåller veckans startdag. Du ändrar veckans startdag genom att ange en ny veckodag i cell L3 i kalkylbladet Januari" sqref="C2" xr:uid="{00000000-0002-0000-0600-000006000000}"/>
    <dataValidation allowBlank="1" showInputMessage="1" showErrorMessage="1" prompt="Månadskalender Juli" sqref="A1" xr:uid="{00000000-0002-0000-0600-000007000000}"/>
  </dataValidations>
  <printOptions horizontalCentered="1" verticalCentered="1"/>
  <pageMargins left="0.25" right="0.25" top="0.5" bottom="0.5" header="0.3" footer="0.3"/>
  <pageSetup paperSize="9" orientation="landscape" r:id="rId1"/>
  <headerFooter differentFirst="1">
    <oddFooter>Page &amp;P of &amp;N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3" tint="0.59999389629810485"/>
    <pageSetUpPr autoPageBreaks="0" fitToPage="1"/>
  </sheetPr>
  <dimension ref="B1:I17"/>
  <sheetViews>
    <sheetView showGridLines="0" topLeftCell="A10" zoomScaleNormal="100" workbookViewId="0">
      <selection activeCell="G12" sqref="G12"/>
    </sheetView>
  </sheetViews>
  <sheetFormatPr defaultColWidth="9.875" defaultRowHeight="16.5" x14ac:dyDescent="0.3"/>
  <cols>
    <col min="1" max="1" width="2.625" style="8" customWidth="1"/>
    <col min="2" max="2" width="21.625" style="8" customWidth="1"/>
    <col min="3" max="9" width="18.375" style="8" customWidth="1"/>
    <col min="10" max="10" width="2.625" style="8" customWidth="1"/>
    <col min="11" max="11" width="8.75" style="8" customWidth="1"/>
    <col min="12" max="16384" width="9.875" style="8"/>
  </cols>
  <sheetData>
    <row r="1" spans="2:9" ht="20.100000000000001" customHeight="1" x14ac:dyDescent="0.3">
      <c r="B1" s="6">
        <f ca="1">KalenderÅr</f>
        <v>2018</v>
      </c>
    </row>
    <row r="2" spans="2:9" ht="30" customHeight="1" x14ac:dyDescent="0.3">
      <c r="B2" s="7" t="str">
        <f ca="1">UPPER(TEXT(C5,"mmmm"))</f>
        <v>00</v>
      </c>
      <c r="C2" s="9" t="str">
        <f>UPPER(TEXT(StartdagVecka,"ddd"))</f>
        <v>MÅN</v>
      </c>
      <c r="D2" s="9" t="str">
        <f t="shared" ref="D2:I2" ca="1" si="0">UPPER(TEXT(D3,"ddd"))</f>
        <v>TIS</v>
      </c>
      <c r="E2" s="9" t="str">
        <f t="shared" ca="1" si="0"/>
        <v>ONS</v>
      </c>
      <c r="F2" s="9" t="str">
        <f t="shared" ca="1" si="0"/>
        <v>TOR</v>
      </c>
      <c r="G2" s="9" t="str">
        <f t="shared" ca="1" si="0"/>
        <v>FRE</v>
      </c>
      <c r="H2" s="9" t="str">
        <f t="shared" ca="1" si="0"/>
        <v>LÖR</v>
      </c>
      <c r="I2" s="9" t="str">
        <f t="shared" ca="1" si="0"/>
        <v>SÖN</v>
      </c>
    </row>
    <row r="3" spans="2:9" ht="19.5" customHeight="1" x14ac:dyDescent="0.3">
      <c r="C3" s="4">
        <f t="array" aca="1" ref="C3:I3" ca="1">DagarOchVeckor+DATE(KalenderÅr,8,1)-WEEKDAY(DATE(KalenderÅr,8,1),(StartdagVecka="Mån")+1)+1</f>
        <v>43311</v>
      </c>
      <c r="D3" s="4">
        <f ca="1"/>
        <v>43312</v>
      </c>
      <c r="E3" s="4">
        <f ca="1"/>
        <v>43313</v>
      </c>
      <c r="F3" s="4">
        <f ca="1"/>
        <v>43314</v>
      </c>
      <c r="G3" s="4">
        <f ca="1"/>
        <v>43315</v>
      </c>
      <c r="H3" s="4">
        <f ca="1"/>
        <v>43316</v>
      </c>
      <c r="I3" s="4">
        <f ca="1"/>
        <v>43317</v>
      </c>
    </row>
    <row r="4" spans="2:9" ht="75" customHeight="1" x14ac:dyDescent="0.3">
      <c r="C4" s="12" t="s">
        <v>29</v>
      </c>
      <c r="D4" s="11"/>
      <c r="E4" s="12" t="s">
        <v>40</v>
      </c>
      <c r="F4" s="12" t="s">
        <v>40</v>
      </c>
      <c r="G4" s="12" t="s">
        <v>41</v>
      </c>
      <c r="H4" s="11"/>
      <c r="I4" s="11"/>
    </row>
    <row r="5" spans="2:9" ht="19.5" customHeight="1" x14ac:dyDescent="0.3">
      <c r="C5" s="4">
        <f t="array" aca="1" ref="C5:I5" ca="1">DagarOchVeckor+DATE(KalenderÅr,8,1)-WEEKDAY(DATE(KalenderÅr,8,1),(StartdagVecka="Mån")+1)+8</f>
        <v>43318</v>
      </c>
      <c r="D5" s="4">
        <f ca="1"/>
        <v>43319</v>
      </c>
      <c r="E5" s="4">
        <f ca="1"/>
        <v>43320</v>
      </c>
      <c r="F5" s="4">
        <f ca="1"/>
        <v>43321</v>
      </c>
      <c r="G5" s="4">
        <f ca="1"/>
        <v>43322</v>
      </c>
      <c r="H5" s="4">
        <f ca="1"/>
        <v>43323</v>
      </c>
      <c r="I5" s="4">
        <f ca="1"/>
        <v>43324</v>
      </c>
    </row>
    <row r="6" spans="2:9" ht="75" customHeight="1" x14ac:dyDescent="0.3">
      <c r="C6" s="12" t="s">
        <v>29</v>
      </c>
      <c r="D6" s="12" t="s">
        <v>39</v>
      </c>
      <c r="E6" s="12" t="s">
        <v>40</v>
      </c>
      <c r="F6" s="12" t="s">
        <v>40</v>
      </c>
      <c r="G6" s="12" t="s">
        <v>41</v>
      </c>
      <c r="H6" s="11"/>
      <c r="I6" s="11"/>
    </row>
    <row r="7" spans="2:9" ht="19.5" customHeight="1" x14ac:dyDescent="0.3">
      <c r="C7" s="4">
        <f t="array" aca="1" ref="C7:I7" ca="1">DagarOchVeckor+DATE(KalenderÅr,8,1)-WEEKDAY(DATE(KalenderÅr,8,1),(StartdagVecka="Mån")+1)+15</f>
        <v>43325</v>
      </c>
      <c r="D7" s="4">
        <f ca="1"/>
        <v>43326</v>
      </c>
      <c r="E7" s="4">
        <f ca="1"/>
        <v>43327</v>
      </c>
      <c r="F7" s="4">
        <f ca="1"/>
        <v>43328</v>
      </c>
      <c r="G7" s="4">
        <f ca="1"/>
        <v>43329</v>
      </c>
      <c r="H7" s="4">
        <f ca="1"/>
        <v>43330</v>
      </c>
      <c r="I7" s="4">
        <f ca="1"/>
        <v>43331</v>
      </c>
    </row>
    <row r="8" spans="2:9" ht="75" customHeight="1" x14ac:dyDescent="0.3">
      <c r="C8" s="12" t="s">
        <v>29</v>
      </c>
      <c r="D8" s="12" t="s">
        <v>39</v>
      </c>
      <c r="E8" s="12" t="s">
        <v>40</v>
      </c>
      <c r="F8" s="12" t="s">
        <v>40</v>
      </c>
      <c r="G8" s="12" t="s">
        <v>41</v>
      </c>
      <c r="H8" s="11"/>
      <c r="I8" s="11"/>
    </row>
    <row r="9" spans="2:9" ht="19.5" customHeight="1" x14ac:dyDescent="0.3">
      <c r="C9" s="4">
        <f t="array" aca="1" ref="C9:I9" ca="1">DagarOchVeckor+DATE(KalenderÅr,8,1)-WEEKDAY(DATE(KalenderÅr,8,1),(StartdagVecka="Mån")+1)+22</f>
        <v>43332</v>
      </c>
      <c r="D9" s="4">
        <f ca="1"/>
        <v>43333</v>
      </c>
      <c r="E9" s="4">
        <f ca="1"/>
        <v>43334</v>
      </c>
      <c r="F9" s="4">
        <f ca="1"/>
        <v>43335</v>
      </c>
      <c r="G9" s="4">
        <f ca="1"/>
        <v>43336</v>
      </c>
      <c r="H9" s="4">
        <f ca="1"/>
        <v>43337</v>
      </c>
      <c r="I9" s="4">
        <f ca="1"/>
        <v>43338</v>
      </c>
    </row>
    <row r="10" spans="2:9" ht="75" customHeight="1" x14ac:dyDescent="0.3">
      <c r="C10" s="12" t="s">
        <v>29</v>
      </c>
      <c r="D10" s="12" t="s">
        <v>39</v>
      </c>
      <c r="E10" s="12" t="s">
        <v>40</v>
      </c>
      <c r="F10" s="12" t="s">
        <v>40</v>
      </c>
      <c r="G10" s="12" t="s">
        <v>41</v>
      </c>
      <c r="H10" s="11"/>
      <c r="I10" s="11"/>
    </row>
    <row r="11" spans="2:9" ht="19.5" customHeight="1" x14ac:dyDescent="0.3">
      <c r="C11" s="4">
        <f t="array" aca="1" ref="C11:I11" ca="1">DagarOchVeckor+DATE(KalenderÅr,8,1)-WEEKDAY(DATE(KalenderÅr,8,1),(StartdagVecka="Mån")+1)+29</f>
        <v>43339</v>
      </c>
      <c r="D11" s="4">
        <f ca="1"/>
        <v>43340</v>
      </c>
      <c r="E11" s="4">
        <f ca="1"/>
        <v>43341</v>
      </c>
      <c r="F11" s="4">
        <f ca="1"/>
        <v>43342</v>
      </c>
      <c r="G11" s="4">
        <f ca="1"/>
        <v>43343</v>
      </c>
      <c r="H11" s="4">
        <f ca="1"/>
        <v>43344</v>
      </c>
      <c r="I11" s="4">
        <f ca="1"/>
        <v>43345</v>
      </c>
    </row>
    <row r="12" spans="2:9" ht="75" customHeight="1" x14ac:dyDescent="0.3">
      <c r="C12" s="12" t="s">
        <v>29</v>
      </c>
      <c r="D12" s="12" t="s">
        <v>39</v>
      </c>
      <c r="E12" s="12" t="s">
        <v>40</v>
      </c>
      <c r="F12" s="12" t="s">
        <v>40</v>
      </c>
      <c r="G12" s="12" t="s">
        <v>41</v>
      </c>
      <c r="H12" s="11"/>
      <c r="I12" s="11"/>
    </row>
    <row r="13" spans="2:9" ht="19.5" customHeight="1" x14ac:dyDescent="0.3">
      <c r="C13" s="4">
        <f t="array" aca="1" ref="C13:D13" ca="1">DagarOchVeckor+DATE(KalenderÅr,8,1)-WEEKDAY(DATE(KalenderÅr,8,1),(StartdagVecka="Mån")+1)+36</f>
        <v>43346</v>
      </c>
      <c r="D13" s="4">
        <f ca="1"/>
        <v>43347</v>
      </c>
      <c r="E13" s="19" t="s">
        <v>0</v>
      </c>
      <c r="F13" s="24" t="s">
        <v>45</v>
      </c>
      <c r="G13" s="24"/>
      <c r="H13" s="24"/>
      <c r="I13" s="24"/>
    </row>
    <row r="14" spans="2:9" ht="75" customHeight="1" x14ac:dyDescent="0.3">
      <c r="C14" s="12"/>
      <c r="D14" s="12"/>
      <c r="E14" s="19"/>
      <c r="F14" s="24"/>
      <c r="G14" s="24"/>
      <c r="H14" s="24"/>
      <c r="I14" s="24"/>
    </row>
    <row r="15" spans="2:9" ht="16.5" customHeight="1" x14ac:dyDescent="0.3"/>
    <row r="16" spans="2:9" ht="16.5" customHeight="1" x14ac:dyDescent="0.3"/>
    <row r="17" ht="16.5" customHeight="1" x14ac:dyDescent="0.3"/>
  </sheetData>
  <mergeCells count="2">
    <mergeCell ref="E13:E14"/>
    <mergeCell ref="F13:I14"/>
  </mergeCells>
  <conditionalFormatting sqref="C11:I11 C13:D13">
    <cfRule type="expression" dxfId="59" priority="10">
      <formula>AND(DAY(C11)&gt;=1,DAY(C11)&lt;=15)</formula>
    </cfRule>
  </conditionalFormatting>
  <conditionalFormatting sqref="C3:H3 D4 H4">
    <cfRule type="expression" dxfId="58" priority="9">
      <formula>DAY(C3)&gt;8</formula>
    </cfRule>
  </conditionalFormatting>
  <conditionalFormatting sqref="C3 C5 C7 C9 C11 C13:C14">
    <cfRule type="expression" dxfId="57" priority="8">
      <formula>C$2="SÖN"</formula>
    </cfRule>
  </conditionalFormatting>
  <conditionalFormatting sqref="H3:I12">
    <cfRule type="expression" dxfId="56" priority="7">
      <formula>H$2="LÖR"</formula>
    </cfRule>
  </conditionalFormatting>
  <conditionalFormatting sqref="I3:I12">
    <cfRule type="expression" dxfId="55" priority="6">
      <formula>$I$2="SÖN"</formula>
    </cfRule>
  </conditionalFormatting>
  <conditionalFormatting sqref="C4">
    <cfRule type="expression" dxfId="20" priority="5">
      <formula>C$2="SÖN"</formula>
    </cfRule>
  </conditionalFormatting>
  <conditionalFormatting sqref="C6">
    <cfRule type="expression" dxfId="19" priority="4">
      <formula>C$2="SÖN"</formula>
    </cfRule>
  </conditionalFormatting>
  <conditionalFormatting sqref="C8">
    <cfRule type="expression" dxfId="17" priority="3">
      <formula>C$2="SÖN"</formula>
    </cfRule>
  </conditionalFormatting>
  <conditionalFormatting sqref="C10">
    <cfRule type="expression" dxfId="16" priority="2">
      <formula>C$2="SÖN"</formula>
    </cfRule>
  </conditionalFormatting>
  <conditionalFormatting sqref="C12">
    <cfRule type="expression" dxfId="15" priority="1">
      <formula>C$2="SÖN"</formula>
    </cfRule>
  </conditionalFormatting>
  <dataValidations count="7">
    <dataValidation allowBlank="1" showInputMessage="1" showErrorMessage="1" prompt="Kalenderdagen i denna, och raderna 5, 7, 9, 11 och 13, uppdateras automatiskt. Om cellen inte innehåller siffran 1 är det en dag från föregående månad Ange månadsanteckningar i cell F13" sqref="C3" xr:uid="{00000000-0002-0000-0700-000000000000}"/>
    <dataValidation allowBlank="1" showInputMessage="1" showErrorMessage="1" prompt="Månadskalender Augusti" sqref="A1" xr:uid="{00000000-0002-0000-0700-000001000000}"/>
    <dataValidation allowBlank="1" showInputMessage="1" showErrorMessage="1" prompt="Den här raden innehåller namnen på veckodagar för kalendern. Den här cellen innehåller veckans startdag. Du ändrar veckans startdag genom att ange en ny veckodag i cell L3 i kalkylbladet Januari" sqref="C2" xr:uid="{00000000-0002-0000-0700-000002000000}"/>
    <dataValidation allowBlank="1" showInputMessage="1" showErrorMessage="1" prompt="Ange anteckningar i den här cellen" sqref="F13:I14" xr:uid="{00000000-0002-0000-0700-000003000000}"/>
    <dataValidation allowBlank="1" showInputMessage="1" showErrorMessage="1" prompt="Ange anteckningar i cellen till höger" sqref="E13:E14" xr:uid="{00000000-0002-0000-0700-000004000000}"/>
    <dataValidation allowBlank="1" showInputMessage="1" showErrorMessage="1" prompt="Året i cellen uppdateras automatiskt baserat på året som anges i kalkylbladet Januari. Månad för det här kalkylbladet finns i cellen nedanför" sqref="B1" xr:uid="{00000000-0002-0000-0700-000005000000}"/>
    <dataValidation allowBlank="1" showInputMessage="1" showErrorMessage="1" prompt="Den här cellen innehåller kalkylbladets månad. Kalendern börjar längst till höger och innehåller datum från tidigare, aktuell och nästa månad. Månatliga anteckningar kan skrivas in i cell F13" sqref="B2" xr:uid="{00000000-0002-0000-0700-000006000000}"/>
  </dataValidations>
  <printOptions horizontalCentered="1" verticalCentered="1"/>
  <pageMargins left="0.25" right="0.25" top="0.5" bottom="0.5" header="0.3" footer="0.3"/>
  <pageSetup paperSize="9" orientation="landscape" r:id="rId1"/>
  <headerFooter differentFirst="1">
    <oddFooter>Page &amp;P of &amp;N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3" tint="0.39997558519241921"/>
    <pageSetUpPr autoPageBreaks="0" fitToPage="1"/>
  </sheetPr>
  <dimension ref="B1:I17"/>
  <sheetViews>
    <sheetView showGridLines="0" topLeftCell="A10" zoomScaleNormal="100" workbookViewId="0">
      <selection activeCell="G12" sqref="G12"/>
    </sheetView>
  </sheetViews>
  <sheetFormatPr defaultColWidth="9.875" defaultRowHeight="16.5" x14ac:dyDescent="0.3"/>
  <cols>
    <col min="1" max="1" width="2.625" style="8" customWidth="1"/>
    <col min="2" max="2" width="21.625" style="8" customWidth="1"/>
    <col min="3" max="9" width="18.375" style="8" customWidth="1"/>
    <col min="10" max="10" width="2.625" style="8" customWidth="1"/>
    <col min="11" max="11" width="8.75" style="8" customWidth="1"/>
    <col min="12" max="16384" width="9.875" style="8"/>
  </cols>
  <sheetData>
    <row r="1" spans="2:9" ht="20.100000000000001" customHeight="1" x14ac:dyDescent="0.3">
      <c r="B1" s="6">
        <f ca="1">KalenderÅr</f>
        <v>2018</v>
      </c>
    </row>
    <row r="2" spans="2:9" ht="30" customHeight="1" x14ac:dyDescent="0.3">
      <c r="B2" s="7" t="str">
        <f ca="1">UPPER(TEXT(C5,"mmmm"))</f>
        <v>00</v>
      </c>
      <c r="C2" s="9" t="str">
        <f>UPPER(TEXT(StartdagVecka,"ddd"))</f>
        <v>MÅN</v>
      </c>
      <c r="D2" s="9" t="str">
        <f t="shared" ref="D2:I2" ca="1" si="0">UPPER(TEXT(D3,"ddd"))</f>
        <v>TIS</v>
      </c>
      <c r="E2" s="9" t="str">
        <f t="shared" ca="1" si="0"/>
        <v>ONS</v>
      </c>
      <c r="F2" s="9" t="str">
        <f t="shared" ca="1" si="0"/>
        <v>TOR</v>
      </c>
      <c r="G2" s="9" t="str">
        <f t="shared" ca="1" si="0"/>
        <v>FRE</v>
      </c>
      <c r="H2" s="9" t="str">
        <f t="shared" ca="1" si="0"/>
        <v>LÖR</v>
      </c>
      <c r="I2" s="9" t="str">
        <f t="shared" ca="1" si="0"/>
        <v>SÖN</v>
      </c>
    </row>
    <row r="3" spans="2:9" ht="19.5" customHeight="1" x14ac:dyDescent="0.3">
      <c r="C3" s="4">
        <f t="array" aca="1" ref="C3:I3" ca="1">DagarOchVeckor+DATE(KalenderÅr,9,1)-WEEKDAY(DATE(KalenderÅr,9,1),(StartdagVecka="Mån")+1)+1</f>
        <v>43339</v>
      </c>
      <c r="D3" s="4">
        <f ca="1"/>
        <v>43340</v>
      </c>
      <c r="E3" s="4">
        <f ca="1"/>
        <v>43341</v>
      </c>
      <c r="F3" s="4">
        <f ca="1"/>
        <v>43342</v>
      </c>
      <c r="G3" s="4">
        <f ca="1"/>
        <v>43343</v>
      </c>
      <c r="H3" s="4">
        <f ca="1"/>
        <v>43344</v>
      </c>
      <c r="I3" s="4">
        <f ca="1"/>
        <v>43345</v>
      </c>
    </row>
    <row r="4" spans="2:9" ht="75" customHeight="1" x14ac:dyDescent="0.3">
      <c r="C4" s="11"/>
      <c r="D4" s="11"/>
      <c r="E4" s="11"/>
      <c r="F4" s="11"/>
      <c r="G4" s="11"/>
      <c r="H4" s="11"/>
      <c r="I4" s="11"/>
    </row>
    <row r="5" spans="2:9" ht="19.5" customHeight="1" x14ac:dyDescent="0.3">
      <c r="C5" s="4">
        <f t="array" aca="1" ref="C5:I5" ca="1">DagarOchVeckor+DATE(KalenderÅr,9,1)-WEEKDAY(DATE(KalenderÅr,9,1),(StartdagVecka="Mån")+1)+8</f>
        <v>43346</v>
      </c>
      <c r="D5" s="4">
        <f ca="1"/>
        <v>43347</v>
      </c>
      <c r="E5" s="4">
        <f ca="1"/>
        <v>43348</v>
      </c>
      <c r="F5" s="4">
        <f ca="1"/>
        <v>43349</v>
      </c>
      <c r="G5" s="4">
        <f ca="1"/>
        <v>43350</v>
      </c>
      <c r="H5" s="4">
        <f ca="1"/>
        <v>43351</v>
      </c>
      <c r="I5" s="4">
        <f ca="1"/>
        <v>43352</v>
      </c>
    </row>
    <row r="6" spans="2:9" ht="75" customHeight="1" x14ac:dyDescent="0.3">
      <c r="C6" s="12" t="s">
        <v>29</v>
      </c>
      <c r="D6" s="12" t="s">
        <v>39</v>
      </c>
      <c r="E6" s="12" t="s">
        <v>40</v>
      </c>
      <c r="F6" s="12" t="s">
        <v>40</v>
      </c>
      <c r="G6" s="12" t="s">
        <v>41</v>
      </c>
      <c r="H6" s="11"/>
      <c r="I6" s="11"/>
    </row>
    <row r="7" spans="2:9" ht="19.5" customHeight="1" x14ac:dyDescent="0.3">
      <c r="C7" s="4">
        <f t="array" aca="1" ref="C7:I7" ca="1">DagarOchVeckor+DATE(KalenderÅr,9,1)-WEEKDAY(DATE(KalenderÅr,9,1),(StartdagVecka="Mån")+1)+15</f>
        <v>43353</v>
      </c>
      <c r="D7" s="4">
        <f ca="1"/>
        <v>43354</v>
      </c>
      <c r="E7" s="4">
        <f ca="1"/>
        <v>43355</v>
      </c>
      <c r="F7" s="4">
        <f ca="1"/>
        <v>43356</v>
      </c>
      <c r="G7" s="4">
        <f ca="1"/>
        <v>43357</v>
      </c>
      <c r="H7" s="4">
        <f ca="1"/>
        <v>43358</v>
      </c>
      <c r="I7" s="4">
        <f ca="1"/>
        <v>43359</v>
      </c>
    </row>
    <row r="8" spans="2:9" ht="75" customHeight="1" x14ac:dyDescent="0.3">
      <c r="C8" s="12" t="s">
        <v>29</v>
      </c>
      <c r="D8" s="12" t="s">
        <v>39</v>
      </c>
      <c r="E8" s="12" t="s">
        <v>40</v>
      </c>
      <c r="F8" s="12" t="s">
        <v>40</v>
      </c>
      <c r="G8" s="12" t="s">
        <v>41</v>
      </c>
      <c r="H8" s="11"/>
      <c r="I8" s="11"/>
    </row>
    <row r="9" spans="2:9" ht="19.5" customHeight="1" x14ac:dyDescent="0.3">
      <c r="C9" s="4">
        <f t="array" aca="1" ref="C9:I9" ca="1">DagarOchVeckor+DATE(KalenderÅr,9,1)-WEEKDAY(DATE(KalenderÅr,9,1),(StartdagVecka="Mån")+1)+22</f>
        <v>43360</v>
      </c>
      <c r="D9" s="4">
        <f ca="1"/>
        <v>43361</v>
      </c>
      <c r="E9" s="4">
        <f ca="1"/>
        <v>43362</v>
      </c>
      <c r="F9" s="4">
        <f ca="1"/>
        <v>43363</v>
      </c>
      <c r="G9" s="4">
        <f ca="1"/>
        <v>43364</v>
      </c>
      <c r="H9" s="4">
        <f ca="1"/>
        <v>43365</v>
      </c>
      <c r="I9" s="4">
        <f ca="1"/>
        <v>43366</v>
      </c>
    </row>
    <row r="10" spans="2:9" ht="75" customHeight="1" x14ac:dyDescent="0.3">
      <c r="C10" s="12" t="s">
        <v>29</v>
      </c>
      <c r="D10" s="12" t="s">
        <v>39</v>
      </c>
      <c r="E10" s="12" t="s">
        <v>40</v>
      </c>
      <c r="F10" s="12" t="s">
        <v>40</v>
      </c>
      <c r="G10" s="12" t="s">
        <v>41</v>
      </c>
      <c r="H10" s="11"/>
      <c r="I10" s="11"/>
    </row>
    <row r="11" spans="2:9" ht="19.5" customHeight="1" x14ac:dyDescent="0.3">
      <c r="C11" s="4">
        <f t="array" aca="1" ref="C11:I11" ca="1">DagarOchVeckor+DATE(KalenderÅr,9,1)-WEEKDAY(DATE(KalenderÅr,9,1),(StartdagVecka="Mån")+1)+29</f>
        <v>43367</v>
      </c>
      <c r="D11" s="4">
        <f ca="1"/>
        <v>43368</v>
      </c>
      <c r="E11" s="4">
        <f ca="1"/>
        <v>43369</v>
      </c>
      <c r="F11" s="4">
        <f ca="1"/>
        <v>43370</v>
      </c>
      <c r="G11" s="4">
        <f ca="1"/>
        <v>43371</v>
      </c>
      <c r="H11" s="4">
        <f ca="1"/>
        <v>43372</v>
      </c>
      <c r="I11" s="4">
        <f ca="1"/>
        <v>43373</v>
      </c>
    </row>
    <row r="12" spans="2:9" ht="75" customHeight="1" x14ac:dyDescent="0.3">
      <c r="C12" s="12" t="s">
        <v>29</v>
      </c>
      <c r="D12" s="12" t="s">
        <v>39</v>
      </c>
      <c r="E12" s="12" t="s">
        <v>40</v>
      </c>
      <c r="F12" s="12" t="s">
        <v>40</v>
      </c>
      <c r="G12" s="12" t="s">
        <v>41</v>
      </c>
      <c r="H12" s="11"/>
      <c r="I12" s="11"/>
    </row>
    <row r="13" spans="2:9" ht="19.5" customHeight="1" x14ac:dyDescent="0.3">
      <c r="C13" s="4">
        <f t="array" aca="1" ref="C13:D13" ca="1">DagarOchVeckor+DATE(KalenderÅr,9,1)-WEEKDAY(DATE(KalenderÅr,9,1),(StartdagVecka="Mån")+1)+36</f>
        <v>43374</v>
      </c>
      <c r="D13" s="4">
        <f ca="1"/>
        <v>43375</v>
      </c>
      <c r="E13" s="19" t="s">
        <v>0</v>
      </c>
      <c r="F13" s="24" t="s">
        <v>47</v>
      </c>
      <c r="G13" s="24"/>
      <c r="H13" s="24"/>
      <c r="I13" s="24"/>
    </row>
    <row r="14" spans="2:9" ht="75" customHeight="1" x14ac:dyDescent="0.3">
      <c r="C14" s="12"/>
      <c r="D14" s="12"/>
      <c r="E14" s="19"/>
      <c r="F14" s="24"/>
      <c r="G14" s="24"/>
      <c r="H14" s="24"/>
      <c r="I14" s="24"/>
    </row>
    <row r="15" spans="2:9" ht="16.5" customHeight="1" x14ac:dyDescent="0.3"/>
    <row r="16" spans="2:9" ht="16.5" customHeight="1" x14ac:dyDescent="0.3"/>
    <row r="17" ht="16.5" customHeight="1" x14ac:dyDescent="0.3"/>
  </sheetData>
  <mergeCells count="2">
    <mergeCell ref="E13:E14"/>
    <mergeCell ref="F13:I14"/>
  </mergeCells>
  <conditionalFormatting sqref="C11:I11 C13:D13">
    <cfRule type="expression" dxfId="54" priority="9">
      <formula>AND(DAY(C11)&gt;=1,DAY(C11)&lt;=15)</formula>
    </cfRule>
  </conditionalFormatting>
  <conditionalFormatting sqref="C3:H4">
    <cfRule type="expression" dxfId="53" priority="8">
      <formula>DAY(C3)&gt;8</formula>
    </cfRule>
  </conditionalFormatting>
  <conditionalFormatting sqref="C3:C5 C7 C9 C11 C13:C14">
    <cfRule type="expression" dxfId="52" priority="7">
      <formula>C$2="SÖN"</formula>
    </cfRule>
  </conditionalFormatting>
  <conditionalFormatting sqref="H3:I12">
    <cfRule type="expression" dxfId="51" priority="6">
      <formula>H$2="LÖR"</formula>
    </cfRule>
  </conditionalFormatting>
  <conditionalFormatting sqref="I3:I12">
    <cfRule type="expression" dxfId="50" priority="5">
      <formula>$I$2="SÖN"</formula>
    </cfRule>
  </conditionalFormatting>
  <conditionalFormatting sqref="C6">
    <cfRule type="expression" dxfId="13" priority="4">
      <formula>C$2="SÖN"</formula>
    </cfRule>
  </conditionalFormatting>
  <conditionalFormatting sqref="C8">
    <cfRule type="expression" dxfId="12" priority="3">
      <formula>C$2="SÖN"</formula>
    </cfRule>
  </conditionalFormatting>
  <conditionalFormatting sqref="C10">
    <cfRule type="expression" dxfId="11" priority="2">
      <formula>C$2="SÖN"</formula>
    </cfRule>
  </conditionalFormatting>
  <conditionalFormatting sqref="C12">
    <cfRule type="expression" dxfId="10" priority="1">
      <formula>C$2="SÖN"</formula>
    </cfRule>
  </conditionalFormatting>
  <dataValidations count="8">
    <dataValidation allowBlank="1" showInputMessage="1" showErrorMessage="1" prompt="Kalenderdagen i denna, och raderna 5, 7, 9, 11 och 13, uppdateras automatiskt. Om cellen inte innehåller siffran 1 är det en dag från föregående månad Ange månadsanteckningar i cell F13" sqref="C3" xr:uid="{00000000-0002-0000-0800-000000000000}"/>
    <dataValidation allowBlank="1" showInputMessage="1" showErrorMessage="1" prompt="Ange dagliga anteckningar baserat på kalenderdagen ovanför i celler i den här och raderna 6, 8, 10, 12 och 14, kolumnerna C till I" sqref="C4" xr:uid="{00000000-0002-0000-0800-000001000000}"/>
    <dataValidation allowBlank="1" showInputMessage="1" showErrorMessage="1" prompt="Den här cellen innehåller kalkylbladets månad. Kalendern börjar längst till höger och innehåller datum från tidigare, aktuell och nästa månad. Månatliga anteckningar kan skrivas in i cell F13" sqref="B2" xr:uid="{00000000-0002-0000-0800-000002000000}"/>
    <dataValidation allowBlank="1" showInputMessage="1" showErrorMessage="1" prompt="Året i cellen uppdateras automatiskt baserat på året som anges i kalkylbladet Januari. Månad för det här kalkylbladet finns i cellen nedanför" sqref="B1" xr:uid="{00000000-0002-0000-0800-000003000000}"/>
    <dataValidation allowBlank="1" showInputMessage="1" showErrorMessage="1" prompt="Ange anteckningar i cellen till höger" sqref="E13:E14" xr:uid="{00000000-0002-0000-0800-000004000000}"/>
    <dataValidation allowBlank="1" showInputMessage="1" showErrorMessage="1" prompt="Ange anteckningar i den här cellen" sqref="F13:I14" xr:uid="{00000000-0002-0000-0800-000005000000}"/>
    <dataValidation allowBlank="1" showInputMessage="1" showErrorMessage="1" prompt="Den här raden innehåller namnen på veckodagar för kalendern. Den här cellen innehåller veckans startdag. Du ändrar veckans startdag genom att ange en ny veckodag i cell L3 i kalkylbladet Januari" sqref="C2" xr:uid="{00000000-0002-0000-0800-000006000000}"/>
    <dataValidation allowBlank="1" showInputMessage="1" showErrorMessage="1" prompt="Månadskalender September" sqref="A1" xr:uid="{00000000-0002-0000-0800-000007000000}"/>
  </dataValidations>
  <printOptions horizontalCentered="1" verticalCentered="1"/>
  <pageMargins left="0.25" right="0.25" top="0.5" bottom="0.5" header="0.3" footer="0.3"/>
  <pageSetup paperSize="9" orientation="landscape" r:id="rId1"/>
  <headerFooter differentFirst="1">
    <oddFooter>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12</vt:i4>
      </vt:variant>
      <vt:variant>
        <vt:lpstr>Namngivna områden</vt:lpstr>
      </vt:variant>
      <vt:variant>
        <vt:i4>40</vt:i4>
      </vt:variant>
    </vt:vector>
  </HeadingPairs>
  <TitlesOfParts>
    <vt:vector size="52" baseType="lpstr">
      <vt:lpstr>Januari</vt:lpstr>
      <vt:lpstr>Februari</vt:lpstr>
      <vt:lpstr>Mars</vt:lpstr>
      <vt:lpstr>April</vt:lpstr>
      <vt:lpstr>Maj</vt:lpstr>
      <vt:lpstr>Juni</vt:lpstr>
      <vt:lpstr>Juli</vt:lpstr>
      <vt:lpstr>Augusti</vt:lpstr>
      <vt:lpstr>September</vt:lpstr>
      <vt:lpstr>Oktober</vt:lpstr>
      <vt:lpstr>November</vt:lpstr>
      <vt:lpstr>December</vt:lpstr>
      <vt:lpstr>KalenderÅr</vt:lpstr>
      <vt:lpstr>KolumnRubrikAvsnitt1..I12.1</vt:lpstr>
      <vt:lpstr>Oktober!KolumnRubrikAvsnitt1..I12.10</vt:lpstr>
      <vt:lpstr>November!KolumnRubrikAvsnitt1..I12.11</vt:lpstr>
      <vt:lpstr>December!KolumnRubrikAvsnitt1..I12.12</vt:lpstr>
      <vt:lpstr>KolumnRubrikAvsnitt1..I12.2</vt:lpstr>
      <vt:lpstr>Mars!KolumnRubrikAvsnitt1..I12.3</vt:lpstr>
      <vt:lpstr>April!KolumnRubrikAvsnitt1..I12.4</vt:lpstr>
      <vt:lpstr>Maj!KolumnRubrikAvsnitt1..I12.5</vt:lpstr>
      <vt:lpstr>Juni!KolumnRubrikAvsnitt1..I12.6</vt:lpstr>
      <vt:lpstr>Juli!KolumnRubrikAvsnitt1..I12.7</vt:lpstr>
      <vt:lpstr>Augusti!KolumnRubrikAvsnitt1..I12.8</vt:lpstr>
      <vt:lpstr>September!KolumnRubrikAvsnitt1..I12.9</vt:lpstr>
      <vt:lpstr>KolumnRubrikAvsnitt2..D14.1</vt:lpstr>
      <vt:lpstr>Oktober!KolumnRubrikAvsnitt2..D14.10</vt:lpstr>
      <vt:lpstr>November!KolumnRubrikAvsnitt2..D14.11</vt:lpstr>
      <vt:lpstr>December!KolumnRubrikAvsnitt2..D14.12</vt:lpstr>
      <vt:lpstr>KolumnRubrikAvsnitt2..D14.2</vt:lpstr>
      <vt:lpstr>Mars!KolumnRubrikAvsnitt2..D14.3</vt:lpstr>
      <vt:lpstr>April!KolumnRubrikAvsnitt2..D14.4</vt:lpstr>
      <vt:lpstr>Maj!KolumnRubrikAvsnitt2..D14.5</vt:lpstr>
      <vt:lpstr>Juni!KolumnRubrikAvsnitt2..D14.6</vt:lpstr>
      <vt:lpstr>Juli!KolumnRubrikAvsnitt2..D14.7</vt:lpstr>
      <vt:lpstr>Augusti!KolumnRubrikAvsnitt2..D14.8</vt:lpstr>
      <vt:lpstr>September!KolumnRubrikAvsnitt2..D14.9</vt:lpstr>
      <vt:lpstr>Oktober!RadRubrikAvsnitt1..F13.10</vt:lpstr>
      <vt:lpstr>November!RadRubrikAvsnitt1..F13.11</vt:lpstr>
      <vt:lpstr>December!RadRubrikAvsnitt1..F13.12</vt:lpstr>
      <vt:lpstr>RadRubrikAvsnitt1..F13.2</vt:lpstr>
      <vt:lpstr>Mars!RadRubrikAvsnitt1..F13.3</vt:lpstr>
      <vt:lpstr>April!RadRubrikAvsnitt1..F13.4</vt:lpstr>
      <vt:lpstr>Maj!RadRubrikAvsnitt1..F13.5</vt:lpstr>
      <vt:lpstr>Juni!RadRubrikAvsnitt1..F13.6</vt:lpstr>
      <vt:lpstr>Juli!RadRubrikAvsnitt1..F13.7</vt:lpstr>
      <vt:lpstr>Augusti!RadRubrikAvsnitt1..F13.8</vt:lpstr>
      <vt:lpstr>September!RadRubrikAvsnitt1..F13.9</vt:lpstr>
      <vt:lpstr>RadRubrikAvsnitt1..L3.1</vt:lpstr>
      <vt:lpstr>Januari!RadRubrikAvsnitt2..F13.1</vt:lpstr>
      <vt:lpstr>StartdagVecka</vt:lpstr>
      <vt:lpstr>Januari!Utskriftsområde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patrik</dc:creator>
  <cp:lastModifiedBy>patrik</cp:lastModifiedBy>
  <dcterms:created xsi:type="dcterms:W3CDTF">2017-05-31T08:02:52Z</dcterms:created>
  <dcterms:modified xsi:type="dcterms:W3CDTF">2018-04-05T19:32:28Z</dcterms:modified>
</cp:coreProperties>
</file>