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kan.nilhammar\Documents\Håkan Privat\"/>
    </mc:Choice>
  </mc:AlternateContent>
  <xr:revisionPtr revIDLastSave="0" documentId="13_ncr:1_{8758C9AE-48DB-4EC3-ADBF-CB2F2A58E7D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3" i="1" l="1"/>
  <c r="L33" i="1"/>
  <c r="K30" i="1"/>
  <c r="K29" i="1"/>
  <c r="K28" i="1"/>
  <c r="K32" i="1"/>
  <c r="K31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Hakan Nilhammar</author>
  </authors>
  <commentList>
    <comment ref="H2" authorId="0" shapeId="0" xr:uid="{E6C00B75-17DC-4037-B470-334DFEF9E9BD}">
      <text>
        <r>
          <rPr>
            <b/>
            <sz val="9"/>
            <color indexed="81"/>
            <rFont val="Tahoma"/>
            <family val="2"/>
          </rPr>
          <t>Hakan Nilhammar:</t>
        </r>
        <r>
          <rPr>
            <sz val="9"/>
            <color indexed="81"/>
            <rFont val="Tahoma"/>
            <family val="2"/>
          </rPr>
          <t xml:space="preserve">
Ofta räcker det säkert med tre bilar men för säkerhets skull budas fyra =&gt; Finns möjlighet att reducera antal bilar sker detta på plats innan avfärd. 
I de fall ni inte har möjlighet vid aktuellt datum ansvarar ni för att byta er emellan.</t>
        </r>
      </text>
    </comment>
  </commentList>
</comments>
</file>

<file path=xl/sharedStrings.xml><?xml version="1.0" encoding="utf-8"?>
<sst xmlns="http://schemas.openxmlformats.org/spreadsheetml/2006/main" count="322" uniqueCount="173">
  <si>
    <t>Seriespel säsongen 2019 BSK F07</t>
  </si>
  <si>
    <t>Matchtid</t>
  </si>
  <si>
    <t>Serie</t>
  </si>
  <si>
    <t>Match</t>
  </si>
  <si>
    <t>Samling på Furuvik</t>
  </si>
  <si>
    <t>Spelplats</t>
  </si>
  <si>
    <t>Lag</t>
  </si>
  <si>
    <t>Lagkapten/Tvätt/Matchvärd</t>
  </si>
  <si>
    <t>Ansvarig körning</t>
  </si>
  <si>
    <t>Maj</t>
  </si>
  <si>
    <t>April</t>
  </si>
  <si>
    <t>F07 NV Röd</t>
  </si>
  <si>
    <t>2019-04-26: 18:00</t>
  </si>
  <si>
    <t>2019-05-05: 17.00</t>
  </si>
  <si>
    <t>2019-05-12: 13.00</t>
  </si>
  <si>
    <t>BSK Gul - Habo IF</t>
  </si>
  <si>
    <t>Waggeryds IK Vit  - BSK Gul</t>
  </si>
  <si>
    <t>Vaggeryds IP</t>
  </si>
  <si>
    <t>Furuvik</t>
  </si>
  <si>
    <t>Mariebovallen</t>
  </si>
  <si>
    <t>2019-05-18: 12.00</t>
  </si>
  <si>
    <t>BSK Gul - Gislaveds IS</t>
  </si>
  <si>
    <t>2019-05-26: 17.00</t>
  </si>
  <si>
    <t>BSK Gul - Skillingaryds IS</t>
  </si>
  <si>
    <t>Juni</t>
  </si>
  <si>
    <t>2019-06-02: 10.00</t>
  </si>
  <si>
    <t>Nässjö FF Röd - BSK Gul</t>
  </si>
  <si>
    <t>Skogsvallen</t>
  </si>
  <si>
    <t>2019-06-09: 17.00</t>
  </si>
  <si>
    <t>BSK Gul - Ekhagen IF Röd</t>
  </si>
  <si>
    <t>2019-06-15: 13.00</t>
  </si>
  <si>
    <t>Egnahemss BK - BSK Gul</t>
  </si>
  <si>
    <t>Runnåkra IP</t>
  </si>
  <si>
    <t>BSK Gul - J-Södra IF</t>
  </si>
  <si>
    <t>2019-06-17: 19.00</t>
  </si>
  <si>
    <t>2019-06-26: 19.00</t>
  </si>
  <si>
    <t xml:space="preserve">BSK Gul - Mariebo IK Gul </t>
  </si>
  <si>
    <t>Mariebo IK Gul - BSK Gul</t>
  </si>
  <si>
    <t>Augusti</t>
  </si>
  <si>
    <t>2019-08-11: 11.00</t>
  </si>
  <si>
    <t>Habo IF - BSK Gul</t>
  </si>
  <si>
    <t>Slätten</t>
  </si>
  <si>
    <t>2019-08-18: 11.00</t>
  </si>
  <si>
    <t>BSK Gul - Waggeryds IK Vit</t>
  </si>
  <si>
    <t>2019-08-25: 11.00</t>
  </si>
  <si>
    <t>Gislaveds IS - BSK</t>
  </si>
  <si>
    <t>Ryttarvallen</t>
  </si>
  <si>
    <t>2019-08-30: 18.30</t>
  </si>
  <si>
    <t>Skillingaryds IS - BSK Gul</t>
  </si>
  <si>
    <t>Movalla</t>
  </si>
  <si>
    <t>September</t>
  </si>
  <si>
    <t>2019-09-08: 17.00</t>
  </si>
  <si>
    <t>2019-09-15: 12.30</t>
  </si>
  <si>
    <t>Ekhagens IF Röd - BSK Gul</t>
  </si>
  <si>
    <t>Ekhagsvallen</t>
  </si>
  <si>
    <t>2019-09-22: 10.00</t>
  </si>
  <si>
    <t>BSK Gul - Nässjö FF</t>
  </si>
  <si>
    <t>BSK Gul - Egnahems BK</t>
  </si>
  <si>
    <t>2019-09-28: 10.00</t>
  </si>
  <si>
    <t>J-Södra IF - BSK Gul</t>
  </si>
  <si>
    <t>Jordbrovallen</t>
  </si>
  <si>
    <t>2019-04-28: 17:00</t>
  </si>
  <si>
    <t>F07 NV Vit</t>
  </si>
  <si>
    <t>Smålandsstenar Goif - BSK Svart</t>
  </si>
  <si>
    <t>Domarvallen</t>
  </si>
  <si>
    <t>2019-05-05: 14.00</t>
  </si>
  <si>
    <t>BSK Svart - Hovslätts IK</t>
  </si>
  <si>
    <t>2019-05-10: 18.30</t>
  </si>
  <si>
    <t>Bredaryd Lanna - BSK Svart</t>
  </si>
  <si>
    <t>Jarlavallen</t>
  </si>
  <si>
    <t>2019-05-19: 17.00</t>
  </si>
  <si>
    <t>IF Hallby FK - BSK Svart</t>
  </si>
  <si>
    <t>BSK Svart - IF Hallby FK</t>
  </si>
  <si>
    <t>2019-05-26: 11.00</t>
  </si>
  <si>
    <t>Tabergs SK - BSK Svart</t>
  </si>
  <si>
    <t>Tabergs IP</t>
  </si>
  <si>
    <t>2019-06-02: 17.00</t>
  </si>
  <si>
    <t>BSK Svart - Waggeryds IK Blå</t>
  </si>
  <si>
    <t>2019-06-16: 18.00</t>
  </si>
  <si>
    <t>Tranås FF - BSK Svart</t>
  </si>
  <si>
    <t>Bredstorp</t>
  </si>
  <si>
    <t>2019-06-19: 19.00</t>
  </si>
  <si>
    <t>BSK Svart - Anderstorps IF</t>
  </si>
  <si>
    <t>2019-06-24: 19.00</t>
  </si>
  <si>
    <t>BSK Svart - Smålandsstenar Goif</t>
  </si>
  <si>
    <t>2019-08-10: 10.00</t>
  </si>
  <si>
    <t>Hovslätts IK - BSK Svart</t>
  </si>
  <si>
    <t>Hovets IP</t>
  </si>
  <si>
    <t>2019-08-18: 17.00</t>
  </si>
  <si>
    <t>BSK Svart - Bredaryd Lanna</t>
  </si>
  <si>
    <t>2019-08-24: 16.00</t>
  </si>
  <si>
    <t>Skaniamäklarna</t>
  </si>
  <si>
    <t>2019-09-01: 17.00</t>
  </si>
  <si>
    <t>BSK Svart - Tabergs SK</t>
  </si>
  <si>
    <t>Waggeryds IK Blå  - BSK Svart</t>
  </si>
  <si>
    <t>2019-09-22: 16.00</t>
  </si>
  <si>
    <t>BSK Svart - Tranås FF</t>
  </si>
  <si>
    <t>2019-09-09: 12.00</t>
  </si>
  <si>
    <t>Anderstorps IF - BSK Svart</t>
  </si>
  <si>
    <t>Idrottsparken</t>
  </si>
  <si>
    <t>13.00</t>
  </si>
  <si>
    <t>16.00</t>
  </si>
  <si>
    <t>11.00</t>
  </si>
  <si>
    <t>18.00</t>
  </si>
  <si>
    <t>10.00</t>
  </si>
  <si>
    <t>09.00</t>
  </si>
  <si>
    <t>15.00</t>
  </si>
  <si>
    <t>16.30</t>
  </si>
  <si>
    <t>09.30</t>
  </si>
  <si>
    <t>08.15</t>
  </si>
  <si>
    <t>11.30</t>
  </si>
  <si>
    <t>08.30</t>
  </si>
  <si>
    <t>14.30</t>
  </si>
  <si>
    <t>TBD</t>
  </si>
  <si>
    <t>Lagindelning</t>
  </si>
  <si>
    <t>Lag 1</t>
  </si>
  <si>
    <t>Lag 2</t>
  </si>
  <si>
    <t>Lag 3</t>
  </si>
  <si>
    <t>Lag 4</t>
  </si>
  <si>
    <t>Ansv. Ledare</t>
  </si>
  <si>
    <t>Spelare</t>
  </si>
  <si>
    <t>Jörgen</t>
  </si>
  <si>
    <t>Saga, Kira, Wenla, Edith, Essie</t>
  </si>
  <si>
    <t>Nilhammar/Micke
Larsson-Strand</t>
  </si>
  <si>
    <t>Alma, Linnea LS, Lova, Alize, Noomi, Gina</t>
  </si>
  <si>
    <t>Jocke</t>
  </si>
  <si>
    <t>Olivia, Emmie, Lovisa, Siri, Agnes</t>
  </si>
  <si>
    <t>1,3</t>
  </si>
  <si>
    <t>2,4</t>
  </si>
  <si>
    <t>1,4</t>
  </si>
  <si>
    <t>2,3</t>
  </si>
  <si>
    <t>1,2</t>
  </si>
  <si>
    <t>3,4</t>
  </si>
  <si>
    <t>Alva</t>
  </si>
  <si>
    <t>Ledarbil + Kira, Wenla, Essie</t>
  </si>
  <si>
    <t>Ledarbil + Alize, Emmie, Siri</t>
  </si>
  <si>
    <t>Ledarbil + Edith, Alize, Noomi</t>
  </si>
  <si>
    <t>Ledarbil + Gina, Essie, Edith</t>
  </si>
  <si>
    <t>Ledarbil + Lovisa, Agnes, Siri</t>
  </si>
  <si>
    <t>Ledrabil + Linnea H, Esther, Alva</t>
  </si>
  <si>
    <t>Alize</t>
  </si>
  <si>
    <t>Linnea H</t>
  </si>
  <si>
    <t>Essie</t>
  </si>
  <si>
    <t>Lovisa</t>
  </si>
  <si>
    <t>Emmie</t>
  </si>
  <si>
    <t>Lova</t>
  </si>
  <si>
    <t>Filippa</t>
  </si>
  <si>
    <t>Alma</t>
  </si>
  <si>
    <t>Siri</t>
  </si>
  <si>
    <t>Esther</t>
  </si>
  <si>
    <t>Kira</t>
  </si>
  <si>
    <t>Wenla</t>
  </si>
  <si>
    <t>Edith</t>
  </si>
  <si>
    <t>Noomi</t>
  </si>
  <si>
    <t>Gina</t>
  </si>
  <si>
    <t>Livh</t>
  </si>
  <si>
    <t>Agnes</t>
  </si>
  <si>
    <t>Ledarbil + Emmie, Lovisa, Agnes</t>
  </si>
  <si>
    <t xml:space="preserve">Ledarbil + Ellen, Alva, Esther </t>
  </si>
  <si>
    <t>Ledarbil + Livh, Ellen, Linnea H</t>
  </si>
  <si>
    <t>Filippa, Alva, Esther, Linnea H, Livh, Ellen</t>
  </si>
  <si>
    <t>Saga</t>
  </si>
  <si>
    <t>Olivia</t>
  </si>
  <si>
    <t>Ellen</t>
  </si>
  <si>
    <t>Linnea LS (Lova)</t>
  </si>
  <si>
    <t>Linnnea LS</t>
  </si>
  <si>
    <t>Antal körningar</t>
  </si>
  <si>
    <t>Antal Kapten</t>
  </si>
  <si>
    <t>Rickard</t>
  </si>
  <si>
    <t>N.A.</t>
  </si>
  <si>
    <t>14.45</t>
  </si>
  <si>
    <t>16.15</t>
  </si>
  <si>
    <t>15.45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</si>
</sst>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14" fontId="0" fillId="0" borderId="9" xfId="0" applyNumberFormat="1" applyBorder="1"/>
    <xf numFmtId="14" fontId="0" fillId="0" borderId="11" xfId="0" applyNumberFormat="1" applyBorder="1"/>
    <xf numFmtId="0" fontId="0" fillId="0" borderId="12" xfId="0" applyBorder="1"/>
    <xf numFmtId="14" fontId="1" fillId="0" borderId="6" xfId="0" applyNumberFormat="1" applyFont="1" applyBorder="1"/>
    <xf numFmtId="0" fontId="0" fillId="0" borderId="1" xfId="0" applyBorder="1" applyAlignment="1">
      <alignment wrapText="1"/>
    </xf>
    <xf numFmtId="0" fontId="0" fillId="0" borderId="7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49" fontId="0" fillId="0" borderId="8" xfId="0" applyNumberFormat="1" applyBorder="1"/>
    <xf numFmtId="49" fontId="0" fillId="0" borderId="10" xfId="0" applyNumberFormat="1" applyBorder="1"/>
    <xf numFmtId="49" fontId="0" fillId="0" borderId="13" xfId="0" applyNumberFormat="1" applyBorder="1"/>
    <xf numFmtId="0" fontId="1" fillId="0" borderId="4" xfId="0" applyFont="1" applyBorder="1" applyAlignment="1">
      <alignment wrapText="1"/>
    </xf>
    <xf numFmtId="0" fontId="2" fillId="0" borderId="14" xfId="0" applyFont="1" applyBorder="1" applyAlignment="1"/>
    <xf numFmtId="0" fontId="0" fillId="0" borderId="1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workbookViewId="0">
      <selection activeCell="N10" sqref="N10"/>
    </sheetView>
  </sheetViews>
  <sheetFormatPr defaultRowHeight="15" x14ac:dyDescent="0.25"/>
  <cols>
    <col min="1" max="1" width="16.42578125" customWidth="1"/>
    <col min="2" max="2" width="15.85546875" customWidth="1"/>
    <col min="3" max="3" width="29.42578125" bestFit="1" customWidth="1"/>
    <col min="4" max="4" width="18" customWidth="1"/>
    <col min="5" max="5" width="15" bestFit="1" customWidth="1"/>
    <col min="6" max="6" width="10.5703125" customWidth="1"/>
    <col min="7" max="7" width="17.42578125" customWidth="1"/>
    <col min="8" max="8" width="30.140625" customWidth="1"/>
    <col min="10" max="10" width="11.42578125" customWidth="1"/>
    <col min="11" max="11" width="16.140625" customWidth="1"/>
    <col min="12" max="12" width="16.85546875" customWidth="1"/>
  </cols>
  <sheetData>
    <row r="1" spans="1:12" ht="21.75" thickBot="1" x14ac:dyDescent="0.4">
      <c r="A1" s="26" t="s">
        <v>0</v>
      </c>
      <c r="B1" s="26"/>
      <c r="C1" s="27"/>
    </row>
    <row r="2" spans="1:12" ht="30.75" thickBot="1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25" t="s">
        <v>7</v>
      </c>
      <c r="H2" s="5" t="s">
        <v>8</v>
      </c>
    </row>
    <row r="3" spans="1:12" x14ac:dyDescent="0.25">
      <c r="A3" s="6" t="s">
        <v>10</v>
      </c>
      <c r="B3" s="7"/>
      <c r="C3" s="7"/>
      <c r="D3" s="7"/>
      <c r="E3" s="7"/>
      <c r="F3" s="13"/>
      <c r="G3" s="7"/>
      <c r="H3" s="22"/>
    </row>
    <row r="4" spans="1:12" x14ac:dyDescent="0.25">
      <c r="A4" s="8" t="s">
        <v>12</v>
      </c>
      <c r="B4" s="1" t="s">
        <v>11</v>
      </c>
      <c r="C4" s="1" t="s">
        <v>37</v>
      </c>
      <c r="D4" s="1" t="s">
        <v>107</v>
      </c>
      <c r="E4" s="1" t="s">
        <v>19</v>
      </c>
      <c r="F4" s="15">
        <v>1.2</v>
      </c>
      <c r="G4" s="1" t="s">
        <v>146</v>
      </c>
      <c r="H4" s="23" t="s">
        <v>169</v>
      </c>
    </row>
    <row r="5" spans="1:12" ht="15.75" thickBot="1" x14ac:dyDescent="0.3">
      <c r="A5" s="9" t="s">
        <v>61</v>
      </c>
      <c r="B5" s="10" t="s">
        <v>62</v>
      </c>
      <c r="C5" s="10" t="s">
        <v>63</v>
      </c>
      <c r="D5" s="10" t="s">
        <v>170</v>
      </c>
      <c r="E5" s="10" t="s">
        <v>64</v>
      </c>
      <c r="F5" s="16">
        <v>3.4</v>
      </c>
      <c r="G5" s="10" t="s">
        <v>156</v>
      </c>
      <c r="H5" s="24" t="s">
        <v>135</v>
      </c>
    </row>
    <row r="6" spans="1:12" x14ac:dyDescent="0.25">
      <c r="A6" s="6" t="s">
        <v>9</v>
      </c>
      <c r="B6" s="7"/>
      <c r="C6" s="7"/>
      <c r="D6" s="7"/>
      <c r="E6" s="7"/>
      <c r="F6" s="15"/>
      <c r="G6" s="7"/>
      <c r="H6" s="22"/>
    </row>
    <row r="7" spans="1:12" x14ac:dyDescent="0.25">
      <c r="A7" s="8" t="s">
        <v>65</v>
      </c>
      <c r="B7" s="1" t="s">
        <v>62</v>
      </c>
      <c r="C7" s="1" t="s">
        <v>66</v>
      </c>
      <c r="D7" s="1" t="s">
        <v>100</v>
      </c>
      <c r="E7" s="1" t="s">
        <v>18</v>
      </c>
      <c r="F7" s="15" t="s">
        <v>127</v>
      </c>
      <c r="G7" s="1" t="s">
        <v>133</v>
      </c>
      <c r="H7" s="23" t="s">
        <v>169</v>
      </c>
    </row>
    <row r="8" spans="1:12" x14ac:dyDescent="0.25">
      <c r="A8" s="8" t="s">
        <v>13</v>
      </c>
      <c r="B8" s="1" t="s">
        <v>11</v>
      </c>
      <c r="C8" s="1" t="s">
        <v>15</v>
      </c>
      <c r="D8" s="1" t="s">
        <v>101</v>
      </c>
      <c r="E8" s="1" t="s">
        <v>18</v>
      </c>
      <c r="F8" s="15" t="s">
        <v>128</v>
      </c>
      <c r="G8" s="1" t="s">
        <v>150</v>
      </c>
      <c r="H8" s="23" t="s">
        <v>169</v>
      </c>
    </row>
    <row r="9" spans="1:12" x14ac:dyDescent="0.25">
      <c r="A9" s="8" t="s">
        <v>67</v>
      </c>
      <c r="B9" s="1" t="s">
        <v>62</v>
      </c>
      <c r="C9" s="1" t="s">
        <v>68</v>
      </c>
      <c r="D9" s="1" t="s">
        <v>171</v>
      </c>
      <c r="E9" s="1" t="s">
        <v>69</v>
      </c>
      <c r="F9" s="15" t="s">
        <v>129</v>
      </c>
      <c r="G9" s="1" t="s">
        <v>149</v>
      </c>
      <c r="H9" s="23" t="s">
        <v>157</v>
      </c>
    </row>
    <row r="10" spans="1:12" x14ac:dyDescent="0.25">
      <c r="A10" s="8" t="s">
        <v>14</v>
      </c>
      <c r="B10" s="1" t="s">
        <v>11</v>
      </c>
      <c r="C10" s="1" t="s">
        <v>16</v>
      </c>
      <c r="D10" s="1" t="s">
        <v>102</v>
      </c>
      <c r="E10" s="1" t="s">
        <v>17</v>
      </c>
      <c r="F10" s="15" t="s">
        <v>130</v>
      </c>
      <c r="G10" s="1" t="s">
        <v>151</v>
      </c>
      <c r="H10" s="23" t="s">
        <v>134</v>
      </c>
    </row>
    <row r="11" spans="1:12" x14ac:dyDescent="0.25">
      <c r="A11" s="8" t="s">
        <v>20</v>
      </c>
      <c r="B11" s="1" t="s">
        <v>11</v>
      </c>
      <c r="C11" s="1" t="s">
        <v>21</v>
      </c>
      <c r="D11" s="1" t="s">
        <v>102</v>
      </c>
      <c r="E11" s="1" t="s">
        <v>18</v>
      </c>
      <c r="F11" s="14" t="s">
        <v>131</v>
      </c>
      <c r="G11" s="1" t="s">
        <v>141</v>
      </c>
      <c r="H11" s="23" t="s">
        <v>169</v>
      </c>
      <c r="J11" s="21" t="s">
        <v>120</v>
      </c>
      <c r="K11" s="20" t="s">
        <v>166</v>
      </c>
      <c r="L11" s="20" t="s">
        <v>167</v>
      </c>
    </row>
    <row r="12" spans="1:12" x14ac:dyDescent="0.25">
      <c r="A12" s="8" t="s">
        <v>70</v>
      </c>
      <c r="B12" s="1" t="s">
        <v>62</v>
      </c>
      <c r="C12" s="1" t="s">
        <v>72</v>
      </c>
      <c r="D12" s="1" t="s">
        <v>101</v>
      </c>
      <c r="E12" s="1" t="s">
        <v>18</v>
      </c>
      <c r="F12" s="14" t="s">
        <v>132</v>
      </c>
      <c r="G12" s="1" t="s">
        <v>147</v>
      </c>
      <c r="H12" s="23" t="s">
        <v>169</v>
      </c>
      <c r="J12" s="19" t="s">
        <v>140</v>
      </c>
      <c r="K12" s="19">
        <f>COUNTIF(H5:H40,"*Alize*")</f>
        <v>2</v>
      </c>
      <c r="L12" s="19">
        <f>COUNTIF(G5:G44,"*Alize*")</f>
        <v>2</v>
      </c>
    </row>
    <row r="13" spans="1:12" x14ac:dyDescent="0.25">
      <c r="A13" s="8" t="s">
        <v>73</v>
      </c>
      <c r="B13" s="1" t="s">
        <v>62</v>
      </c>
      <c r="C13" s="1" t="s">
        <v>74</v>
      </c>
      <c r="D13" s="1" t="s">
        <v>108</v>
      </c>
      <c r="E13" s="1" t="s">
        <v>75</v>
      </c>
      <c r="F13" s="14" t="s">
        <v>127</v>
      </c>
      <c r="G13" s="1" t="s">
        <v>155</v>
      </c>
      <c r="H13" s="23" t="s">
        <v>169</v>
      </c>
      <c r="J13" s="19" t="s">
        <v>144</v>
      </c>
      <c r="K13" s="19">
        <f>COUNTIF(H5:H45,"*Emmie*")</f>
        <v>2</v>
      </c>
      <c r="L13" s="19">
        <f>COUNTIF(G5:G45,"*Emmie*")</f>
        <v>1</v>
      </c>
    </row>
    <row r="14" spans="1:12" ht="15.75" thickBot="1" x14ac:dyDescent="0.3">
      <c r="A14" s="9" t="s">
        <v>22</v>
      </c>
      <c r="B14" s="10" t="s">
        <v>11</v>
      </c>
      <c r="C14" s="10" t="s">
        <v>23</v>
      </c>
      <c r="D14" s="10" t="s">
        <v>101</v>
      </c>
      <c r="E14" s="10" t="s">
        <v>18</v>
      </c>
      <c r="F14" s="18" t="s">
        <v>128</v>
      </c>
      <c r="G14" s="10" t="s">
        <v>152</v>
      </c>
      <c r="H14" s="23" t="s">
        <v>169</v>
      </c>
      <c r="J14" s="19" t="s">
        <v>148</v>
      </c>
      <c r="K14" s="19">
        <f>COUNTIF(H5:H45,"*Siri*")</f>
        <v>2</v>
      </c>
      <c r="L14" s="19">
        <f>COUNTIF(G5:G46,"*Siri*")</f>
        <v>2</v>
      </c>
    </row>
    <row r="15" spans="1:12" x14ac:dyDescent="0.25">
      <c r="A15" s="11" t="s">
        <v>24</v>
      </c>
      <c r="B15" s="7"/>
      <c r="C15" s="7"/>
      <c r="D15" s="7"/>
      <c r="E15" s="7"/>
      <c r="F15" s="17"/>
      <c r="G15" s="7"/>
      <c r="H15" s="22"/>
      <c r="J15" s="19" t="s">
        <v>150</v>
      </c>
      <c r="K15" s="19">
        <f>COUNTIF(H5:H45,"*Kira*")</f>
        <v>1</v>
      </c>
      <c r="L15" s="19">
        <f>COUNTIF(G5:G47,"*Kira*")</f>
        <v>2</v>
      </c>
    </row>
    <row r="16" spans="1:12" x14ac:dyDescent="0.25">
      <c r="A16" s="8" t="s">
        <v>25</v>
      </c>
      <c r="B16" s="1" t="s">
        <v>11</v>
      </c>
      <c r="C16" s="1" t="s">
        <v>26</v>
      </c>
      <c r="D16" s="1" t="s">
        <v>109</v>
      </c>
      <c r="E16" s="1" t="s">
        <v>27</v>
      </c>
      <c r="F16" s="14" t="s">
        <v>130</v>
      </c>
      <c r="G16" s="1" t="s">
        <v>142</v>
      </c>
      <c r="H16" s="23" t="s">
        <v>136</v>
      </c>
      <c r="J16" s="19" t="s">
        <v>151</v>
      </c>
      <c r="K16" s="19">
        <f>COUNTIF(H5:H45,"*Wenla*")</f>
        <v>1</v>
      </c>
      <c r="L16" s="19">
        <f>COUNTIF(G5:G48,"*Wenla*")</f>
        <v>2</v>
      </c>
    </row>
    <row r="17" spans="1:12" x14ac:dyDescent="0.25">
      <c r="A17" s="8" t="s">
        <v>76</v>
      </c>
      <c r="B17" s="1" t="s">
        <v>62</v>
      </c>
      <c r="C17" s="1" t="s">
        <v>77</v>
      </c>
      <c r="D17" s="1" t="s">
        <v>101</v>
      </c>
      <c r="E17" s="1" t="s">
        <v>18</v>
      </c>
      <c r="F17" s="14" t="s">
        <v>129</v>
      </c>
      <c r="G17" s="1" t="s">
        <v>162</v>
      </c>
      <c r="H17" s="23" t="s">
        <v>169</v>
      </c>
      <c r="J17" s="19" t="s">
        <v>142</v>
      </c>
      <c r="K17" s="19">
        <f>COUNTIF(H5:H45,"*Essie*")</f>
        <v>2</v>
      </c>
      <c r="L17" s="19">
        <f>COUNTIF(G5:G49,"*Essie*")</f>
        <v>1</v>
      </c>
    </row>
    <row r="18" spans="1:12" x14ac:dyDescent="0.25">
      <c r="A18" s="8" t="s">
        <v>28</v>
      </c>
      <c r="B18" s="1" t="s">
        <v>11</v>
      </c>
      <c r="C18" s="1" t="s">
        <v>29</v>
      </c>
      <c r="D18" s="1" t="s">
        <v>101</v>
      </c>
      <c r="E18" s="1" t="s">
        <v>18</v>
      </c>
      <c r="F18" s="14" t="s">
        <v>131</v>
      </c>
      <c r="G18" s="1" t="s">
        <v>163</v>
      </c>
      <c r="H18" s="23" t="s">
        <v>169</v>
      </c>
      <c r="J18" s="19" t="s">
        <v>152</v>
      </c>
      <c r="K18" s="19">
        <f>COUNTIF(H5:H45,"*Edith*")</f>
        <v>2</v>
      </c>
      <c r="L18" s="19">
        <f>COUNTIF(G5:G50,"*Edith*")</f>
        <v>1</v>
      </c>
    </row>
    <row r="19" spans="1:12" x14ac:dyDescent="0.25">
      <c r="A19" s="8" t="s">
        <v>30</v>
      </c>
      <c r="B19" s="1" t="s">
        <v>11</v>
      </c>
      <c r="C19" s="1" t="s">
        <v>31</v>
      </c>
      <c r="D19" s="1" t="s">
        <v>110</v>
      </c>
      <c r="E19" s="1" t="s">
        <v>32</v>
      </c>
      <c r="F19" s="14" t="s">
        <v>132</v>
      </c>
      <c r="G19" s="1" t="s">
        <v>164</v>
      </c>
      <c r="H19" s="23" t="s">
        <v>169</v>
      </c>
      <c r="J19" s="19" t="s">
        <v>153</v>
      </c>
      <c r="K19" s="19">
        <f>COUNTIF(H5:H45,"*Noomi*")</f>
        <v>1</v>
      </c>
      <c r="L19" s="19">
        <f>COUNTIF(G5:G51,"*Noomi*")</f>
        <v>1</v>
      </c>
    </row>
    <row r="20" spans="1:12" x14ac:dyDescent="0.25">
      <c r="A20" s="8" t="s">
        <v>78</v>
      </c>
      <c r="B20" s="1" t="s">
        <v>62</v>
      </c>
      <c r="C20" s="1" t="s">
        <v>79</v>
      </c>
      <c r="D20" s="1" t="s">
        <v>172</v>
      </c>
      <c r="E20" s="1" t="s">
        <v>80</v>
      </c>
      <c r="F20" s="14" t="s">
        <v>127</v>
      </c>
      <c r="G20" s="1" t="s">
        <v>140</v>
      </c>
      <c r="H20" s="23" t="s">
        <v>158</v>
      </c>
      <c r="J20" s="19" t="s">
        <v>141</v>
      </c>
      <c r="K20" s="19">
        <f>(COUNTIF(H5:H45,"*Linnea H*"))</f>
        <v>2</v>
      </c>
      <c r="L20" s="19">
        <f>COUNTIF(G5:G52,"*Linnea H*")</f>
        <v>1</v>
      </c>
    </row>
    <row r="21" spans="1:12" x14ac:dyDescent="0.25">
      <c r="A21" s="8" t="s">
        <v>34</v>
      </c>
      <c r="B21" s="1" t="s">
        <v>11</v>
      </c>
      <c r="C21" s="1" t="s">
        <v>33</v>
      </c>
      <c r="D21" s="1" t="s">
        <v>103</v>
      </c>
      <c r="E21" s="1" t="s">
        <v>18</v>
      </c>
      <c r="F21" s="14" t="s">
        <v>113</v>
      </c>
      <c r="G21" s="1"/>
      <c r="H21" s="23" t="s">
        <v>169</v>
      </c>
      <c r="J21" s="19" t="s">
        <v>133</v>
      </c>
      <c r="K21" s="19">
        <f>COUNTIF(H5:H45,"*Alva*")</f>
        <v>2</v>
      </c>
      <c r="L21" s="19">
        <f>COUNTIF(G5:G53,"*Alva*")</f>
        <v>2</v>
      </c>
    </row>
    <row r="22" spans="1:12" x14ac:dyDescent="0.25">
      <c r="A22" s="8" t="s">
        <v>81</v>
      </c>
      <c r="B22" s="1" t="s">
        <v>62</v>
      </c>
      <c r="C22" s="1" t="s">
        <v>82</v>
      </c>
      <c r="D22" s="1" t="s">
        <v>103</v>
      </c>
      <c r="E22" s="1" t="s">
        <v>18</v>
      </c>
      <c r="F22" s="14" t="s">
        <v>128</v>
      </c>
      <c r="G22" s="1" t="s">
        <v>144</v>
      </c>
      <c r="H22" s="23" t="s">
        <v>169</v>
      </c>
      <c r="J22" s="19" t="s">
        <v>149</v>
      </c>
      <c r="K22" s="19">
        <f>COUNTIF(H5:H45,"*Esther*")</f>
        <v>2</v>
      </c>
      <c r="L22" s="19">
        <f>COUNTIF(G5:G54,"*Esther*")</f>
        <v>2</v>
      </c>
    </row>
    <row r="23" spans="1:12" x14ac:dyDescent="0.25">
      <c r="A23" s="8" t="s">
        <v>83</v>
      </c>
      <c r="B23" s="1" t="s">
        <v>62</v>
      </c>
      <c r="C23" s="1" t="s">
        <v>84</v>
      </c>
      <c r="D23" s="1" t="s">
        <v>103</v>
      </c>
      <c r="E23" s="1" t="s">
        <v>18</v>
      </c>
      <c r="F23" s="14" t="s">
        <v>129</v>
      </c>
      <c r="G23" s="1" t="s">
        <v>143</v>
      </c>
      <c r="H23" s="23" t="s">
        <v>169</v>
      </c>
      <c r="J23" s="19" t="s">
        <v>154</v>
      </c>
      <c r="K23" s="19">
        <f>COUNTIF(H5:H45,"*Gina*")</f>
        <v>1</v>
      </c>
      <c r="L23" s="19">
        <f>COUNTIF(G5:G55,"*Gina*")</f>
        <v>2</v>
      </c>
    </row>
    <row r="24" spans="1:12" ht="15.75" thickBot="1" x14ac:dyDescent="0.3">
      <c r="A24" s="9" t="s">
        <v>35</v>
      </c>
      <c r="B24" s="10" t="s">
        <v>11</v>
      </c>
      <c r="C24" s="10" t="s">
        <v>36</v>
      </c>
      <c r="D24" s="10" t="s">
        <v>103</v>
      </c>
      <c r="E24" s="10" t="s">
        <v>18</v>
      </c>
      <c r="F24" s="18" t="s">
        <v>130</v>
      </c>
      <c r="G24" s="10" t="s">
        <v>153</v>
      </c>
      <c r="H24" s="23" t="s">
        <v>169</v>
      </c>
      <c r="J24" s="19" t="s">
        <v>155</v>
      </c>
      <c r="K24" s="19">
        <f>COUNTIF(H5:H45,"*Livh*")</f>
        <v>1</v>
      </c>
      <c r="L24" s="19">
        <f>COUNTIF(G5:G56,"*Livh*")</f>
        <v>2</v>
      </c>
    </row>
    <row r="25" spans="1:12" x14ac:dyDescent="0.25">
      <c r="A25" s="11" t="s">
        <v>38</v>
      </c>
      <c r="B25" s="7"/>
      <c r="C25" s="7"/>
      <c r="D25" s="7"/>
      <c r="E25" s="7"/>
      <c r="F25" s="17"/>
      <c r="G25" s="7"/>
      <c r="H25" s="22"/>
      <c r="J25" s="19" t="s">
        <v>143</v>
      </c>
      <c r="K25" s="19">
        <f>COUNTIF(H5:H45,"*Lovisa*")</f>
        <v>2</v>
      </c>
      <c r="L25" s="19">
        <f>COUNTIF(G5:G57,"*Lovisa*")</f>
        <v>1</v>
      </c>
    </row>
    <row r="26" spans="1:12" x14ac:dyDescent="0.25">
      <c r="A26" s="8" t="s">
        <v>85</v>
      </c>
      <c r="B26" s="1" t="s">
        <v>62</v>
      </c>
      <c r="C26" s="1" t="s">
        <v>86</v>
      </c>
      <c r="D26" s="1" t="s">
        <v>111</v>
      </c>
      <c r="E26" s="1" t="s">
        <v>87</v>
      </c>
      <c r="F26" s="14" t="s">
        <v>131</v>
      </c>
      <c r="G26" s="1" t="s">
        <v>151</v>
      </c>
      <c r="H26" s="23" t="s">
        <v>169</v>
      </c>
      <c r="J26" s="19" t="s">
        <v>156</v>
      </c>
      <c r="K26" s="19">
        <f>COUNTIF(H5:H45,"*Agnes*")</f>
        <v>2</v>
      </c>
      <c r="L26" s="19">
        <f>COUNTIF(G5:G58,"*Agnes*")</f>
        <v>1</v>
      </c>
    </row>
    <row r="27" spans="1:12" x14ac:dyDescent="0.25">
      <c r="A27" s="8" t="s">
        <v>39</v>
      </c>
      <c r="B27" s="1" t="s">
        <v>11</v>
      </c>
      <c r="C27" s="1" t="s">
        <v>40</v>
      </c>
      <c r="D27" s="1" t="s">
        <v>108</v>
      </c>
      <c r="E27" s="1" t="s">
        <v>41</v>
      </c>
      <c r="F27" s="14" t="s">
        <v>132</v>
      </c>
      <c r="G27" s="1" t="s">
        <v>148</v>
      </c>
      <c r="H27" s="23" t="s">
        <v>169</v>
      </c>
      <c r="J27" s="19" t="s">
        <v>163</v>
      </c>
      <c r="K27" s="19">
        <f>COUNTIF(H5:H45,"*Ellen*")</f>
        <v>2</v>
      </c>
      <c r="L27" s="19">
        <f>COUNTIF(G5:G59,"*Ellen*")</f>
        <v>2</v>
      </c>
    </row>
    <row r="28" spans="1:12" x14ac:dyDescent="0.25">
      <c r="A28" s="8" t="s">
        <v>42</v>
      </c>
      <c r="B28" s="1" t="s">
        <v>11</v>
      </c>
      <c r="C28" s="1" t="s">
        <v>43</v>
      </c>
      <c r="D28" s="1" t="s">
        <v>104</v>
      </c>
      <c r="E28" s="1" t="s">
        <v>18</v>
      </c>
      <c r="F28" s="14" t="s">
        <v>127</v>
      </c>
      <c r="G28" s="1" t="s">
        <v>154</v>
      </c>
      <c r="H28" s="23" t="s">
        <v>169</v>
      </c>
      <c r="J28" s="19" t="s">
        <v>147</v>
      </c>
      <c r="K28" s="19">
        <f>COUNTIF(F5:F43,"*Alma*")</f>
        <v>0</v>
      </c>
      <c r="L28" s="19">
        <f>COUNTIF(G5:G60,"*Alma*")</f>
        <v>1</v>
      </c>
    </row>
    <row r="29" spans="1:12" x14ac:dyDescent="0.25">
      <c r="A29" s="8" t="s">
        <v>88</v>
      </c>
      <c r="B29" s="1" t="s">
        <v>62</v>
      </c>
      <c r="C29" s="1" t="s">
        <v>89</v>
      </c>
      <c r="D29" s="1" t="s">
        <v>101</v>
      </c>
      <c r="E29" s="1" t="s">
        <v>18</v>
      </c>
      <c r="F29" s="14" t="s">
        <v>128</v>
      </c>
      <c r="G29" s="1" t="s">
        <v>161</v>
      </c>
      <c r="H29" s="23" t="s">
        <v>169</v>
      </c>
      <c r="J29" s="19" t="s">
        <v>146</v>
      </c>
      <c r="K29" s="19">
        <f>COUNTIF(F5:F44,"*Filippa*")</f>
        <v>0</v>
      </c>
      <c r="L29" s="19">
        <f>COUNTIF(G5:G61,"*Filippa*")</f>
        <v>1</v>
      </c>
    </row>
    <row r="30" spans="1:12" x14ac:dyDescent="0.25">
      <c r="A30" s="8" t="s">
        <v>90</v>
      </c>
      <c r="B30" s="1" t="s">
        <v>62</v>
      </c>
      <c r="C30" s="1" t="s">
        <v>71</v>
      </c>
      <c r="D30" s="1" t="s">
        <v>112</v>
      </c>
      <c r="E30" s="1" t="s">
        <v>91</v>
      </c>
      <c r="F30" s="14" t="s">
        <v>129</v>
      </c>
      <c r="G30" s="1" t="s">
        <v>133</v>
      </c>
      <c r="H30" s="23" t="s">
        <v>169</v>
      </c>
      <c r="J30" s="19" t="s">
        <v>162</v>
      </c>
      <c r="K30" s="19">
        <f>COUNTIF(F5:F45,"*Olivia*")</f>
        <v>0</v>
      </c>
      <c r="L30" s="19">
        <f>COUNTIF(G5:G62,"*Olivia*")</f>
        <v>1</v>
      </c>
    </row>
    <row r="31" spans="1:12" x14ac:dyDescent="0.25">
      <c r="A31" s="8" t="s">
        <v>44</v>
      </c>
      <c r="B31" s="1" t="s">
        <v>11</v>
      </c>
      <c r="C31" s="1" t="s">
        <v>45</v>
      </c>
      <c r="D31" s="1" t="s">
        <v>105</v>
      </c>
      <c r="E31" s="1" t="s">
        <v>46</v>
      </c>
      <c r="F31" s="14" t="s">
        <v>130</v>
      </c>
      <c r="G31" s="1" t="s">
        <v>149</v>
      </c>
      <c r="H31" s="23" t="s">
        <v>137</v>
      </c>
      <c r="J31" s="19" t="s">
        <v>165</v>
      </c>
      <c r="K31" s="19">
        <f>COUNTIF(F5:F46,"*Linnea LS*")</f>
        <v>0</v>
      </c>
      <c r="L31" s="19">
        <f>COUNTIF(G5:G63,"*Linnea LS*")</f>
        <v>1</v>
      </c>
    </row>
    <row r="32" spans="1:12" ht="15.75" thickBot="1" x14ac:dyDescent="0.3">
      <c r="A32" s="9" t="s">
        <v>47</v>
      </c>
      <c r="B32" s="10" t="s">
        <v>11</v>
      </c>
      <c r="C32" s="10" t="s">
        <v>48</v>
      </c>
      <c r="D32" s="10" t="s">
        <v>107</v>
      </c>
      <c r="E32" s="10" t="s">
        <v>49</v>
      </c>
      <c r="F32" s="18" t="s">
        <v>131</v>
      </c>
      <c r="G32" s="10" t="s">
        <v>155</v>
      </c>
      <c r="H32" s="24" t="s">
        <v>159</v>
      </c>
      <c r="J32" s="19" t="s">
        <v>145</v>
      </c>
      <c r="K32" s="19">
        <f>COUNTIF(F5:F47,"*Lova*")</f>
        <v>0</v>
      </c>
      <c r="L32" s="19">
        <f>COUNTIF(G5:G64,"*Lova*")</f>
        <v>2</v>
      </c>
    </row>
    <row r="33" spans="1:12" x14ac:dyDescent="0.25">
      <c r="A33" s="11" t="s">
        <v>50</v>
      </c>
      <c r="B33" s="7"/>
      <c r="C33" s="7"/>
      <c r="D33" s="7"/>
      <c r="E33" s="7"/>
      <c r="F33" s="17"/>
      <c r="G33" s="7"/>
      <c r="H33" s="22"/>
      <c r="J33" s="19" t="s">
        <v>161</v>
      </c>
      <c r="K33" s="19">
        <f>COUNTIF(F5:F48,"*Saga*")</f>
        <v>0</v>
      </c>
      <c r="L33" s="19">
        <f>COUNTIF(G5:G65,"*saga*")</f>
        <v>1</v>
      </c>
    </row>
    <row r="34" spans="1:12" x14ac:dyDescent="0.25">
      <c r="A34" s="8" t="s">
        <v>92</v>
      </c>
      <c r="B34" s="1" t="s">
        <v>62</v>
      </c>
      <c r="C34" s="1" t="s">
        <v>93</v>
      </c>
      <c r="D34" s="1" t="s">
        <v>101</v>
      </c>
      <c r="E34" s="1" t="s">
        <v>18</v>
      </c>
      <c r="F34" s="14" t="s">
        <v>132</v>
      </c>
      <c r="G34" s="1" t="s">
        <v>140</v>
      </c>
      <c r="H34" s="23" t="s">
        <v>169</v>
      </c>
    </row>
    <row r="35" spans="1:12" x14ac:dyDescent="0.25">
      <c r="A35" s="8" t="s">
        <v>51</v>
      </c>
      <c r="B35" s="1" t="s">
        <v>11</v>
      </c>
      <c r="C35" s="1" t="s">
        <v>56</v>
      </c>
      <c r="D35" s="1" t="s">
        <v>101</v>
      </c>
      <c r="E35" s="1" t="s">
        <v>18</v>
      </c>
      <c r="F35" s="14" t="s">
        <v>127</v>
      </c>
      <c r="G35" s="1" t="s">
        <v>163</v>
      </c>
      <c r="H35" s="23" t="s">
        <v>169</v>
      </c>
    </row>
    <row r="36" spans="1:12" x14ac:dyDescent="0.25">
      <c r="A36" s="8" t="s">
        <v>51</v>
      </c>
      <c r="B36" s="1" t="s">
        <v>62</v>
      </c>
      <c r="C36" s="1" t="s">
        <v>94</v>
      </c>
      <c r="D36" s="1" t="s">
        <v>106</v>
      </c>
      <c r="E36" s="1" t="s">
        <v>17</v>
      </c>
      <c r="F36" s="14" t="s">
        <v>128</v>
      </c>
      <c r="G36" s="1" t="s">
        <v>150</v>
      </c>
      <c r="H36" s="23" t="s">
        <v>138</v>
      </c>
    </row>
    <row r="37" spans="1:12" x14ac:dyDescent="0.25">
      <c r="A37" s="8" t="s">
        <v>52</v>
      </c>
      <c r="B37" s="1" t="s">
        <v>11</v>
      </c>
      <c r="C37" s="1" t="s">
        <v>53</v>
      </c>
      <c r="D37" s="1" t="s">
        <v>102</v>
      </c>
      <c r="E37" s="1" t="s">
        <v>54</v>
      </c>
      <c r="F37" s="14" t="s">
        <v>129</v>
      </c>
      <c r="G37" s="1" t="s">
        <v>148</v>
      </c>
      <c r="H37" s="23" t="s">
        <v>169</v>
      </c>
    </row>
    <row r="38" spans="1:12" x14ac:dyDescent="0.25">
      <c r="A38" s="8" t="s">
        <v>55</v>
      </c>
      <c r="B38" s="1" t="s">
        <v>11</v>
      </c>
      <c r="C38" s="1" t="s">
        <v>57</v>
      </c>
      <c r="D38" s="1" t="s">
        <v>105</v>
      </c>
      <c r="E38" s="1" t="s">
        <v>18</v>
      </c>
      <c r="F38" s="14" t="s">
        <v>130</v>
      </c>
      <c r="G38" s="1" t="s">
        <v>145</v>
      </c>
      <c r="H38" s="23" t="s">
        <v>169</v>
      </c>
    </row>
    <row r="39" spans="1:12" x14ac:dyDescent="0.25">
      <c r="A39" s="8" t="s">
        <v>95</v>
      </c>
      <c r="B39" s="1" t="s">
        <v>62</v>
      </c>
      <c r="C39" s="1" t="s">
        <v>96</v>
      </c>
      <c r="D39" s="1" t="s">
        <v>106</v>
      </c>
      <c r="E39" s="1" t="s">
        <v>18</v>
      </c>
      <c r="F39" s="14" t="s">
        <v>132</v>
      </c>
      <c r="G39" s="1" t="s">
        <v>154</v>
      </c>
      <c r="H39" s="23" t="s">
        <v>169</v>
      </c>
    </row>
    <row r="40" spans="1:12" x14ac:dyDescent="0.25">
      <c r="A40" s="8" t="s">
        <v>58</v>
      </c>
      <c r="B40" s="1" t="s">
        <v>11</v>
      </c>
      <c r="C40" s="1" t="s">
        <v>59</v>
      </c>
      <c r="D40" s="1" t="s">
        <v>111</v>
      </c>
      <c r="E40" s="1" t="s">
        <v>60</v>
      </c>
      <c r="F40" s="14" t="s">
        <v>113</v>
      </c>
      <c r="G40" s="1"/>
      <c r="H40" s="23" t="s">
        <v>169</v>
      </c>
    </row>
    <row r="41" spans="1:12" ht="15.75" thickBot="1" x14ac:dyDescent="0.3">
      <c r="A41" s="9" t="s">
        <v>97</v>
      </c>
      <c r="B41" s="10" t="s">
        <v>62</v>
      </c>
      <c r="C41" s="10" t="s">
        <v>98</v>
      </c>
      <c r="D41" s="10" t="s">
        <v>104</v>
      </c>
      <c r="E41" s="10" t="s">
        <v>99</v>
      </c>
      <c r="F41" s="18" t="s">
        <v>131</v>
      </c>
      <c r="G41" s="10" t="s">
        <v>146</v>
      </c>
      <c r="H41" s="24" t="s">
        <v>139</v>
      </c>
    </row>
    <row r="44" spans="1:12" x14ac:dyDescent="0.25">
      <c r="A44" s="2" t="s">
        <v>114</v>
      </c>
      <c r="B44" s="1" t="s">
        <v>119</v>
      </c>
      <c r="C44" s="1" t="s">
        <v>120</v>
      </c>
    </row>
    <row r="45" spans="1:12" ht="30" x14ac:dyDescent="0.25">
      <c r="A45" s="2" t="s">
        <v>115</v>
      </c>
      <c r="B45" s="1" t="s">
        <v>168</v>
      </c>
      <c r="C45" s="12" t="s">
        <v>160</v>
      </c>
    </row>
    <row r="46" spans="1:12" x14ac:dyDescent="0.25">
      <c r="A46" s="2" t="s">
        <v>116</v>
      </c>
      <c r="B46" s="1" t="s">
        <v>121</v>
      </c>
      <c r="C46" s="12" t="s">
        <v>122</v>
      </c>
    </row>
    <row r="47" spans="1:12" ht="45" x14ac:dyDescent="0.25">
      <c r="A47" s="2" t="s">
        <v>117</v>
      </c>
      <c r="B47" s="12" t="s">
        <v>123</v>
      </c>
      <c r="C47" s="12" t="s">
        <v>124</v>
      </c>
    </row>
    <row r="48" spans="1:12" ht="30" x14ac:dyDescent="0.25">
      <c r="A48" s="2" t="s">
        <v>118</v>
      </c>
      <c r="B48" s="1" t="s">
        <v>125</v>
      </c>
      <c r="C48" s="12" t="s">
        <v>126</v>
      </c>
    </row>
  </sheetData>
  <autoFilter ref="A1:H48" xr:uid="{00000000-0009-0000-0000-000000000000}">
    <filterColumn colId="0" showButton="0"/>
  </autoFilter>
  <mergeCells count="1">
    <mergeCell ref="A1:C1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</dc:creator>
  <cp:lastModifiedBy>Hakan Nilhammar</cp:lastModifiedBy>
  <dcterms:created xsi:type="dcterms:W3CDTF">2019-04-21T08:52:05Z</dcterms:created>
  <dcterms:modified xsi:type="dcterms:W3CDTF">2019-04-22T16:22:07Z</dcterms:modified>
</cp:coreProperties>
</file>