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Resultat/"/>
    </mc:Choice>
  </mc:AlternateContent>
  <xr:revisionPtr revIDLastSave="3731" documentId="8_{8C16E74A-82AB-4C75-9CAB-FA4AB017CA91}" xr6:coauthVersionLast="47" xr6:coauthVersionMax="47" xr10:uidLastSave="{5394FE11-C87F-47F0-A5C2-AA1E8E0E1ECA}"/>
  <bookViews>
    <workbookView xWindow="-108" yWindow="-108" windowWidth="23256" windowHeight="12576" xr2:uid="{53606AFC-89F8-427C-B4B6-BA932E89D6A0}"/>
  </bookViews>
  <sheets>
    <sheet name="Damer" sheetId="1" r:id="rId1"/>
    <sheet name="Herrar" sheetId="2" r:id="rId2"/>
    <sheet name="Blad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51" i="1"/>
  <c r="M51" i="1" s="1"/>
  <c r="L51" i="1"/>
  <c r="N51" i="1" l="1"/>
  <c r="S51" i="1"/>
  <c r="T51" i="1" s="1"/>
  <c r="Q51" i="1"/>
  <c r="R51" i="1" s="1"/>
  <c r="O51" i="1"/>
  <c r="P51" i="1" s="1"/>
  <c r="K68" i="2" l="1"/>
  <c r="K64" i="2" l="1"/>
  <c r="K36" i="2"/>
  <c r="K33" i="2"/>
  <c r="K31" i="2"/>
  <c r="L26" i="2"/>
  <c r="K26" i="2"/>
  <c r="M26" i="2" s="1"/>
  <c r="N26" i="2" l="1"/>
  <c r="Q26" i="2" l="1"/>
  <c r="R26" i="2" s="1"/>
  <c r="O26" i="2"/>
  <c r="P26" i="2" s="1"/>
  <c r="S26" i="2"/>
  <c r="T26" i="2" s="1"/>
  <c r="L64" i="2" l="1"/>
  <c r="G64" i="2"/>
  <c r="M64" i="2" s="1"/>
  <c r="L31" i="2"/>
  <c r="G31" i="2"/>
  <c r="M31" i="2" s="1"/>
  <c r="L33" i="2"/>
  <c r="G33" i="2"/>
  <c r="M33" i="2" s="1"/>
  <c r="L36" i="2"/>
  <c r="G36" i="2"/>
  <c r="M36" i="2" s="1"/>
  <c r="G50" i="1"/>
  <c r="M50" i="1" s="1"/>
  <c r="L50" i="1"/>
  <c r="G38" i="1"/>
  <c r="M38" i="1" s="1"/>
  <c r="L38" i="1"/>
  <c r="O31" i="2" l="1"/>
  <c r="N50" i="1"/>
  <c r="N64" i="2"/>
  <c r="O64" i="2" s="1"/>
  <c r="P64" i="2" s="1"/>
  <c r="S31" i="2"/>
  <c r="T31" i="2" s="1"/>
  <c r="N33" i="2"/>
  <c r="Q33" i="2" s="1"/>
  <c r="R33" i="2" s="1"/>
  <c r="N36" i="2"/>
  <c r="Q36" i="2" s="1"/>
  <c r="R36" i="2" s="1"/>
  <c r="N38" i="1"/>
  <c r="S38" i="1" s="1"/>
  <c r="T38" i="1" s="1"/>
  <c r="Q50" i="1"/>
  <c r="R50" i="1" s="1"/>
  <c r="S50" i="1"/>
  <c r="T50" i="1" s="1"/>
  <c r="O50" i="1"/>
  <c r="P50" i="1" s="1"/>
  <c r="Q38" i="1" l="1"/>
  <c r="R38" i="1" s="1"/>
  <c r="S64" i="2"/>
  <c r="T64" i="2" s="1"/>
  <c r="Q64" i="2"/>
  <c r="R64" i="2" s="1"/>
  <c r="Q31" i="2"/>
  <c r="P31" i="2"/>
  <c r="O36" i="2"/>
  <c r="P36" i="2" s="1"/>
  <c r="O33" i="2"/>
  <c r="P33" i="2" s="1"/>
  <c r="S36" i="2"/>
  <c r="T36" i="2" s="1"/>
  <c r="S33" i="2"/>
  <c r="T33" i="2" s="1"/>
  <c r="O38" i="1"/>
  <c r="P38" i="1" s="1"/>
  <c r="G47" i="1" l="1"/>
  <c r="M47" i="1" s="1"/>
  <c r="L47" i="1"/>
  <c r="G68" i="2"/>
  <c r="M68" i="2" s="1"/>
  <c r="L68" i="2"/>
  <c r="L18" i="1"/>
  <c r="G18" i="1"/>
  <c r="M18" i="1" s="1"/>
  <c r="G44" i="2"/>
  <c r="N47" i="1" l="1"/>
  <c r="Q47" i="1" s="1"/>
  <c r="R47" i="1" s="1"/>
  <c r="N68" i="2"/>
  <c r="N18" i="1"/>
  <c r="L44" i="2"/>
  <c r="K44" i="2"/>
  <c r="M44" i="2" s="1"/>
  <c r="K42" i="2"/>
  <c r="K5" i="1"/>
  <c r="O47" i="1" l="1"/>
  <c r="P47" i="1" s="1"/>
  <c r="S47" i="1"/>
  <c r="T47" i="1" s="1"/>
  <c r="O68" i="2"/>
  <c r="P68" i="2" s="1"/>
  <c r="S68" i="2"/>
  <c r="T68" i="2" s="1"/>
  <c r="Q68" i="2"/>
  <c r="R68" i="2" s="1"/>
  <c r="Q18" i="1"/>
  <c r="R18" i="1" s="1"/>
  <c r="S18" i="1"/>
  <c r="T18" i="1" s="1"/>
  <c r="O18" i="1"/>
  <c r="P18" i="1" s="1"/>
  <c r="N44" i="2"/>
  <c r="O44" i="2" s="1"/>
  <c r="P44" i="2" s="1"/>
  <c r="K31" i="1"/>
  <c r="L73" i="2"/>
  <c r="K73" i="2"/>
  <c r="G73" i="2"/>
  <c r="L71" i="2"/>
  <c r="K71" i="2"/>
  <c r="G71" i="2"/>
  <c r="L72" i="2"/>
  <c r="K72" i="2"/>
  <c r="G72" i="2"/>
  <c r="L58" i="2"/>
  <c r="K58" i="2"/>
  <c r="G58" i="2"/>
  <c r="L66" i="2"/>
  <c r="K66" i="2"/>
  <c r="G66" i="2"/>
  <c r="L59" i="2"/>
  <c r="K59" i="2"/>
  <c r="G59" i="2"/>
  <c r="L70" i="2"/>
  <c r="K70" i="2"/>
  <c r="G70" i="2"/>
  <c r="L69" i="2"/>
  <c r="K69" i="2"/>
  <c r="G69" i="2"/>
  <c r="L54" i="2"/>
  <c r="K54" i="2"/>
  <c r="G54" i="2"/>
  <c r="L67" i="2"/>
  <c r="K67" i="2"/>
  <c r="G67" i="2"/>
  <c r="L65" i="2"/>
  <c r="K65" i="2"/>
  <c r="G65" i="2"/>
  <c r="L63" i="2"/>
  <c r="K63" i="2"/>
  <c r="G63" i="2"/>
  <c r="L60" i="2"/>
  <c r="K60" i="2"/>
  <c r="G60" i="2"/>
  <c r="L62" i="2"/>
  <c r="K62" i="2"/>
  <c r="G62" i="2"/>
  <c r="L56" i="2"/>
  <c r="K56" i="2"/>
  <c r="G56" i="2"/>
  <c r="L43" i="2"/>
  <c r="K43" i="2"/>
  <c r="G43" i="2"/>
  <c r="L61" i="2"/>
  <c r="K61" i="2"/>
  <c r="G61" i="2"/>
  <c r="L47" i="2"/>
  <c r="K47" i="2"/>
  <c r="G47" i="2"/>
  <c r="L50" i="2"/>
  <c r="K50" i="2"/>
  <c r="G50" i="2"/>
  <c r="L55" i="2"/>
  <c r="K55" i="2"/>
  <c r="G55" i="2"/>
  <c r="L52" i="2"/>
  <c r="K52" i="2"/>
  <c r="G52" i="2"/>
  <c r="L57" i="2"/>
  <c r="K57" i="2"/>
  <c r="G57" i="2"/>
  <c r="L48" i="2"/>
  <c r="K48" i="2"/>
  <c r="G48" i="2"/>
  <c r="L49" i="2"/>
  <c r="K49" i="2"/>
  <c r="G49" i="2"/>
  <c r="L35" i="2"/>
  <c r="K35" i="2"/>
  <c r="G35" i="2"/>
  <c r="L51" i="2"/>
  <c r="K51" i="2"/>
  <c r="G51" i="2"/>
  <c r="L53" i="2"/>
  <c r="K53" i="2"/>
  <c r="G53" i="2"/>
  <c r="L42" i="2"/>
  <c r="G42" i="2"/>
  <c r="M42" i="2" s="1"/>
  <c r="L45" i="2"/>
  <c r="K45" i="2"/>
  <c r="G45" i="2"/>
  <c r="L46" i="2"/>
  <c r="K46" i="2"/>
  <c r="G46" i="2"/>
  <c r="L41" i="2"/>
  <c r="K41" i="2"/>
  <c r="G41" i="2"/>
  <c r="L27" i="2"/>
  <c r="K27" i="2"/>
  <c r="G27" i="2"/>
  <c r="L34" i="2"/>
  <c r="K34" i="2"/>
  <c r="G34" i="2"/>
  <c r="L30" i="2"/>
  <c r="K30" i="2"/>
  <c r="G30" i="2"/>
  <c r="L39" i="2"/>
  <c r="K39" i="2"/>
  <c r="G39" i="2"/>
  <c r="L29" i="2"/>
  <c r="K29" i="2"/>
  <c r="G29" i="2"/>
  <c r="L40" i="2"/>
  <c r="K40" i="2"/>
  <c r="G40" i="2"/>
  <c r="L32" i="2"/>
  <c r="K32" i="2"/>
  <c r="G32" i="2"/>
  <c r="L24" i="2"/>
  <c r="K24" i="2"/>
  <c r="G24" i="2"/>
  <c r="L37" i="2"/>
  <c r="K37" i="2"/>
  <c r="G37" i="2"/>
  <c r="L25" i="2"/>
  <c r="K25" i="2"/>
  <c r="G25" i="2"/>
  <c r="L22" i="2"/>
  <c r="K22" i="2"/>
  <c r="G22" i="2"/>
  <c r="L38" i="2"/>
  <c r="K38" i="2"/>
  <c r="G38" i="2"/>
  <c r="L28" i="2"/>
  <c r="K28" i="2"/>
  <c r="G28" i="2"/>
  <c r="L14" i="2"/>
  <c r="K14" i="2"/>
  <c r="G14" i="2"/>
  <c r="L23" i="2"/>
  <c r="K23" i="2"/>
  <c r="G23" i="2"/>
  <c r="L20" i="2"/>
  <c r="K20" i="2"/>
  <c r="G20" i="2"/>
  <c r="L19" i="2"/>
  <c r="K19" i="2"/>
  <c r="G19" i="2"/>
  <c r="L21" i="2"/>
  <c r="K21" i="2"/>
  <c r="G21" i="2"/>
  <c r="L16" i="2"/>
  <c r="K16" i="2"/>
  <c r="G16" i="2"/>
  <c r="L8" i="2"/>
  <c r="K8" i="2"/>
  <c r="G8" i="2"/>
  <c r="L15" i="2"/>
  <c r="K15" i="2"/>
  <c r="G15" i="2"/>
  <c r="L18" i="2"/>
  <c r="K18" i="2"/>
  <c r="G18" i="2"/>
  <c r="L10" i="2"/>
  <c r="K10" i="2"/>
  <c r="G10" i="2"/>
  <c r="L13" i="2"/>
  <c r="K13" i="2"/>
  <c r="G13" i="2"/>
  <c r="L9" i="2"/>
  <c r="K9" i="2"/>
  <c r="G9" i="2"/>
  <c r="L12" i="2"/>
  <c r="K12" i="2"/>
  <c r="G12" i="2"/>
  <c r="L17" i="2"/>
  <c r="K17" i="2"/>
  <c r="G17" i="2"/>
  <c r="L6" i="2"/>
  <c r="K6" i="2"/>
  <c r="G6" i="2"/>
  <c r="L7" i="2"/>
  <c r="K7" i="2"/>
  <c r="G7" i="2"/>
  <c r="T5" i="2"/>
  <c r="L5" i="2"/>
  <c r="K5" i="2"/>
  <c r="G5" i="2"/>
  <c r="L11" i="2"/>
  <c r="K11" i="2"/>
  <c r="G11" i="2"/>
  <c r="L4" i="2"/>
  <c r="K4" i="2"/>
  <c r="G4" i="2"/>
  <c r="L39" i="1"/>
  <c r="G39" i="1"/>
  <c r="M39" i="1" s="1"/>
  <c r="L48" i="1"/>
  <c r="G48" i="1"/>
  <c r="M48" i="1" s="1"/>
  <c r="L46" i="1"/>
  <c r="G46" i="1"/>
  <c r="M46" i="1" s="1"/>
  <c r="L44" i="1"/>
  <c r="G44" i="1"/>
  <c r="M44" i="1" s="1"/>
  <c r="L41" i="1"/>
  <c r="G41" i="1"/>
  <c r="M41" i="1" s="1"/>
  <c r="L42" i="1"/>
  <c r="G42" i="1"/>
  <c r="M42" i="1" s="1"/>
  <c r="L37" i="1"/>
  <c r="G37" i="1"/>
  <c r="M37" i="1" s="1"/>
  <c r="L49" i="1"/>
  <c r="G49" i="1"/>
  <c r="M49" i="1" s="1"/>
  <c r="L45" i="1"/>
  <c r="G45" i="1"/>
  <c r="M45" i="1" s="1"/>
  <c r="L32" i="1"/>
  <c r="G32" i="1"/>
  <c r="M32" i="1" s="1"/>
  <c r="L43" i="1"/>
  <c r="G43" i="1"/>
  <c r="M43" i="1" s="1"/>
  <c r="L40" i="1"/>
  <c r="G40" i="1"/>
  <c r="M40" i="1" s="1"/>
  <c r="L36" i="1"/>
  <c r="G36" i="1"/>
  <c r="M36" i="1" s="1"/>
  <c r="L34" i="1"/>
  <c r="G34" i="1"/>
  <c r="M34" i="1" s="1"/>
  <c r="L24" i="1"/>
  <c r="G24" i="1"/>
  <c r="M24" i="1" s="1"/>
  <c r="L31" i="1"/>
  <c r="G31" i="1"/>
  <c r="L35" i="1"/>
  <c r="K35" i="1"/>
  <c r="G35" i="1"/>
  <c r="L30" i="1"/>
  <c r="K30" i="1"/>
  <c r="G30" i="1"/>
  <c r="L27" i="1"/>
  <c r="K27" i="1"/>
  <c r="G27" i="1"/>
  <c r="L23" i="1"/>
  <c r="K23" i="1"/>
  <c r="G23" i="1"/>
  <c r="L25" i="1"/>
  <c r="K25" i="1"/>
  <c r="G25" i="1"/>
  <c r="L29" i="1"/>
  <c r="K29" i="1"/>
  <c r="G29" i="1"/>
  <c r="L28" i="1"/>
  <c r="K28" i="1"/>
  <c r="G28" i="1"/>
  <c r="L26" i="1"/>
  <c r="K26" i="1"/>
  <c r="G26" i="1"/>
  <c r="L33" i="1"/>
  <c r="K33" i="1"/>
  <c r="G33" i="1"/>
  <c r="L19" i="1"/>
  <c r="K19" i="1"/>
  <c r="G19" i="1"/>
  <c r="L22" i="1"/>
  <c r="K22" i="1"/>
  <c r="G22" i="1"/>
  <c r="L21" i="1"/>
  <c r="K21" i="1"/>
  <c r="G21" i="1"/>
  <c r="L16" i="1"/>
  <c r="K16" i="1"/>
  <c r="G16" i="1"/>
  <c r="L17" i="1"/>
  <c r="K17" i="1"/>
  <c r="G17" i="1"/>
  <c r="L20" i="1"/>
  <c r="G20" i="1"/>
  <c r="M20" i="1" s="1"/>
  <c r="L14" i="1"/>
  <c r="K14" i="1"/>
  <c r="G14" i="1"/>
  <c r="L15" i="1"/>
  <c r="K15" i="1"/>
  <c r="G15" i="1"/>
  <c r="L11" i="1"/>
  <c r="K11" i="1"/>
  <c r="G11" i="1"/>
  <c r="L12" i="1"/>
  <c r="K12" i="1"/>
  <c r="G12" i="1"/>
  <c r="L10" i="1"/>
  <c r="K10" i="1"/>
  <c r="G10" i="1"/>
  <c r="L13" i="1"/>
  <c r="K13" i="1"/>
  <c r="G13" i="1"/>
  <c r="L9" i="1"/>
  <c r="K9" i="1"/>
  <c r="G9" i="1"/>
  <c r="L8" i="1"/>
  <c r="K8" i="1"/>
  <c r="G8" i="1"/>
  <c r="L7" i="1"/>
  <c r="K7" i="1"/>
  <c r="G7" i="1"/>
  <c r="L6" i="1"/>
  <c r="K6" i="1"/>
  <c r="G6" i="1"/>
  <c r="L5" i="1"/>
  <c r="G5" i="1"/>
  <c r="M5" i="1" s="1"/>
  <c r="L4" i="1"/>
  <c r="K4" i="1"/>
  <c r="G4" i="1"/>
  <c r="N5" i="1" l="1"/>
  <c r="S44" i="2"/>
  <c r="T44" i="2" s="1"/>
  <c r="Q44" i="2"/>
  <c r="R44" i="2" s="1"/>
  <c r="M33" i="1"/>
  <c r="N33" i="1" s="1"/>
  <c r="M69" i="2"/>
  <c r="N69" i="2" s="1"/>
  <c r="Q69" i="2" s="1"/>
  <c r="R69" i="2" s="1"/>
  <c r="M58" i="2"/>
  <c r="N58" i="2" s="1"/>
  <c r="Q58" i="2" s="1"/>
  <c r="R58" i="2" s="1"/>
  <c r="M67" i="2"/>
  <c r="N67" i="2" s="1"/>
  <c r="S67" i="2" s="1"/>
  <c r="T67" i="2" s="1"/>
  <c r="M62" i="2"/>
  <c r="N62" i="2" s="1"/>
  <c r="O62" i="2" s="1"/>
  <c r="P62" i="2" s="1"/>
  <c r="M54" i="2"/>
  <c r="N54" i="2" s="1"/>
  <c r="O54" i="2" s="1"/>
  <c r="P54" i="2" s="1"/>
  <c r="M51" i="2"/>
  <c r="N51" i="2" s="1"/>
  <c r="Q51" i="2" s="1"/>
  <c r="R51" i="2" s="1"/>
  <c r="M34" i="2"/>
  <c r="N34" i="2" s="1"/>
  <c r="Q34" i="2" s="1"/>
  <c r="R34" i="2" s="1"/>
  <c r="M25" i="2"/>
  <c r="N25" i="2" s="1"/>
  <c r="O25" i="2" s="1"/>
  <c r="P25" i="2" s="1"/>
  <c r="M6" i="2"/>
  <c r="N6" i="2" s="1"/>
  <c r="S6" i="2" s="1"/>
  <c r="T6" i="2" s="1"/>
  <c r="M11" i="2"/>
  <c r="N11" i="2" s="1"/>
  <c r="S11" i="2" s="1"/>
  <c r="T11" i="2" s="1"/>
  <c r="M17" i="2"/>
  <c r="N17" i="2" s="1"/>
  <c r="Q17" i="2" s="1"/>
  <c r="R17" i="2" s="1"/>
  <c r="M10" i="2"/>
  <c r="N10" i="2" s="1"/>
  <c r="S10" i="2" s="1"/>
  <c r="T10" i="2" s="1"/>
  <c r="M16" i="2"/>
  <c r="N16" i="2" s="1"/>
  <c r="M8" i="2"/>
  <c r="M73" i="2"/>
  <c r="N73" i="2" s="1"/>
  <c r="S73" i="2" s="1"/>
  <c r="T73" i="2" s="1"/>
  <c r="M5" i="2"/>
  <c r="N5" i="2" s="1"/>
  <c r="M19" i="2"/>
  <c r="N19" i="2" s="1"/>
  <c r="M28" i="2"/>
  <c r="N28" i="2" s="1"/>
  <c r="O28" i="2" s="1"/>
  <c r="P28" i="2" s="1"/>
  <c r="M27" i="2"/>
  <c r="N27" i="2" s="1"/>
  <c r="S27" i="2" s="1"/>
  <c r="T27" i="2" s="1"/>
  <c r="M35" i="2"/>
  <c r="N35" i="2" s="1"/>
  <c r="Q35" i="2" s="1"/>
  <c r="R35" i="2" s="1"/>
  <c r="M52" i="2"/>
  <c r="N52" i="2" s="1"/>
  <c r="O52" i="2" s="1"/>
  <c r="P52" i="2" s="1"/>
  <c r="M60" i="2"/>
  <c r="N60" i="2" s="1"/>
  <c r="O60" i="2" s="1"/>
  <c r="P60" i="2" s="1"/>
  <c r="N42" i="2"/>
  <c r="S42" i="2" s="1"/>
  <c r="T42" i="2" s="1"/>
  <c r="M71" i="2"/>
  <c r="N71" i="2" s="1"/>
  <c r="M22" i="2"/>
  <c r="N22" i="2" s="1"/>
  <c r="O22" i="2" s="1"/>
  <c r="P22" i="2" s="1"/>
  <c r="M38" i="2"/>
  <c r="N38" i="2" s="1"/>
  <c r="M45" i="2"/>
  <c r="N45" i="2" s="1"/>
  <c r="M29" i="2"/>
  <c r="N29" i="2" s="1"/>
  <c r="S29" i="2" s="1"/>
  <c r="T29" i="2" s="1"/>
  <c r="M61" i="2"/>
  <c r="N61" i="2" s="1"/>
  <c r="S61" i="2" s="1"/>
  <c r="T61" i="2" s="1"/>
  <c r="M40" i="2"/>
  <c r="N40" i="2" s="1"/>
  <c r="O40" i="2" s="1"/>
  <c r="P40" i="2" s="1"/>
  <c r="M47" i="2"/>
  <c r="N47" i="2" s="1"/>
  <c r="M66" i="2"/>
  <c r="N66" i="2" s="1"/>
  <c r="M12" i="2"/>
  <c r="N12" i="2" s="1"/>
  <c r="Q12" i="2" s="1"/>
  <c r="R12" i="2" s="1"/>
  <c r="M18" i="2"/>
  <c r="N18" i="2" s="1"/>
  <c r="Q18" i="2" s="1"/>
  <c r="R18" i="2" s="1"/>
  <c r="M20" i="2"/>
  <c r="N20" i="2" s="1"/>
  <c r="Q20" i="2" s="1"/>
  <c r="R20" i="2" s="1"/>
  <c r="M39" i="2"/>
  <c r="N39" i="2" s="1"/>
  <c r="S39" i="2" s="1"/>
  <c r="T39" i="2" s="1"/>
  <c r="M49" i="2"/>
  <c r="N49" i="2" s="1"/>
  <c r="S49" i="2" s="1"/>
  <c r="T49" i="2" s="1"/>
  <c r="M55" i="2"/>
  <c r="N55" i="2" s="1"/>
  <c r="S55" i="2" s="1"/>
  <c r="T55" i="2" s="1"/>
  <c r="M31" i="1"/>
  <c r="N31" i="1" s="1"/>
  <c r="S31" i="1" s="1"/>
  <c r="T31" i="1" s="1"/>
  <c r="M17" i="1"/>
  <c r="N17" i="1" s="1"/>
  <c r="M13" i="1"/>
  <c r="N13" i="1" s="1"/>
  <c r="S13" i="1" s="1"/>
  <c r="T13" i="1" s="1"/>
  <c r="M26" i="1"/>
  <c r="N26" i="1" s="1"/>
  <c r="M23" i="1"/>
  <c r="N23" i="1" s="1"/>
  <c r="S23" i="1" s="1"/>
  <c r="T23" i="1" s="1"/>
  <c r="M19" i="1"/>
  <c r="N19" i="1" s="1"/>
  <c r="M4" i="1"/>
  <c r="N4" i="1" s="1"/>
  <c r="Q4" i="1" s="1"/>
  <c r="R4" i="1" s="1"/>
  <c r="M28" i="1"/>
  <c r="N28" i="1" s="1"/>
  <c r="M27" i="1"/>
  <c r="N27" i="1" s="1"/>
  <c r="M35" i="1"/>
  <c r="N35" i="1" s="1"/>
  <c r="M30" i="1"/>
  <c r="N30" i="1" s="1"/>
  <c r="M6" i="1"/>
  <c r="N6" i="1" s="1"/>
  <c r="S6" i="1" s="1"/>
  <c r="T6" i="1" s="1"/>
  <c r="M13" i="2"/>
  <c r="N13" i="2" s="1"/>
  <c r="M21" i="2"/>
  <c r="N21" i="2" s="1"/>
  <c r="O21" i="2" s="1"/>
  <c r="P21" i="2" s="1"/>
  <c r="M14" i="2"/>
  <c r="N14" i="2" s="1"/>
  <c r="S14" i="2" s="1"/>
  <c r="T14" i="2" s="1"/>
  <c r="M24" i="2"/>
  <c r="N24" i="2" s="1"/>
  <c r="M41" i="2"/>
  <c r="N41" i="2" s="1"/>
  <c r="S41" i="2" s="1"/>
  <c r="T41" i="2" s="1"/>
  <c r="M4" i="2"/>
  <c r="N4" i="2" s="1"/>
  <c r="M7" i="2"/>
  <c r="N7" i="2" s="1"/>
  <c r="M15" i="2"/>
  <c r="N15" i="2" s="1"/>
  <c r="M23" i="2"/>
  <c r="N23" i="2" s="1"/>
  <c r="S23" i="2" s="1"/>
  <c r="T23" i="2" s="1"/>
  <c r="M37" i="2"/>
  <c r="N37" i="2" s="1"/>
  <c r="M57" i="2"/>
  <c r="N57" i="2" s="1"/>
  <c r="O57" i="2" s="1"/>
  <c r="P57" i="2" s="1"/>
  <c r="M43" i="2"/>
  <c r="N43" i="2" s="1"/>
  <c r="Q43" i="2" s="1"/>
  <c r="R43" i="2" s="1"/>
  <c r="M63" i="2"/>
  <c r="N63" i="2" s="1"/>
  <c r="Q63" i="2" s="1"/>
  <c r="R63" i="2" s="1"/>
  <c r="M59" i="2"/>
  <c r="N59" i="2" s="1"/>
  <c r="O59" i="2" s="1"/>
  <c r="P59" i="2" s="1"/>
  <c r="M30" i="2"/>
  <c r="N30" i="2" s="1"/>
  <c r="M46" i="2"/>
  <c r="N46" i="2" s="1"/>
  <c r="M9" i="2"/>
  <c r="N9" i="2" s="1"/>
  <c r="M32" i="2"/>
  <c r="N32" i="2" s="1"/>
  <c r="M53" i="2"/>
  <c r="N53" i="2" s="1"/>
  <c r="M48" i="2"/>
  <c r="N48" i="2" s="1"/>
  <c r="M50" i="2"/>
  <c r="N50" i="2" s="1"/>
  <c r="M56" i="2"/>
  <c r="N56" i="2" s="1"/>
  <c r="M65" i="2"/>
  <c r="N65" i="2" s="1"/>
  <c r="M70" i="2"/>
  <c r="N70" i="2" s="1"/>
  <c r="M72" i="2"/>
  <c r="N72" i="2" s="1"/>
  <c r="M22" i="1"/>
  <c r="N22" i="1" s="1"/>
  <c r="M25" i="1"/>
  <c r="N25" i="1" s="1"/>
  <c r="M11" i="1"/>
  <c r="N11" i="1" s="1"/>
  <c r="Q11" i="1" s="1"/>
  <c r="R11" i="1" s="1"/>
  <c r="M21" i="1"/>
  <c r="N21" i="1" s="1"/>
  <c r="S21" i="1" s="1"/>
  <c r="T21" i="1" s="1"/>
  <c r="M29" i="1"/>
  <c r="N29" i="1" s="1"/>
  <c r="N36" i="1"/>
  <c r="S36" i="1" s="1"/>
  <c r="T36" i="1" s="1"/>
  <c r="M7" i="1"/>
  <c r="M16" i="1"/>
  <c r="N16" i="1" s="1"/>
  <c r="N32" i="1"/>
  <c r="S32" i="1" s="1"/>
  <c r="T32" i="1" s="1"/>
  <c r="N49" i="1"/>
  <c r="S49" i="1" s="1"/>
  <c r="T49" i="1" s="1"/>
  <c r="N42" i="1"/>
  <c r="S42" i="1" s="1"/>
  <c r="T42" i="1" s="1"/>
  <c r="N44" i="1"/>
  <c r="S44" i="1" s="1"/>
  <c r="T44" i="1" s="1"/>
  <c r="N48" i="1"/>
  <c r="S48" i="1" s="1"/>
  <c r="T48" i="1" s="1"/>
  <c r="M10" i="1"/>
  <c r="N10" i="1" s="1"/>
  <c r="Q10" i="1" s="1"/>
  <c r="R10" i="1" s="1"/>
  <c r="M12" i="1"/>
  <c r="N12" i="1" s="1"/>
  <c r="M14" i="1"/>
  <c r="N14" i="1" s="1"/>
  <c r="S14" i="1" s="1"/>
  <c r="T14" i="1" s="1"/>
  <c r="N40" i="1"/>
  <c r="Q40" i="1" s="1"/>
  <c r="R40" i="1" s="1"/>
  <c r="M9" i="1"/>
  <c r="N9" i="1" s="1"/>
  <c r="M15" i="1"/>
  <c r="N15" i="1" s="1"/>
  <c r="N24" i="1"/>
  <c r="Q24" i="1" s="1"/>
  <c r="R24" i="1" s="1"/>
  <c r="N45" i="1"/>
  <c r="N41" i="1"/>
  <c r="N39" i="1"/>
  <c r="N20" i="1"/>
  <c r="N37" i="1"/>
  <c r="N46" i="1"/>
  <c r="M8" i="1"/>
  <c r="N8" i="1" s="1"/>
  <c r="N34" i="1"/>
  <c r="N43" i="1"/>
  <c r="N7" i="1" l="1"/>
  <c r="Q7" i="1" s="1"/>
  <c r="R7" i="1" s="1"/>
  <c r="N8" i="2"/>
  <c r="Q8" i="2" s="1"/>
  <c r="R8" i="2" s="1"/>
  <c r="Q36" i="1"/>
  <c r="R36" i="1" s="1"/>
  <c r="Q55" i="2"/>
  <c r="R55" i="2" s="1"/>
  <c r="S58" i="2"/>
  <c r="T58" i="2" s="1"/>
  <c r="O39" i="2"/>
  <c r="P39" i="2" s="1"/>
  <c r="O71" i="2"/>
  <c r="P71" i="2" s="1"/>
  <c r="S71" i="2"/>
  <c r="T71" i="2" s="1"/>
  <c r="Q6" i="2"/>
  <c r="R6" i="2" s="1"/>
  <c r="S22" i="2"/>
  <c r="T22" i="2" s="1"/>
  <c r="O55" i="2"/>
  <c r="P55" i="2" s="1"/>
  <c r="Q23" i="2"/>
  <c r="R23" i="2" s="1"/>
  <c r="Q54" i="2"/>
  <c r="R54" i="2" s="1"/>
  <c r="O66" i="2"/>
  <c r="P66" i="2" s="1"/>
  <c r="S66" i="2"/>
  <c r="T66" i="2" s="1"/>
  <c r="O42" i="2"/>
  <c r="P42" i="2" s="1"/>
  <c r="Q42" i="2"/>
  <c r="R42" i="2" s="1"/>
  <c r="Q29" i="2"/>
  <c r="R29" i="2" s="1"/>
  <c r="Q25" i="2"/>
  <c r="R25" i="2" s="1"/>
  <c r="S25" i="2"/>
  <c r="T25" i="2" s="1"/>
  <c r="O23" i="2"/>
  <c r="P23" i="2" s="1"/>
  <c r="O11" i="2"/>
  <c r="P11" i="2" s="1"/>
  <c r="Q10" i="2"/>
  <c r="R10" i="2" s="1"/>
  <c r="Q16" i="2"/>
  <c r="R16" i="2" s="1"/>
  <c r="S16" i="2"/>
  <c r="T16" i="2" s="1"/>
  <c r="O16" i="2"/>
  <c r="P16" i="2" s="1"/>
  <c r="S59" i="2"/>
  <c r="T59" i="2" s="1"/>
  <c r="S60" i="2"/>
  <c r="T60" i="2" s="1"/>
  <c r="Q45" i="2"/>
  <c r="R45" i="2" s="1"/>
  <c r="O45" i="2"/>
  <c r="P45" i="2" s="1"/>
  <c r="O17" i="2"/>
  <c r="P17" i="2" s="1"/>
  <c r="Q60" i="2"/>
  <c r="R60" i="2" s="1"/>
  <c r="S17" i="2"/>
  <c r="T17" i="2" s="1"/>
  <c r="O58" i="2"/>
  <c r="P58" i="2" s="1"/>
  <c r="O10" i="2"/>
  <c r="P10" i="2" s="1"/>
  <c r="Q39" i="2"/>
  <c r="R39" i="2" s="1"/>
  <c r="O20" i="2"/>
  <c r="P20" i="2" s="1"/>
  <c r="Q11" i="2"/>
  <c r="R11" i="2" s="1"/>
  <c r="S52" i="2"/>
  <c r="T52" i="2" s="1"/>
  <c r="S57" i="2"/>
  <c r="T57" i="2" s="1"/>
  <c r="Q49" i="2"/>
  <c r="R49" i="2" s="1"/>
  <c r="O29" i="2"/>
  <c r="P29" i="2" s="1"/>
  <c r="Q22" i="2"/>
  <c r="R22" i="2" s="1"/>
  <c r="Q21" i="2"/>
  <c r="R21" i="2" s="1"/>
  <c r="O12" i="2"/>
  <c r="P12" i="2" s="1"/>
  <c r="Q38" i="2"/>
  <c r="R38" i="2" s="1"/>
  <c r="O38" i="2"/>
  <c r="P38" i="2" s="1"/>
  <c r="S45" i="2"/>
  <c r="T45" i="2" s="1"/>
  <c r="O34" i="2"/>
  <c r="P34" i="2" s="1"/>
  <c r="S51" i="2"/>
  <c r="T51" i="2" s="1"/>
  <c r="Q52" i="2"/>
  <c r="R52" i="2" s="1"/>
  <c r="O69" i="2"/>
  <c r="P69" i="2" s="1"/>
  <c r="O35" i="2"/>
  <c r="P35" i="2" s="1"/>
  <c r="S21" i="2"/>
  <c r="T21" i="2" s="1"/>
  <c r="S12" i="2"/>
  <c r="T12" i="2" s="1"/>
  <c r="O67" i="2"/>
  <c r="P67" i="2" s="1"/>
  <c r="O51" i="2"/>
  <c r="P51" i="2" s="1"/>
  <c r="Q67" i="2"/>
  <c r="R67" i="2" s="1"/>
  <c r="S62" i="2"/>
  <c r="T62" i="2" s="1"/>
  <c r="S69" i="2"/>
  <c r="T69" i="2" s="1"/>
  <c r="S35" i="2"/>
  <c r="T35" i="2" s="1"/>
  <c r="S13" i="2"/>
  <c r="T13" i="2" s="1"/>
  <c r="Q13" i="2"/>
  <c r="R13" i="2" s="1"/>
  <c r="S47" i="2"/>
  <c r="T47" i="2" s="1"/>
  <c r="Q47" i="2"/>
  <c r="R47" i="2" s="1"/>
  <c r="S34" i="2"/>
  <c r="T34" i="2" s="1"/>
  <c r="O18" i="2"/>
  <c r="P18" i="2" s="1"/>
  <c r="O63" i="2"/>
  <c r="P63" i="2" s="1"/>
  <c r="Q27" i="2"/>
  <c r="R27" i="2" s="1"/>
  <c r="S20" i="2"/>
  <c r="T20" i="2" s="1"/>
  <c r="S40" i="2"/>
  <c r="T40" i="2" s="1"/>
  <c r="S18" i="2"/>
  <c r="T18" i="2" s="1"/>
  <c r="S63" i="2"/>
  <c r="T63" i="2" s="1"/>
  <c r="O27" i="2"/>
  <c r="P27" i="2" s="1"/>
  <c r="Q62" i="2"/>
  <c r="R62" i="2" s="1"/>
  <c r="Q40" i="2"/>
  <c r="R40" i="2" s="1"/>
  <c r="O10" i="1"/>
  <c r="P10" i="1" s="1"/>
  <c r="O36" i="1"/>
  <c r="P36" i="1" s="1"/>
  <c r="O44" i="1"/>
  <c r="P44" i="1" s="1"/>
  <c r="O42" i="1"/>
  <c r="P42" i="1" s="1"/>
  <c r="Q42" i="1"/>
  <c r="R42" i="1" s="1"/>
  <c r="O31" i="1"/>
  <c r="P31" i="1" s="1"/>
  <c r="Q31" i="1"/>
  <c r="R31" i="1" s="1"/>
  <c r="S24" i="1"/>
  <c r="T24" i="1" s="1"/>
  <c r="O11" i="1"/>
  <c r="P11" i="1" s="1"/>
  <c r="S26" i="1"/>
  <c r="T26" i="1" s="1"/>
  <c r="O26" i="1"/>
  <c r="P26" i="1" s="1"/>
  <c r="S10" i="1"/>
  <c r="T10" i="1" s="1"/>
  <c r="O24" i="1"/>
  <c r="P24" i="1" s="1"/>
  <c r="Q44" i="1"/>
  <c r="R44" i="1" s="1"/>
  <c r="Q6" i="1"/>
  <c r="R6" i="1" s="1"/>
  <c r="O6" i="1"/>
  <c r="P6" i="1" s="1"/>
  <c r="Q24" i="2"/>
  <c r="R24" i="2" s="1"/>
  <c r="S24" i="2"/>
  <c r="T24" i="2" s="1"/>
  <c r="O24" i="2"/>
  <c r="P24" i="2" s="1"/>
  <c r="O15" i="2"/>
  <c r="P15" i="2" s="1"/>
  <c r="S15" i="2"/>
  <c r="T15" i="2" s="1"/>
  <c r="Q15" i="2"/>
  <c r="R15" i="2" s="1"/>
  <c r="O6" i="2"/>
  <c r="P6" i="2" s="1"/>
  <c r="S38" i="2"/>
  <c r="T38" i="2" s="1"/>
  <c r="Q73" i="2"/>
  <c r="R73" i="2" s="1"/>
  <c r="O47" i="2"/>
  <c r="P47" i="2" s="1"/>
  <c r="Q66" i="2"/>
  <c r="R66" i="2" s="1"/>
  <c r="O14" i="2"/>
  <c r="P14" i="2" s="1"/>
  <c r="Q28" i="2"/>
  <c r="R28" i="2" s="1"/>
  <c r="S43" i="2"/>
  <c r="T43" i="2" s="1"/>
  <c r="O73" i="2"/>
  <c r="P73" i="2" s="1"/>
  <c r="S54" i="2"/>
  <c r="T54" i="2" s="1"/>
  <c r="Q71" i="2"/>
  <c r="R71" i="2" s="1"/>
  <c r="S28" i="2"/>
  <c r="T28" i="2" s="1"/>
  <c r="O43" i="2"/>
  <c r="P43" i="2" s="1"/>
  <c r="O41" i="2"/>
  <c r="P41" i="2" s="1"/>
  <c r="Q61" i="2"/>
  <c r="R61" i="2" s="1"/>
  <c r="Q41" i="2"/>
  <c r="R41" i="2" s="1"/>
  <c r="O61" i="2"/>
  <c r="P61" i="2" s="1"/>
  <c r="Q14" i="2"/>
  <c r="R14" i="2" s="1"/>
  <c r="O49" i="2"/>
  <c r="P49" i="2" s="1"/>
  <c r="O13" i="2"/>
  <c r="P13" i="2" s="1"/>
  <c r="O5" i="2"/>
  <c r="P5" i="2" s="1"/>
  <c r="Q5" i="2"/>
  <c r="R5" i="2" s="1"/>
  <c r="Q59" i="2"/>
  <c r="R59" i="2" s="1"/>
  <c r="Q57" i="2"/>
  <c r="R57" i="2" s="1"/>
  <c r="Q56" i="2"/>
  <c r="R56" i="2" s="1"/>
  <c r="S56" i="2"/>
  <c r="T56" i="2" s="1"/>
  <c r="O56" i="2"/>
  <c r="P56" i="2" s="1"/>
  <c r="Q70" i="2"/>
  <c r="R70" i="2" s="1"/>
  <c r="S70" i="2"/>
  <c r="T70" i="2" s="1"/>
  <c r="O70" i="2"/>
  <c r="P70" i="2" s="1"/>
  <c r="Q50" i="2"/>
  <c r="R50" i="2" s="1"/>
  <c r="S50" i="2"/>
  <c r="T50" i="2" s="1"/>
  <c r="O50" i="2"/>
  <c r="P50" i="2" s="1"/>
  <c r="Q53" i="2"/>
  <c r="R53" i="2" s="1"/>
  <c r="S53" i="2"/>
  <c r="T53" i="2" s="1"/>
  <c r="O53" i="2"/>
  <c r="P53" i="2" s="1"/>
  <c r="Q46" i="2"/>
  <c r="R46" i="2" s="1"/>
  <c r="O46" i="2"/>
  <c r="P46" i="2" s="1"/>
  <c r="S46" i="2"/>
  <c r="T46" i="2" s="1"/>
  <c r="Q65" i="2"/>
  <c r="R65" i="2" s="1"/>
  <c r="S65" i="2"/>
  <c r="T65" i="2" s="1"/>
  <c r="O65" i="2"/>
  <c r="P65" i="2" s="1"/>
  <c r="Q32" i="2"/>
  <c r="R32" i="2" s="1"/>
  <c r="O32" i="2"/>
  <c r="P32" i="2" s="1"/>
  <c r="S32" i="2"/>
  <c r="T32" i="2" s="1"/>
  <c r="Q9" i="2"/>
  <c r="R9" i="2" s="1"/>
  <c r="S9" i="2"/>
  <c r="T9" i="2" s="1"/>
  <c r="O9" i="2"/>
  <c r="P9" i="2" s="1"/>
  <c r="S37" i="2"/>
  <c r="T37" i="2" s="1"/>
  <c r="Q37" i="2"/>
  <c r="R37" i="2" s="1"/>
  <c r="O37" i="2"/>
  <c r="P37" i="2" s="1"/>
  <c r="O19" i="2"/>
  <c r="P19" i="2" s="1"/>
  <c r="Q19" i="2"/>
  <c r="R19" i="2" s="1"/>
  <c r="S19" i="2"/>
  <c r="T19" i="2" s="1"/>
  <c r="Q48" i="2"/>
  <c r="R48" i="2" s="1"/>
  <c r="S48" i="2"/>
  <c r="T48" i="2" s="1"/>
  <c r="O48" i="2"/>
  <c r="P48" i="2" s="1"/>
  <c r="Q30" i="2"/>
  <c r="R30" i="2" s="1"/>
  <c r="O30" i="2"/>
  <c r="P30" i="2" s="1"/>
  <c r="S30" i="2"/>
  <c r="T30" i="2" s="1"/>
  <c r="Q72" i="2"/>
  <c r="R72" i="2" s="1"/>
  <c r="S72" i="2"/>
  <c r="T72" i="2" s="1"/>
  <c r="O72" i="2"/>
  <c r="P72" i="2" s="1"/>
  <c r="Q7" i="2"/>
  <c r="R7" i="2" s="1"/>
  <c r="S7" i="2"/>
  <c r="T7" i="2" s="1"/>
  <c r="O7" i="2"/>
  <c r="P7" i="2" s="1"/>
  <c r="Q4" i="2"/>
  <c r="R4" i="2" s="1"/>
  <c r="O4" i="2"/>
  <c r="P4" i="2" s="1"/>
  <c r="S4" i="2"/>
  <c r="T4" i="2" s="1"/>
  <c r="Q23" i="1"/>
  <c r="R23" i="1" s="1"/>
  <c r="S7" i="1"/>
  <c r="T7" i="1" s="1"/>
  <c r="Q49" i="1"/>
  <c r="R49" i="1" s="1"/>
  <c r="O23" i="1"/>
  <c r="P23" i="1" s="1"/>
  <c r="S40" i="1"/>
  <c r="T40" i="1" s="1"/>
  <c r="Q48" i="1"/>
  <c r="R48" i="1" s="1"/>
  <c r="Q32" i="1"/>
  <c r="R32" i="1" s="1"/>
  <c r="Q26" i="1"/>
  <c r="R26" i="1" s="1"/>
  <c r="S11" i="1"/>
  <c r="T11" i="1" s="1"/>
  <c r="O7" i="1"/>
  <c r="P7" i="1" s="1"/>
  <c r="O4" i="1"/>
  <c r="P4" i="1" s="1"/>
  <c r="O40" i="1"/>
  <c r="P40" i="1" s="1"/>
  <c r="O49" i="1"/>
  <c r="P49" i="1" s="1"/>
  <c r="O21" i="1"/>
  <c r="P21" i="1" s="1"/>
  <c r="S4" i="1"/>
  <c r="T4" i="1" s="1"/>
  <c r="Q21" i="1"/>
  <c r="R21" i="1" s="1"/>
  <c r="O48" i="1"/>
  <c r="P48" i="1" s="1"/>
  <c r="O32" i="1"/>
  <c r="P32" i="1" s="1"/>
  <c r="O15" i="1"/>
  <c r="P15" i="1" s="1"/>
  <c r="S15" i="1"/>
  <c r="T15" i="1" s="1"/>
  <c r="Q15" i="1"/>
  <c r="R15" i="1" s="1"/>
  <c r="Q13" i="1"/>
  <c r="R13" i="1" s="1"/>
  <c r="Q14" i="1"/>
  <c r="R14" i="1" s="1"/>
  <c r="O14" i="1"/>
  <c r="P14" i="1" s="1"/>
  <c r="O13" i="1"/>
  <c r="P13" i="1" s="1"/>
  <c r="Q8" i="1"/>
  <c r="R8" i="1" s="1"/>
  <c r="O8" i="1"/>
  <c r="P8" i="1" s="1"/>
  <c r="S8" i="1"/>
  <c r="T8" i="1" s="1"/>
  <c r="Q30" i="1"/>
  <c r="R30" i="1" s="1"/>
  <c r="S30" i="1"/>
  <c r="T30" i="1" s="1"/>
  <c r="O30" i="1"/>
  <c r="P30" i="1" s="1"/>
  <c r="S35" i="1"/>
  <c r="T35" i="1" s="1"/>
  <c r="O35" i="1"/>
  <c r="P35" i="1" s="1"/>
  <c r="Q35" i="1"/>
  <c r="R35" i="1" s="1"/>
  <c r="S33" i="1"/>
  <c r="T33" i="1" s="1"/>
  <c r="O33" i="1"/>
  <c r="P33" i="1" s="1"/>
  <c r="Q33" i="1"/>
  <c r="R33" i="1" s="1"/>
  <c r="O39" i="1"/>
  <c r="P39" i="1" s="1"/>
  <c r="S39" i="1"/>
  <c r="T39" i="1" s="1"/>
  <c r="Q39" i="1"/>
  <c r="R39" i="1" s="1"/>
  <c r="Q19" i="1"/>
  <c r="R19" i="1" s="1"/>
  <c r="S19" i="1"/>
  <c r="T19" i="1" s="1"/>
  <c r="O19" i="1"/>
  <c r="P19" i="1" s="1"/>
  <c r="S34" i="1"/>
  <c r="T34" i="1" s="1"/>
  <c r="O34" i="1"/>
  <c r="P34" i="1" s="1"/>
  <c r="Q34" i="1"/>
  <c r="R34" i="1" s="1"/>
  <c r="S25" i="1"/>
  <c r="T25" i="1" s="1"/>
  <c r="O25" i="1"/>
  <c r="P25" i="1" s="1"/>
  <c r="Q25" i="1"/>
  <c r="R25" i="1" s="1"/>
  <c r="S16" i="1"/>
  <c r="T16" i="1" s="1"/>
  <c r="O16" i="1"/>
  <c r="P16" i="1" s="1"/>
  <c r="Q16" i="1"/>
  <c r="R16" i="1" s="1"/>
  <c r="O37" i="1"/>
  <c r="P37" i="1" s="1"/>
  <c r="S37" i="1"/>
  <c r="T37" i="1" s="1"/>
  <c r="Q37" i="1"/>
  <c r="R37" i="1" s="1"/>
  <c r="S12" i="1"/>
  <c r="T12" i="1" s="1"/>
  <c r="Q12" i="1"/>
  <c r="R12" i="1" s="1"/>
  <c r="O12" i="1"/>
  <c r="P12" i="1" s="1"/>
  <c r="Q28" i="1"/>
  <c r="R28" i="1" s="1"/>
  <c r="S28" i="1"/>
  <c r="T28" i="1" s="1"/>
  <c r="O28" i="1"/>
  <c r="P28" i="1" s="1"/>
  <c r="Q20" i="1"/>
  <c r="R20" i="1" s="1"/>
  <c r="S20" i="1"/>
  <c r="T20" i="1" s="1"/>
  <c r="O20" i="1"/>
  <c r="P20" i="1" s="1"/>
  <c r="O41" i="1"/>
  <c r="P41" i="1" s="1"/>
  <c r="S41" i="1"/>
  <c r="T41" i="1" s="1"/>
  <c r="Q41" i="1"/>
  <c r="R41" i="1" s="1"/>
  <c r="S43" i="1"/>
  <c r="T43" i="1" s="1"/>
  <c r="O43" i="1"/>
  <c r="P43" i="1" s="1"/>
  <c r="Q43" i="1"/>
  <c r="R43" i="1" s="1"/>
  <c r="Q27" i="1"/>
  <c r="R27" i="1" s="1"/>
  <c r="S27" i="1"/>
  <c r="T27" i="1" s="1"/>
  <c r="O27" i="1"/>
  <c r="P27" i="1" s="1"/>
  <c r="Q22" i="1"/>
  <c r="R22" i="1" s="1"/>
  <c r="S22" i="1"/>
  <c r="T22" i="1" s="1"/>
  <c r="O22" i="1"/>
  <c r="P22" i="1" s="1"/>
  <c r="Q29" i="1"/>
  <c r="R29" i="1" s="1"/>
  <c r="S29" i="1"/>
  <c r="T29" i="1" s="1"/>
  <c r="O29" i="1"/>
  <c r="P29" i="1" s="1"/>
  <c r="O46" i="1"/>
  <c r="P46" i="1" s="1"/>
  <c r="S46" i="1"/>
  <c r="T46" i="1" s="1"/>
  <c r="Q46" i="1"/>
  <c r="R46" i="1" s="1"/>
  <c r="Q17" i="1"/>
  <c r="R17" i="1" s="1"/>
  <c r="S17" i="1"/>
  <c r="T17" i="1" s="1"/>
  <c r="O17" i="1"/>
  <c r="P17" i="1" s="1"/>
  <c r="Q9" i="1"/>
  <c r="R9" i="1" s="1"/>
  <c r="S9" i="1"/>
  <c r="T9" i="1" s="1"/>
  <c r="O9" i="1"/>
  <c r="P9" i="1" s="1"/>
  <c r="S5" i="1"/>
  <c r="T5" i="1" s="1"/>
  <c r="Q5" i="1"/>
  <c r="R5" i="1" s="1"/>
  <c r="O5" i="1"/>
  <c r="P5" i="1" s="1"/>
  <c r="O45" i="1"/>
  <c r="P45" i="1" s="1"/>
  <c r="S45" i="1"/>
  <c r="T45" i="1" s="1"/>
  <c r="Q45" i="1"/>
  <c r="R45" i="1" s="1"/>
  <c r="O8" i="2" l="1"/>
  <c r="P8" i="2" s="1"/>
  <c r="S8" i="2"/>
  <c r="T8" i="2" s="1"/>
</calcChain>
</file>

<file path=xl/sharedStrings.xml><?xml version="1.0" encoding="utf-8"?>
<sst xmlns="http://schemas.openxmlformats.org/spreadsheetml/2006/main" count="272" uniqueCount="148">
  <si>
    <t>Lag</t>
  </si>
  <si>
    <t>Namn</t>
  </si>
  <si>
    <t>Poäng</t>
  </si>
  <si>
    <t>Serier</t>
  </si>
  <si>
    <t>Snitt</t>
  </si>
  <si>
    <t>200-snitt</t>
  </si>
  <si>
    <t>H-cap</t>
  </si>
  <si>
    <t>210- snitt</t>
  </si>
  <si>
    <t>220-snitt</t>
  </si>
  <si>
    <t>D1</t>
  </si>
  <si>
    <t>Monika Svalkvist</t>
  </si>
  <si>
    <t>D0</t>
  </si>
  <si>
    <t>Carina Bergman</t>
  </si>
  <si>
    <t>D2</t>
  </si>
  <si>
    <t>Ulla-Karin Rönnbäck</t>
  </si>
  <si>
    <t>Eva Dahlberg Lindvall</t>
  </si>
  <si>
    <t>Lisa Persson</t>
  </si>
  <si>
    <t>Maj-Lis Enström</t>
  </si>
  <si>
    <t>Gunnel Snäll Lidberg</t>
  </si>
  <si>
    <t>Ulla Sundberg</t>
  </si>
  <si>
    <t>Maj-Lene Jansson</t>
  </si>
  <si>
    <t>D3</t>
  </si>
  <si>
    <t>Inger Svensson</t>
  </si>
  <si>
    <t>Ingegerd Ericsson</t>
  </si>
  <si>
    <t>Margareta Hedman</t>
  </si>
  <si>
    <t>Bitte Ögren</t>
  </si>
  <si>
    <t>Solveig Korpiniemi</t>
  </si>
  <si>
    <t>D4</t>
  </si>
  <si>
    <t>Ruth Samuelsson</t>
  </si>
  <si>
    <t>Gertrud Erlandsson</t>
  </si>
  <si>
    <t>Gunvor Strand</t>
  </si>
  <si>
    <t>Eivor Hammarström</t>
  </si>
  <si>
    <t>Lilian Sundqvist</t>
  </si>
  <si>
    <t>Inger Klockare</t>
  </si>
  <si>
    <t>Viveca Forsberg</t>
  </si>
  <si>
    <t>Berit  Konstenius</t>
  </si>
  <si>
    <t>Marianne Selberg</t>
  </si>
  <si>
    <t>Lena Uusitalo</t>
  </si>
  <si>
    <t>Yvonne Åhl</t>
  </si>
  <si>
    <t>Birgitta Ruborg</t>
  </si>
  <si>
    <t>Helen Wärja</t>
  </si>
  <si>
    <t>Anna-Lena Niva Wärja</t>
  </si>
  <si>
    <t>Kerstin Sjöholm</t>
  </si>
  <si>
    <t>Maj Nilsson</t>
  </si>
  <si>
    <t>Anita Grönlund</t>
  </si>
  <si>
    <t>Inger Lindblom</t>
  </si>
  <si>
    <t>Jorun Kassberg</t>
  </si>
  <si>
    <t>Eva Modig</t>
  </si>
  <si>
    <t>Lotta Lindbom</t>
  </si>
  <si>
    <t>Ulla Kummu</t>
  </si>
  <si>
    <t>Britt-Inger Lundström</t>
  </si>
  <si>
    <t>Rose-Marie Strandberg</t>
  </si>
  <si>
    <t>Harriet Engström</t>
  </si>
  <si>
    <t>Ingrid Riström</t>
  </si>
  <si>
    <t>Ulla Spontón</t>
  </si>
  <si>
    <t>Berit Johansson</t>
  </si>
  <si>
    <t>Anette Melander</t>
  </si>
  <si>
    <t>Handicap säsongen 2023 -24</t>
  </si>
  <si>
    <t>omg</t>
  </si>
  <si>
    <t xml:space="preserve">Riksserien      </t>
  </si>
  <si>
    <t>H1</t>
  </si>
  <si>
    <t>Jan Rönnbäck</t>
  </si>
  <si>
    <t>Ingvar Carlsson</t>
  </si>
  <si>
    <t>Bo Riström</t>
  </si>
  <si>
    <t>Ove Sundén</t>
  </si>
  <si>
    <t>Hans Bergman</t>
  </si>
  <si>
    <t>H2</t>
  </si>
  <si>
    <t>Tommy Andersson</t>
  </si>
  <si>
    <t>Jimmy Gustafsson</t>
  </si>
  <si>
    <t>Ulf Riström</t>
  </si>
  <si>
    <t>Jan-Olov Wikström</t>
  </si>
  <si>
    <t>Christer Westberg</t>
  </si>
  <si>
    <t>Roger Nyström</t>
  </si>
  <si>
    <t>Tony Gustavsson</t>
  </si>
  <si>
    <t>H3</t>
  </si>
  <si>
    <t>Björn Andreassen</t>
  </si>
  <si>
    <t>Rolf Norling</t>
  </si>
  <si>
    <t>Kent-Ove Andersson</t>
  </si>
  <si>
    <t>Ola Engfors</t>
  </si>
  <si>
    <t>Sven Matti</t>
  </si>
  <si>
    <t>H6</t>
  </si>
  <si>
    <t>Peder Kjellberg</t>
  </si>
  <si>
    <t>Bo Dahlen</t>
  </si>
  <si>
    <t>H4</t>
  </si>
  <si>
    <t>Tommy Lindvall</t>
  </si>
  <si>
    <t>H0</t>
  </si>
  <si>
    <t>Anders Renström</t>
  </si>
  <si>
    <t>H5</t>
  </si>
  <si>
    <t>Anders Svensson</t>
  </si>
  <si>
    <t>Gösta Lindgren</t>
  </si>
  <si>
    <t>Bjarne Forsberg</t>
  </si>
  <si>
    <t>Kent Alexandersson</t>
  </si>
  <si>
    <t>Staffan Johansson</t>
  </si>
  <si>
    <t>Helge Andersson</t>
  </si>
  <si>
    <t>Bo-G Skarpsvärd</t>
  </si>
  <si>
    <t>Tore Sjöstedt</t>
  </si>
  <si>
    <t>Olof Lundkvist</t>
  </si>
  <si>
    <t>Melford Karlsson</t>
  </si>
  <si>
    <t>Bertil Uggla</t>
  </si>
  <si>
    <t>Tommy Strand</t>
  </si>
  <si>
    <t>Lars Karlsson</t>
  </si>
  <si>
    <t>Lars-Erik Andersson</t>
  </si>
  <si>
    <t>Lennart Skogkvist</t>
  </si>
  <si>
    <t>Hans Ljungstedt</t>
  </si>
  <si>
    <t>Tomas Kristiansson</t>
  </si>
  <si>
    <t>Viljo Pääjärvi</t>
  </si>
  <si>
    <t>H7</t>
  </si>
  <si>
    <t>Jan Sundholm</t>
  </si>
  <si>
    <t>Bo Johansson</t>
  </si>
  <si>
    <t>Per-Arne Öhman</t>
  </si>
  <si>
    <t>Lars Perming</t>
  </si>
  <si>
    <t>Ove Nilsson</t>
  </si>
  <si>
    <t>Håkan Roswall</t>
  </si>
  <si>
    <t>Nils Sundberg</t>
  </si>
  <si>
    <t>Jan-Erik Svensson</t>
  </si>
  <si>
    <t>Lars Selberg</t>
  </si>
  <si>
    <t>Roger Andersson</t>
  </si>
  <si>
    <t>Lars Johansson</t>
  </si>
  <si>
    <t>Bengt Hellgren</t>
  </si>
  <si>
    <t>Jonny Lundgren</t>
  </si>
  <si>
    <t>Lars Lundström</t>
  </si>
  <si>
    <t>Tomas Lundberg</t>
  </si>
  <si>
    <t>Sune Uusitalo</t>
  </si>
  <si>
    <t>Stig Stenman</t>
  </si>
  <si>
    <t>Ewa Matti</t>
  </si>
  <si>
    <t>Karin Berglund</t>
  </si>
  <si>
    <t>Stefan Nilsson</t>
  </si>
  <si>
    <t>Stig Larsson</t>
  </si>
  <si>
    <t>Peter Johansson</t>
  </si>
  <si>
    <t>Bengt -Arne Björklund</t>
  </si>
  <si>
    <t>Rolf Jornevall</t>
  </si>
  <si>
    <t>Terje Munkvold</t>
  </si>
  <si>
    <t>Sven-Åke Lundqvist</t>
  </si>
  <si>
    <t>Sune Hallström</t>
  </si>
  <si>
    <t>Stina Lundbäck</t>
  </si>
  <si>
    <t>Kenneth Rönngren</t>
  </si>
  <si>
    <t>Birgitta Rönngren</t>
  </si>
  <si>
    <t xml:space="preserve"> </t>
  </si>
  <si>
    <t>Måndag    tom vår 7</t>
  </si>
  <si>
    <t>Lars Grönlund</t>
  </si>
  <si>
    <t>Erling Sundberg</t>
  </si>
  <si>
    <t>Bennet Lindblom</t>
  </si>
  <si>
    <t>Ulf Larsson</t>
  </si>
  <si>
    <t>Riksserien              14 omg</t>
  </si>
  <si>
    <t>Måndag    tom vår 16</t>
  </si>
  <si>
    <t>Titti Bäckström</t>
  </si>
  <si>
    <t xml:space="preserve">K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</si>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</sst>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7" borderId="7" xfId="0" applyFont="1" applyFill="1" applyBorder="1"/>
    <xf numFmtId="0" fontId="1" fillId="7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0" fontId="1" fillId="0" borderId="1" xfId="0" applyFont="1" applyBorder="1"/>
    <xf numFmtId="1" fontId="0" fillId="6" borderId="8" xfId="0" applyNumberForma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left"/>
    </xf>
    <xf numFmtId="0" fontId="1" fillId="0" borderId="2" xfId="0" applyFont="1" applyBorder="1"/>
    <xf numFmtId="1" fontId="0" fillId="5" borderId="10" xfId="0" applyNumberFormat="1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1" fontId="2" fillId="6" borderId="11" xfId="0" applyNumberFormat="1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1" fillId="12" borderId="6" xfId="0" applyFont="1" applyFill="1" applyBorder="1" applyAlignment="1">
      <alignment horizontal="center"/>
    </xf>
    <xf numFmtId="0" fontId="1" fillId="12" borderId="0" xfId="0" applyFont="1" applyFill="1"/>
    <xf numFmtId="0" fontId="5" fillId="12" borderId="0" xfId="0" applyFont="1" applyFill="1"/>
    <xf numFmtId="0" fontId="1" fillId="3" borderId="6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left"/>
    </xf>
    <xf numFmtId="1" fontId="0" fillId="4" borderId="19" xfId="0" applyNumberForma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left"/>
    </xf>
    <xf numFmtId="0" fontId="1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left"/>
    </xf>
    <xf numFmtId="0" fontId="1" fillId="19" borderId="1" xfId="0" applyFont="1" applyFill="1" applyBorder="1" applyAlignment="1">
      <alignment horizontal="center"/>
    </xf>
    <xf numFmtId="0" fontId="2" fillId="20" borderId="2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8" borderId="19" xfId="0" applyFill="1" applyBorder="1" applyAlignment="1">
      <alignment horizontal="center"/>
    </xf>
    <xf numFmtId="0" fontId="1" fillId="18" borderId="1" xfId="0" applyFont="1" applyFill="1" applyBorder="1"/>
    <xf numFmtId="0" fontId="2" fillId="18" borderId="2" xfId="0" applyFont="1" applyFill="1" applyBorder="1"/>
    <xf numFmtId="1" fontId="2" fillId="5" borderId="2" xfId="0" applyNumberFormat="1" applyFont="1" applyFill="1" applyBorder="1" applyAlignment="1">
      <alignment horizontal="center"/>
    </xf>
    <xf numFmtId="1" fontId="2" fillId="5" borderId="14" xfId="0" applyNumberFormat="1" applyFont="1" applyFill="1" applyBorder="1" applyAlignment="1">
      <alignment horizontal="center"/>
    </xf>
    <xf numFmtId="1" fontId="5" fillId="6" borderId="21" xfId="0" applyNumberFormat="1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/>
    </xf>
    <xf numFmtId="1" fontId="0" fillId="6" borderId="17" xfId="0" applyNumberFormat="1" applyFill="1" applyBorder="1" applyAlignment="1">
      <alignment horizontal="center"/>
    </xf>
    <xf numFmtId="1" fontId="2" fillId="6" borderId="18" xfId="0" applyNumberFormat="1" applyFont="1" applyFill="1" applyBorder="1" applyAlignment="1">
      <alignment horizontal="center"/>
    </xf>
    <xf numFmtId="1" fontId="0" fillId="6" borderId="20" xfId="0" applyNumberFormat="1" applyFill="1" applyBorder="1" applyAlignment="1">
      <alignment horizontal="center"/>
    </xf>
    <xf numFmtId="1" fontId="2" fillId="6" borderId="23" xfId="0" applyNumberFormat="1" applyFont="1" applyFill="1" applyBorder="1" applyAlignment="1">
      <alignment horizontal="center"/>
    </xf>
    <xf numFmtId="1" fontId="0" fillId="21" borderId="8" xfId="0" applyNumberFormat="1" applyFill="1" applyBorder="1" applyAlignment="1">
      <alignment horizontal="center"/>
    </xf>
    <xf numFmtId="1" fontId="2" fillId="21" borderId="2" xfId="0" applyNumberFormat="1" applyFont="1" applyFill="1" applyBorder="1" applyAlignment="1">
      <alignment horizontal="center"/>
    </xf>
    <xf numFmtId="1" fontId="0" fillId="5" borderId="24" xfId="0" applyNumberForma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3" borderId="7" xfId="0" applyFill="1" applyBorder="1" applyAlignment="1">
      <alignment horizontal="center"/>
    </xf>
    <xf numFmtId="0" fontId="2" fillId="17" borderId="1" xfId="0" applyFont="1" applyFill="1" applyBorder="1" applyAlignment="1">
      <alignment horizontal="left"/>
    </xf>
    <xf numFmtId="0" fontId="1" fillId="11" borderId="2" xfId="0" applyFont="1" applyFill="1" applyBorder="1"/>
    <xf numFmtId="0" fontId="1" fillId="11" borderId="2" xfId="0" applyFont="1" applyFill="1" applyBorder="1" applyAlignment="1">
      <alignment horizontal="left"/>
    </xf>
    <xf numFmtId="0" fontId="1" fillId="10" borderId="2" xfId="0" applyFont="1" applyFill="1" applyBorder="1"/>
    <xf numFmtId="0" fontId="0" fillId="2" borderId="9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" fontId="0" fillId="15" borderId="8" xfId="0" applyNumberFormat="1" applyFill="1" applyBorder="1" applyAlignment="1">
      <alignment horizontal="center"/>
    </xf>
    <xf numFmtId="1" fontId="2" fillId="15" borderId="9" xfId="0" applyNumberFormat="1" applyFont="1" applyFill="1" applyBorder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1" fillId="22" borderId="25" xfId="0" applyFont="1" applyFill="1" applyBorder="1" applyAlignment="1">
      <alignment horizontal="center"/>
    </xf>
    <xf numFmtId="0" fontId="1" fillId="22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6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0584091-1332-43D5-8241-C39A6CB3E99B}"/>
            </a:ext>
          </a:extLst>
        </xdr:cNvPr>
        <xdr:cNvSpPr>
          <a:spLocks noChangeAspect="1" noChangeArrowheads="1"/>
        </xdr:cNvSpPr>
      </xdr:nvSpPr>
      <xdr:spPr bwMode="auto">
        <a:xfrm>
          <a:off x="447294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236220</xdr:colOff>
      <xdr:row>10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8E37D30-4114-44CF-8977-C953A2FA1F51}"/>
            </a:ext>
          </a:extLst>
        </xdr:cNvPr>
        <xdr:cNvSpPr>
          <a:spLocks noChangeAspect="1" noChangeArrowheads="1"/>
        </xdr:cNvSpPr>
      </xdr:nvSpPr>
      <xdr:spPr bwMode="auto">
        <a:xfrm>
          <a:off x="441960" y="294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152400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EAE88ED-2877-489F-8A4E-8E7AB2F13ED0}"/>
            </a:ext>
          </a:extLst>
        </xdr:cNvPr>
        <xdr:cNvSpPr>
          <a:spLocks noChangeAspect="1" noChangeArrowheads="1"/>
        </xdr:cNvSpPr>
      </xdr:nvSpPr>
      <xdr:spPr bwMode="auto">
        <a:xfrm>
          <a:off x="673608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9F36E81-8057-463D-B458-B0C5CD1DC790}"/>
            </a:ext>
          </a:extLst>
        </xdr:cNvPr>
        <xdr:cNvSpPr>
          <a:spLocks noChangeAspect="1" noChangeArrowheads="1"/>
        </xdr:cNvSpPr>
      </xdr:nvSpPr>
      <xdr:spPr bwMode="auto">
        <a:xfrm>
          <a:off x="6736080" y="80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B54FAC5-174A-40A7-A6E3-AF6B5D3A43C1}"/>
            </a:ext>
          </a:extLst>
        </xdr:cNvPr>
        <xdr:cNvSpPr>
          <a:spLocks noChangeAspect="1" noChangeArrowheads="1"/>
        </xdr:cNvSpPr>
      </xdr:nvSpPr>
      <xdr:spPr bwMode="auto">
        <a:xfrm>
          <a:off x="6736080" y="58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7217444-99DE-4B31-A14B-6F068248F36B}"/>
            </a:ext>
          </a:extLst>
        </xdr:cNvPr>
        <xdr:cNvSpPr>
          <a:spLocks noChangeAspect="1" noChangeArrowheads="1"/>
        </xdr:cNvSpPr>
      </xdr:nvSpPr>
      <xdr:spPr bwMode="auto">
        <a:xfrm>
          <a:off x="6736080" y="58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0</xdr:row>
      <xdr:rowOff>22860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45026BD-0400-4B8B-8993-782AE60B3C32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99060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B08CCD8-6B55-4353-A42C-DB8516C2FAAA}"/>
            </a:ext>
          </a:extLst>
        </xdr:cNvPr>
        <xdr:cNvSpPr>
          <a:spLocks noChangeAspect="1" noChangeArrowheads="1"/>
        </xdr:cNvSpPr>
      </xdr:nvSpPr>
      <xdr:spPr bwMode="auto">
        <a:xfrm>
          <a:off x="67360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</xdr:row>
      <xdr:rowOff>152400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82CC648-4E23-496A-BEBF-855EABAAE12C}"/>
            </a:ext>
          </a:extLst>
        </xdr:cNvPr>
        <xdr:cNvSpPr>
          <a:spLocks noChangeAspect="1" noChangeArrowheads="1"/>
        </xdr:cNvSpPr>
      </xdr:nvSpPr>
      <xdr:spPr bwMode="auto">
        <a:xfrm>
          <a:off x="6736080" y="136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13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B3D3A2E-97BA-40AE-8ECE-0E5AEB072BD4}"/>
            </a:ext>
          </a:extLst>
        </xdr:cNvPr>
        <xdr:cNvSpPr>
          <a:spLocks noChangeAspect="1" noChangeArrowheads="1"/>
        </xdr:cNvSpPr>
      </xdr:nvSpPr>
      <xdr:spPr bwMode="auto">
        <a:xfrm>
          <a:off x="6736080" y="354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17E70535-830A-408D-AE86-EB19405BF338}"/>
            </a:ext>
          </a:extLst>
        </xdr:cNvPr>
        <xdr:cNvSpPr>
          <a:spLocks noChangeAspect="1" noChangeArrowheads="1"/>
        </xdr:cNvSpPr>
      </xdr:nvSpPr>
      <xdr:spPr bwMode="auto">
        <a:xfrm>
          <a:off x="6736080" y="80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19</xdr:col>
      <xdr:colOff>0</xdr:colOff>
      <xdr:row>9</xdr:row>
      <xdr:rowOff>152400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4D3756B-8075-486A-A256-376767966EFC}"/>
            </a:ext>
          </a:extLst>
        </xdr:cNvPr>
        <xdr:cNvSpPr>
          <a:spLocks noChangeAspect="1" noChangeArrowheads="1"/>
        </xdr:cNvSpPr>
      </xdr:nvSpPr>
      <xdr:spPr bwMode="auto">
        <a:xfrm>
          <a:off x="7124700" y="255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7C832EA-4955-4D7A-B56F-FC1FA212E448}"/>
            </a:ext>
          </a:extLst>
        </xdr:cNvPr>
        <xdr:cNvSpPr>
          <a:spLocks noChangeAspect="1" noChangeArrowheads="1"/>
        </xdr:cNvSpPr>
      </xdr:nvSpPr>
      <xdr:spPr bwMode="auto">
        <a:xfrm>
          <a:off x="7124700" y="334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79334885-EA22-4DDB-B875-8F53AD9253D9}"/>
            </a:ext>
          </a:extLst>
        </xdr:cNvPr>
        <xdr:cNvSpPr>
          <a:spLocks noChangeAspect="1" noChangeArrowheads="1"/>
        </xdr:cNvSpPr>
      </xdr:nvSpPr>
      <xdr:spPr bwMode="auto">
        <a:xfrm>
          <a:off x="7124700" y="319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99060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3017AFB-3DE0-4CAF-B6BB-9BE5A3F08F39}"/>
            </a:ext>
          </a:extLst>
        </xdr:cNvPr>
        <xdr:cNvSpPr>
          <a:spLocks noChangeAspect="1" noChangeArrowheads="1"/>
        </xdr:cNvSpPr>
      </xdr:nvSpPr>
      <xdr:spPr bwMode="auto">
        <a:xfrm>
          <a:off x="7124700" y="249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10</xdr:row>
      <xdr:rowOff>83820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7B0B2B1-0B5F-4FAC-8528-27B9CA56EC75}"/>
            </a:ext>
          </a:extLst>
        </xdr:cNvPr>
        <xdr:cNvSpPr>
          <a:spLocks noChangeAspect="1" noChangeArrowheads="1"/>
        </xdr:cNvSpPr>
      </xdr:nvSpPr>
      <xdr:spPr bwMode="auto">
        <a:xfrm>
          <a:off x="7124700" y="2880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E196FF8-DCC8-4975-8907-9758FB82B83E}"/>
            </a:ext>
          </a:extLst>
        </xdr:cNvPr>
        <xdr:cNvSpPr>
          <a:spLocks noChangeAspect="1" noChangeArrowheads="1"/>
        </xdr:cNvSpPr>
      </xdr:nvSpPr>
      <xdr:spPr bwMode="auto">
        <a:xfrm>
          <a:off x="674370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6</xdr:row>
      <xdr:rowOff>160019</xdr:rowOff>
    </xdr:from>
    <xdr:ext cx="731520" cy="774551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F3FFE88-D654-48AF-8EFB-6428334F4873}"/>
            </a:ext>
          </a:extLst>
        </xdr:cNvPr>
        <xdr:cNvSpPr>
          <a:spLocks noChangeAspect="1" noChangeArrowheads="1"/>
        </xdr:cNvSpPr>
      </xdr:nvSpPr>
      <xdr:spPr bwMode="auto">
        <a:xfrm flipV="1">
          <a:off x="6743700" y="1569719"/>
          <a:ext cx="731520" cy="774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1</xdr:row>
      <xdr:rowOff>60960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D6FB454-81A9-45CA-8AEA-4D70AC9CAB71}"/>
            </a:ext>
          </a:extLst>
        </xdr:cNvPr>
        <xdr:cNvSpPr>
          <a:spLocks noChangeAspect="1" noChangeArrowheads="1"/>
        </xdr:cNvSpPr>
      </xdr:nvSpPr>
      <xdr:spPr bwMode="auto">
        <a:xfrm>
          <a:off x="7764780" y="25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6CB4D6-D1E1-41D3-8451-A0E031E87BFE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DEE2C51-DDF2-486B-8866-EB0BAE0DF48D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80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9E7AF91-65A9-4BFE-842C-82816343F43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211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7C02C8D-FE61-4DBD-B835-5BEC601E8B97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04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B1D5DAF-688E-49EE-BF09-74993F93F022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7C9CB651-B5C7-4471-9395-CEF900B381A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339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07740F4-6060-44CC-94BE-BD180944A906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79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9B2EBA2D-F0F9-4439-B002-47870630C09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3E36889-5EE3-499B-862E-3B4BEE96ADC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530777C9-34E7-46AD-8BBD-07B422004F44}"/>
            </a:ext>
          </a:extLst>
        </xdr:cNvPr>
        <xdr:cNvSpPr>
          <a:spLocks noChangeAspect="1" noChangeArrowheads="1"/>
        </xdr:cNvSpPr>
      </xdr:nvSpPr>
      <xdr:spPr bwMode="auto">
        <a:xfrm>
          <a:off x="6743700" y="319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038C8B7-A26A-459A-8F32-FFFC229BBC9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78FFD49-DD84-49FD-A6B1-FA64078472DC}"/>
            </a:ext>
          </a:extLst>
        </xdr:cNvPr>
        <xdr:cNvSpPr>
          <a:spLocks noChangeAspect="1" noChangeArrowheads="1"/>
        </xdr:cNvSpPr>
      </xdr:nvSpPr>
      <xdr:spPr bwMode="auto">
        <a:xfrm>
          <a:off x="674370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14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7FA66A8-0382-42DC-ACCF-1EBEDEAA7E82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99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15B11EE-B71C-4782-AB67-D1165B58E66F}"/>
            </a:ext>
          </a:extLst>
        </xdr:cNvPr>
        <xdr:cNvSpPr>
          <a:spLocks noChangeAspect="1" noChangeArrowheads="1"/>
        </xdr:cNvSpPr>
      </xdr:nvSpPr>
      <xdr:spPr bwMode="auto">
        <a:xfrm>
          <a:off x="674370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D24E195-E4E6-4A32-A0F5-D2CA138CB396}"/>
            </a:ext>
          </a:extLst>
        </xdr:cNvPr>
        <xdr:cNvSpPr>
          <a:spLocks noChangeAspect="1" noChangeArrowheads="1"/>
        </xdr:cNvSpPr>
      </xdr:nvSpPr>
      <xdr:spPr bwMode="auto">
        <a:xfrm>
          <a:off x="67437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21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E9E1EC6-BBA9-4BF5-AFE8-14A90BA7838F}"/>
            </a:ext>
          </a:extLst>
        </xdr:cNvPr>
        <xdr:cNvSpPr>
          <a:spLocks noChangeAspect="1" noChangeArrowheads="1"/>
        </xdr:cNvSpPr>
      </xdr:nvSpPr>
      <xdr:spPr bwMode="auto">
        <a:xfrm>
          <a:off x="67437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5A30FEC-07B4-43A8-A5FA-4A4D665785F5}"/>
            </a:ext>
          </a:extLst>
        </xdr:cNvPr>
        <xdr:cNvSpPr>
          <a:spLocks noChangeAspect="1" noChangeArrowheads="1"/>
        </xdr:cNvSpPr>
      </xdr:nvSpPr>
      <xdr:spPr bwMode="auto">
        <a:xfrm>
          <a:off x="674370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EB0937D-01D4-4F58-889E-3BB4A11B7D83}"/>
            </a:ext>
          </a:extLst>
        </xdr:cNvPr>
        <xdr:cNvSpPr>
          <a:spLocks noChangeAspect="1" noChangeArrowheads="1"/>
        </xdr:cNvSpPr>
      </xdr:nvSpPr>
      <xdr:spPr bwMode="auto">
        <a:xfrm>
          <a:off x="67437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C6CDB18-6FED-4375-A466-7A0C42F4E439}"/>
            </a:ext>
          </a:extLst>
        </xdr:cNvPr>
        <xdr:cNvSpPr>
          <a:spLocks noChangeAspect="1" noChangeArrowheads="1"/>
        </xdr:cNvSpPr>
      </xdr:nvSpPr>
      <xdr:spPr bwMode="auto">
        <a:xfrm>
          <a:off x="674370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3AC39CA-0735-48D8-9F27-9438F4B26CD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844F480-6CD9-4E1A-88DF-293670182579}"/>
            </a:ext>
          </a:extLst>
        </xdr:cNvPr>
        <xdr:cNvSpPr>
          <a:spLocks noChangeAspect="1" noChangeArrowheads="1"/>
        </xdr:cNvSpPr>
      </xdr:nvSpPr>
      <xdr:spPr bwMode="auto">
        <a:xfrm>
          <a:off x="67437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FA4888E-61DB-45B4-A0F5-3FF3ADB649E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9B94E3C-E048-42E0-951A-FF39D83C8EF3}"/>
            </a:ext>
          </a:extLst>
        </xdr:cNvPr>
        <xdr:cNvSpPr>
          <a:spLocks noChangeAspect="1" noChangeArrowheads="1"/>
        </xdr:cNvSpPr>
      </xdr:nvSpPr>
      <xdr:spPr bwMode="auto">
        <a:xfrm>
          <a:off x="674370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26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689B1C8-166E-4688-8B93-048C7AD7156C}"/>
            </a:ext>
          </a:extLst>
        </xdr:cNvPr>
        <xdr:cNvSpPr>
          <a:spLocks noChangeAspect="1" noChangeArrowheads="1"/>
        </xdr:cNvSpPr>
      </xdr:nvSpPr>
      <xdr:spPr bwMode="auto">
        <a:xfrm>
          <a:off x="6743700" y="715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EFAD906-CB3B-4819-8252-FBBA62D60F4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E98234A-5719-4421-B880-B0F3C616D11F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79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E6CCB1A-6A18-4AD7-9D83-7D66D3811C3E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19BF0CF-E502-4DBB-AA94-90FB27470547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34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A29BF46-6751-4C97-B162-BE1048343855}"/>
            </a:ext>
          </a:extLst>
        </xdr:cNvPr>
        <xdr:cNvSpPr>
          <a:spLocks noChangeAspect="1" noChangeArrowheads="1"/>
        </xdr:cNvSpPr>
      </xdr:nvSpPr>
      <xdr:spPr bwMode="auto">
        <a:xfrm>
          <a:off x="674370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36FF669-0CD1-4B0A-BB71-317959261BEE}"/>
            </a:ext>
          </a:extLst>
        </xdr:cNvPr>
        <xdr:cNvSpPr>
          <a:spLocks noChangeAspect="1" noChangeArrowheads="1"/>
        </xdr:cNvSpPr>
      </xdr:nvSpPr>
      <xdr:spPr bwMode="auto">
        <a:xfrm>
          <a:off x="674370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AAD41073-9528-44FB-9603-1B03D598B9F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1090F01-292B-47A1-977C-04AA5658E0EC}"/>
            </a:ext>
          </a:extLst>
        </xdr:cNvPr>
        <xdr:cNvSpPr>
          <a:spLocks noChangeAspect="1" noChangeArrowheads="1"/>
        </xdr:cNvSpPr>
      </xdr:nvSpPr>
      <xdr:spPr bwMode="auto">
        <a:xfrm>
          <a:off x="6743700" y="913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</xdr:row>
      <xdr:rowOff>152400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70C6F1B-F22E-4F42-81A1-DA6DCF305C86}"/>
            </a:ext>
          </a:extLst>
        </xdr:cNvPr>
        <xdr:cNvSpPr>
          <a:spLocks noChangeAspect="1" noChangeArrowheads="1"/>
        </xdr:cNvSpPr>
      </xdr:nvSpPr>
      <xdr:spPr bwMode="auto">
        <a:xfrm>
          <a:off x="6736080" y="35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C96EFFC-B663-458F-8A84-C8A9B0611AEA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9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26E1005-383E-472E-A2CD-C5211DF75958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526B5CD-B87B-4D49-AD52-B201DC60FBD6}"/>
            </a:ext>
          </a:extLst>
        </xdr:cNvPr>
        <xdr:cNvSpPr>
          <a:spLocks noChangeAspect="1" noChangeArrowheads="1"/>
        </xdr:cNvSpPr>
      </xdr:nvSpPr>
      <xdr:spPr bwMode="auto">
        <a:xfrm>
          <a:off x="8001000" y="1836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152400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B002AB5-AF43-4230-A7FB-4AE5803B8F88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94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99060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5E015A1-8681-4595-A823-9D1DDABDE6C3}"/>
            </a:ext>
          </a:extLst>
        </xdr:cNvPr>
        <xdr:cNvSpPr>
          <a:spLocks noChangeAspect="1" noChangeArrowheads="1"/>
        </xdr:cNvSpPr>
      </xdr:nvSpPr>
      <xdr:spPr bwMode="auto">
        <a:xfrm>
          <a:off x="80010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153EDFB-B6EA-4ABE-AF30-5E9755B1BD34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034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8CA774F6-3256-4620-A9D8-743A9A4F1D34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034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152400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77CC1B-F3EF-400C-858A-D8CA05DBBD11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7229466-21CB-41B7-BFFE-A9AEF3E26A76}"/>
            </a:ext>
          </a:extLst>
        </xdr:cNvPr>
        <xdr:cNvSpPr>
          <a:spLocks noChangeAspect="1" noChangeArrowheads="1"/>
        </xdr:cNvSpPr>
      </xdr:nvSpPr>
      <xdr:spPr bwMode="auto">
        <a:xfrm>
          <a:off x="8001000" y="339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152400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9B92EAA-8181-4469-A99C-DBCBAB6A0654}"/>
            </a:ext>
          </a:extLst>
        </xdr:cNvPr>
        <xdr:cNvSpPr>
          <a:spLocks noChangeAspect="1" noChangeArrowheads="1"/>
        </xdr:cNvSpPr>
      </xdr:nvSpPr>
      <xdr:spPr bwMode="auto">
        <a:xfrm>
          <a:off x="4472940" y="710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6D6696E-73FD-4BC2-BDAF-6FC0E7959032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99060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2D42586-44ED-4D65-8624-16B3A21591AD}"/>
            </a:ext>
          </a:extLst>
        </xdr:cNvPr>
        <xdr:cNvSpPr>
          <a:spLocks noChangeAspect="1" noChangeArrowheads="1"/>
        </xdr:cNvSpPr>
      </xdr:nvSpPr>
      <xdr:spPr bwMode="auto">
        <a:xfrm>
          <a:off x="80010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30480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FA76A025-0169-44C8-9A55-DA552AE4540C}"/>
            </a:ext>
          </a:extLst>
        </xdr:cNvPr>
        <xdr:cNvSpPr>
          <a:spLocks noChangeAspect="1" noChangeArrowheads="1"/>
        </xdr:cNvSpPr>
      </xdr:nvSpPr>
      <xdr:spPr bwMode="auto">
        <a:xfrm>
          <a:off x="8001000" y="1440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30480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B5ECA54-8E3E-4DCA-8B1F-4E3458473D0D}"/>
            </a:ext>
          </a:extLst>
        </xdr:cNvPr>
        <xdr:cNvSpPr>
          <a:spLocks noChangeAspect="1" noChangeArrowheads="1"/>
        </xdr:cNvSpPr>
      </xdr:nvSpPr>
      <xdr:spPr bwMode="auto">
        <a:xfrm>
          <a:off x="8001000" y="1440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152400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42DA003-94FE-4BAD-9A29-3DCAD9AE0FD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94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152400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D508CF1-C207-42D3-B5D8-A57523395432}"/>
            </a:ext>
          </a:extLst>
        </xdr:cNvPr>
        <xdr:cNvSpPr>
          <a:spLocks noChangeAspect="1" noChangeArrowheads="1"/>
        </xdr:cNvSpPr>
      </xdr:nvSpPr>
      <xdr:spPr bwMode="auto">
        <a:xfrm>
          <a:off x="80010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AFAF8FF0-3A33-40C3-9588-3C12BAE592F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121920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A6253BE-0631-411E-9EC7-E7BF1E32267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F6DB6C7-EF86-4879-BFE1-B4746C42809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7A5A551-05E8-4F85-BE45-E4BDC397AEC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8337BF8-1CEB-43F3-BC14-684AF233C9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6E6D035C-74C3-492C-941F-5490A832FC9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39D2BE5E-3A95-4A71-8833-07DD891823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4757152-FD4A-4260-96AA-EBC6C31FB0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2E0B776-F464-4E82-888C-F78CBDE84C33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7728C907-C386-49F1-96E1-5219BCD7FF2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121920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193A8F56-8FBA-441A-8676-05192D48F6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6EE1C48-DF52-412E-8833-E65C9C39BF5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C773227-5C42-426D-B6DD-84F3FB4EEF7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38B0D16-21AC-4286-8738-CC8E82AA70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9E1988E8-86BD-48E4-9B03-4091343F64E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AB0A69A5-DE59-44AC-B8A8-AC9683C02F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6554A31-7756-47D0-9DD1-A1D14FE6539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02CDBFF-3ED0-4C6F-B160-D0ECC22F2BF0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4913D32A-C0EE-41B8-A3CF-DB5FFA1931B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121920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40DA4DA4-5175-4858-97F5-3D4DB5F805A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634D0A5-874D-4E3D-836E-C1DA107540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E8AB33E-146B-419B-B73E-4F908DF03AE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C69ADD5E-A0A1-405D-B192-BD94C52BEE2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06286392-9F8E-4784-A7B6-FF6B4A9C196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EDCF25E0-E4C4-4CD5-A2E4-2BC95B0B70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66363E42-82E5-40EB-A955-F4D080C383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CF894D33-575D-4B01-82C9-DEFE946360CA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3A6A71D-8FE8-49B0-A08C-AA0D774CC36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121920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2ACDDCE2-5855-4A38-A570-309839E770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9A995AB-4F46-4713-98DF-6741DA5BD0C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B9DECC4-5A5B-4728-8D18-C3CDBBF5DE2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8F29597D-62CA-4DD5-979D-44675DFC1BF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9BAA0292-89AD-4657-970A-1D68EE6F957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C61111BB-E898-4800-90A8-C59E67B98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4A22C1A5-91F9-4B24-B1B7-A411F01342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3E6EC45-B0CA-4CFB-A6FF-3B54FBE8BB45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99060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67F9917F-D6CC-44E0-BD14-28D788A5AA1B}"/>
            </a:ext>
          </a:extLst>
        </xdr:cNvPr>
        <xdr:cNvSpPr>
          <a:spLocks noChangeAspect="1" noChangeArrowheads="1"/>
        </xdr:cNvSpPr>
      </xdr:nvSpPr>
      <xdr:spPr bwMode="auto">
        <a:xfrm>
          <a:off x="38862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A43A79E7-CA6C-45D4-9064-A238E80C010F}"/>
            </a:ext>
          </a:extLst>
        </xdr:cNvPr>
        <xdr:cNvSpPr>
          <a:spLocks noChangeAspect="1" noChangeArrowheads="1"/>
        </xdr:cNvSpPr>
      </xdr:nvSpPr>
      <xdr:spPr bwMode="auto">
        <a:xfrm>
          <a:off x="42672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2DCA941-B5BA-4A30-B031-D1C68C80F179}"/>
            </a:ext>
          </a:extLst>
        </xdr:cNvPr>
        <xdr:cNvSpPr>
          <a:spLocks noChangeAspect="1" noChangeArrowheads="1"/>
        </xdr:cNvSpPr>
      </xdr:nvSpPr>
      <xdr:spPr bwMode="auto">
        <a:xfrm>
          <a:off x="42672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CFA4E77F-497C-4472-811A-1FCF9CBF55E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E8C216-1E07-4F4F-9F79-CCBD9B44483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0519BC2E-7FF6-4211-BB74-84F3C6A8D1F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B0DB16B7-A7A0-4793-BC3B-3FBFC5F8EABA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F5BDE1F-DD74-4D6A-9AC5-016D8F9FCEB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1853F94-4677-4D7A-9CC9-675AD9D4690B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ADE75AA4-9B20-48F7-8663-B76B4E0FDA1D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C4836BE6-059D-40EA-85DE-1EB618FBF95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7FC660B-373E-482E-85C9-800019225C7C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0C17558A-6308-426F-869E-25C21DEFAE4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2D42BD60-5879-4A65-A80E-F2B53BF9A61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1592E677-70AF-4D3F-B40F-4DCC5F123B6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391C77F0-C475-49D9-93B5-15DAFD7C9F51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DADAC4B5-0DA5-4458-972C-2972F1B90F7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6B75A7CC-242F-4C6D-B18E-8B51733FEF53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5A1FB85-1659-482C-9981-830417C2B2E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3FC7C79D-F291-4726-B987-451D47D05E0F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B08B3E77-C0D6-426F-B268-4D527372B98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1FFACF-84CC-478D-AF5B-60065F2E3F8B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D5C020E5-2CFB-43E5-AB4E-7FF6D5834DE2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4E57D8FA-037A-4F11-B721-EC997FC8587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35B15C1A-33D4-449B-9853-32C0581E0981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10DE647-8E8D-45E0-A079-D298BBAA263D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7DA67F57-039A-4481-87BE-3683A39E6EA0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8487BB9-4EB8-4EB0-905D-9685F1A106F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66C5AE3-DEAC-40E5-9E0C-AF2791E5C724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C36C4922-093C-4380-9CE0-640AEC35DEC5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B3701226-69E2-4C47-868D-2BE0CBDB39EA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79877022-05AF-45D8-B3CA-C71A558AAA0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9C2E54D6-EB65-42B5-9DBE-66F78F3372B0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CC5FE09B-0125-4685-AD05-28538C06A408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99060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9D88889-3FB1-4381-BE30-77884EA687C7}"/>
            </a:ext>
          </a:extLst>
        </xdr:cNvPr>
        <xdr:cNvSpPr>
          <a:spLocks noChangeAspect="1" noChangeArrowheads="1"/>
        </xdr:cNvSpPr>
      </xdr:nvSpPr>
      <xdr:spPr bwMode="auto">
        <a:xfrm>
          <a:off x="2057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AAADC2D0-1F9C-4A34-8F87-27B6A0005142}"/>
            </a:ext>
          </a:extLst>
        </xdr:cNvPr>
        <xdr:cNvSpPr>
          <a:spLocks noChangeAspect="1" noChangeArrowheads="1"/>
        </xdr:cNvSpPr>
      </xdr:nvSpPr>
      <xdr:spPr bwMode="auto">
        <a:xfrm>
          <a:off x="20574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D59DCC3-33EC-4A1B-88AF-46F3FE369017}"/>
            </a:ext>
          </a:extLst>
        </xdr:cNvPr>
        <xdr:cNvSpPr>
          <a:spLocks noChangeAspect="1" noChangeArrowheads="1"/>
        </xdr:cNvSpPr>
      </xdr:nvSpPr>
      <xdr:spPr bwMode="auto">
        <a:xfrm>
          <a:off x="20574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8B791CB8-4E45-4D15-90C0-C055416416F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32BE9EEC-D2BE-4C92-BD5D-AAFB53E561F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049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60960</xdr:rowOff>
    </xdr:from>
    <xdr:ext cx="518160" cy="1371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01CDE46C-2F60-4A42-9325-1870A7A5A4CA}"/>
            </a:ext>
          </a:extLst>
        </xdr:cNvPr>
        <xdr:cNvSpPr>
          <a:spLocks noChangeAspect="1" noChangeArrowheads="1"/>
        </xdr:cNvSpPr>
      </xdr:nvSpPr>
      <xdr:spPr bwMode="auto">
        <a:xfrm flipV="1">
          <a:off x="205740" y="151638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0</xdr:rowOff>
    </xdr:from>
    <xdr:ext cx="518160" cy="55626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7FEAB18-F7C4-40E8-9E4E-2F8478A40753}"/>
            </a:ext>
          </a:extLst>
        </xdr:cNvPr>
        <xdr:cNvSpPr>
          <a:spLocks noChangeAspect="1" noChangeArrowheads="1"/>
        </xdr:cNvSpPr>
      </xdr:nvSpPr>
      <xdr:spPr bwMode="auto">
        <a:xfrm>
          <a:off x="205740" y="3040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3B590227-8F65-413B-842B-A82C024986E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D1352F7-0DCE-4A27-AED4-3B9AD73B81A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842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5FD74E5C-09ED-483C-A6A9-FCF3A78BE911}"/>
            </a:ext>
          </a:extLst>
        </xdr:cNvPr>
        <xdr:cNvSpPr>
          <a:spLocks noChangeAspect="1" noChangeArrowheads="1"/>
        </xdr:cNvSpPr>
      </xdr:nvSpPr>
      <xdr:spPr bwMode="auto">
        <a:xfrm>
          <a:off x="20574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CE3FAE81-697B-4689-B400-A77B6C508384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45720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F063607A-29DA-41F8-A438-F8A1E2A83B83}"/>
            </a:ext>
          </a:extLst>
        </xdr:cNvPr>
        <xdr:cNvSpPr>
          <a:spLocks noChangeAspect="1" noChangeArrowheads="1"/>
        </xdr:cNvSpPr>
      </xdr:nvSpPr>
      <xdr:spPr bwMode="auto">
        <a:xfrm>
          <a:off x="205740" y="3284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C4CC860-36A4-499A-897F-69F351D81D4B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45720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CC97928C-98B3-47F5-A7C4-E9A149A6C6B7}"/>
            </a:ext>
          </a:extLst>
        </xdr:cNvPr>
        <xdr:cNvSpPr>
          <a:spLocks noChangeAspect="1" noChangeArrowheads="1"/>
        </xdr:cNvSpPr>
      </xdr:nvSpPr>
      <xdr:spPr bwMode="auto">
        <a:xfrm>
          <a:off x="205740" y="3284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1908420-BC27-4D13-8847-92D67BBF7947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99060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986222E8-696F-46AC-82F0-0E20D0715DB2}"/>
            </a:ext>
          </a:extLst>
        </xdr:cNvPr>
        <xdr:cNvSpPr>
          <a:spLocks noChangeAspect="1" noChangeArrowheads="1"/>
        </xdr:cNvSpPr>
      </xdr:nvSpPr>
      <xdr:spPr bwMode="auto">
        <a:xfrm>
          <a:off x="38862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EEB30AC9-A240-4799-BAF1-8017201E4D38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BD764A5-2958-4175-9AD3-0ED6D4706A68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D7FB4CCD-336A-43D1-ADFA-C4B8296DD671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5D612B9-C000-4CCB-AB51-0A662354AE51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7F77C42F-E3D5-46CC-A1F0-F43002EDF3C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A451AE5B-D3F5-418E-B7E6-1D7914FEB1B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</xdr:row>
      <xdr:rowOff>7620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0F4716A6-F573-4899-B58F-868E31702182}"/>
            </a:ext>
          </a:extLst>
        </xdr:cNvPr>
        <xdr:cNvSpPr>
          <a:spLocks noChangeAspect="1" noChangeArrowheads="1"/>
        </xdr:cNvSpPr>
      </xdr:nvSpPr>
      <xdr:spPr bwMode="auto">
        <a:xfrm>
          <a:off x="20574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F72653DE-ACDF-44B8-B949-51973C0B29F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39A20B5-C504-45B7-AFD7-836AFAAAC1B7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8FEFDAF3-7585-45C8-B422-0A78796E382D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5776D49E-9E9E-4BAC-AF95-5E2E9EED5DD7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4960CE8-4F7B-457B-8FF9-9DBDCE3E9CA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5BC9E6-2E28-4CC2-AA03-E5A1A674558A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A014CE2-4E55-4DC2-B701-B8C72FECB06A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CE3A2B6-61EA-4F7D-AF3C-A43B42645EC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117F6266-4E7E-4817-B901-F4E165827CB7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C04202FC-D03B-4968-A4B1-84073B63935B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3B928A12-623F-4E34-B1B7-DA5ED722CB0F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76F95948-0345-4099-8F97-76F921CD44D3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41D6D0B-5FCA-41CB-9BAA-CFDBB23B4268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B37DA93C-226F-4BD7-9D6D-C9628AB46B1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953FF8A-A364-44F0-8783-4BC705D49DC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B16E7B60-862F-4FC9-B37E-AD43FA73ECE8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42A64E0-A7F3-4FA7-8E30-E2E15C92752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EC07EB8-73F4-45BF-A205-C1E8AE9FE29C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C4809003-4D2C-4B93-A404-DB5476C3507F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E4B3ABC-92FA-435C-8C0E-82C7172BC5A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383DCB15-9CB8-4970-B8F9-274A5B17EE54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EDED000-5EE0-4FFD-8F9B-3B04AB61E8C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EFEFC317-2E07-4CB4-B73A-B666FD54BE42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EDDC582A-5B35-40A9-82FB-373E247CC1BE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0BBF74-0DC9-4FB4-B0C8-825A7433143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6E28E0E-21F3-41BE-9199-DAD680ADEBDC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BAB7FA71-02F3-4EF8-B7E5-98D18870383A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99060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25D33B08-B23E-492A-AF90-B208EF5D32A7}"/>
            </a:ext>
          </a:extLst>
        </xdr:cNvPr>
        <xdr:cNvSpPr>
          <a:spLocks noChangeAspect="1" noChangeArrowheads="1"/>
        </xdr:cNvSpPr>
      </xdr:nvSpPr>
      <xdr:spPr bwMode="auto">
        <a:xfrm>
          <a:off x="2057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1927C61-8EF8-4970-942F-C5BD8D78709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B44C7E71-C03C-4054-9FBF-D42F7D6D9A8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85049F97-2549-47B4-BF51-D11FF4ECD20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60960</xdr:rowOff>
    </xdr:from>
    <xdr:ext cx="518160" cy="13716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B43478A7-0AB4-4330-B5D9-A4409FDB53D3}"/>
            </a:ext>
          </a:extLst>
        </xdr:cNvPr>
        <xdr:cNvSpPr>
          <a:spLocks noChangeAspect="1" noChangeArrowheads="1"/>
        </xdr:cNvSpPr>
      </xdr:nvSpPr>
      <xdr:spPr bwMode="auto">
        <a:xfrm flipV="1">
          <a:off x="205740" y="151638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ACA3FA9-6DDC-4856-9DDF-EF16522AC57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842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C78EC6EF-042B-4829-8759-1EA9DEB7892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64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AB666D57-1857-4BA2-8AC5-C6686EA60D70}"/>
            </a:ext>
          </a:extLst>
        </xdr:cNvPr>
        <xdr:cNvSpPr>
          <a:spLocks noChangeAspect="1" noChangeArrowheads="1"/>
        </xdr:cNvSpPr>
      </xdr:nvSpPr>
      <xdr:spPr bwMode="auto">
        <a:xfrm>
          <a:off x="205740" y="3040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77BCAD44-3D73-40BC-B8D6-2FBE134AB213}"/>
            </a:ext>
          </a:extLst>
        </xdr:cNvPr>
        <xdr:cNvSpPr>
          <a:spLocks noChangeAspect="1" noChangeArrowheads="1"/>
        </xdr:cNvSpPr>
      </xdr:nvSpPr>
      <xdr:spPr bwMode="auto">
        <a:xfrm>
          <a:off x="20574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87305592-A329-4BC2-942A-3484F6F26755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45720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5CD824E9-7177-4C26-91FF-69AE09791E6D}"/>
            </a:ext>
          </a:extLst>
        </xdr:cNvPr>
        <xdr:cNvSpPr>
          <a:spLocks noChangeAspect="1" noChangeArrowheads="1"/>
        </xdr:cNvSpPr>
      </xdr:nvSpPr>
      <xdr:spPr bwMode="auto">
        <a:xfrm>
          <a:off x="205740" y="3482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62CD50B-6CA6-4BF5-913B-711D9A03F81D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45720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481C5AAA-02BB-44B5-878A-FF828FD7A6C8}"/>
            </a:ext>
          </a:extLst>
        </xdr:cNvPr>
        <xdr:cNvSpPr>
          <a:spLocks noChangeAspect="1" noChangeArrowheads="1"/>
        </xdr:cNvSpPr>
      </xdr:nvSpPr>
      <xdr:spPr bwMode="auto">
        <a:xfrm>
          <a:off x="205740" y="3482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7F3B0E13-EF30-47FE-8F8A-F139FBAA6FF9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8CEF113-930B-49A7-824D-F8C299047BF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1CA1F6E-3C13-4485-846A-B91539E2BA3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A1D0D9B-8891-4A6B-AEA5-D5F9724E0A9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ADAC1F97-0D9D-4FF9-B67D-B1F3603C38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341D1478-2785-418A-A1DE-0D12F6AC3EA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D8EFD86D-F3C4-4F5F-BAC3-2F72A7DA7D9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46037EF-7EF7-4324-A894-171B890976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3257B169-3644-4536-B58B-19A0F34E4A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530EC290-6306-48D7-BF15-194BBFF9FD1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55747E14-9DB1-4895-9FFC-AC258533520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E2FD9796-A8C4-485F-927F-5D92D08DF69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DBE46E6D-E419-4A0C-AC9F-577F7BC7510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3791C047-6803-4D92-B696-94185320E6D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B2A30045-04F5-4D58-8975-8EF566EB9747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740349A-E469-4CE9-97F2-A57220870DE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82F40B51-573E-4DB8-B53C-0497B07F5F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88BFC81-C72C-4087-80F0-FB03A2CA60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B61FA530-888A-4603-A756-5A5E6B78BE4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DCCE970D-43BE-40CE-AA11-81A555EA310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B667C514-0A85-4ED1-8445-7B732A7C5E6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1B5E523-5999-44BB-B10C-9FE301FCD90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D0628516-CDFD-4191-8CE7-03FE61899E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054E4E09-8709-4A27-967C-C3FE3CA1730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E828420-B388-45E8-8F71-038A2884C36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E4F88F60-62C3-4A3C-A389-CFB5DBEA42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D2108579-C98D-42C9-BD34-7E72F56805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5050C63D-2B58-46D9-AA35-E810AE3EAB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6BDE5E11-DF04-4D40-A74D-CDFE5EB1BF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A608924-7D4F-40A0-95B4-E1A73C255E7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FEE9CFF6-1FA8-44FD-9696-E193588BCCD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EB7A095E-F732-4103-9BE1-9AD705D33AC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C53A0237-0777-46FB-83C0-904ED90F573D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06D0939B-2ED5-40CE-BCAA-A0C5E020D7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56CF25BB-8912-49F6-993D-A3AC11445CF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BD86BAF4-A74D-42BE-9AEC-847C0169D7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CC34A30-327A-4BB9-9330-742F27541921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D47DDAE-74A3-4835-9F43-FD715CACBA13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EFB1D73-B349-4484-B5D2-EAEF1658B20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318A98BC-EF49-4AE7-9DE9-81492293678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CDB8355F-D5BC-4D95-8405-F97CDCC6792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249748C0-61E1-445D-99C3-AFEBCEBFCB3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F0A2B106-C15B-452E-89CE-485AC46831F9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94197C03-BF37-4B7B-AD94-EBD961201F2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7620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48FFC6E-3E29-436B-87D8-259710F683F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4F225099-1E1F-498F-8E3E-2074C8D8F45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DDF0D230-7E47-4EB1-BDED-55B8FC7AA1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B7EDE0CF-8E89-42C6-9A39-927B6062970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420D9C0E-AF2F-4AC4-8282-56DD0DA1473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5A9808B-E121-4222-BE1A-52E66370C8D0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E8BCA617-FD27-41F9-B480-C6D001272DD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7C47D52A-857D-4D10-BAEF-2BFAEC93A3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E2AF2FC3-DE43-4103-8A12-4346663E4E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62DEE525-FAA4-4DA1-8EB1-C81E0040E355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94E9EB9-8CC8-4C77-94EC-5826BABCFA0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9F729E3F-562A-4CA6-A185-AB34BB25797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710C92-D66D-447D-A4A0-D3E1A8A0F0F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FB13278E-0750-4936-96E8-CDF56EFB139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98DDE9F6-576A-4910-8CF3-92CA7441CF1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9DD25102-C5B3-4348-8C22-CAC2DE471EB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25B4196B-4A40-4C24-984B-DE89CB794EE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236A6B84-9CF3-462A-8AB2-D2F5F043EC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879258A6-D572-48CD-9B24-60F0C9EE233C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5990933A-B0E4-4949-A5B2-FCE3B8A646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9916D6DA-0D25-41B6-B600-8A9A19FDACD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6913160B-A52F-4818-89B6-3F591F0B43E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4A413E10-7A3A-4F4B-9CC0-FC86DD33CEE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243C685D-E03B-4B07-A749-99E14298618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6758F296-E59C-4286-B228-61409036FC9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A477BACC-6950-4F46-BB0A-681CA65641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D0C3646E-A01D-48F9-AED5-3D54F585BB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870C1F-5B18-4389-8173-7201EA7EB61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8838903-058D-4F53-92BE-686EB09D0B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1577D4B-CE1F-411F-8484-F6FC97DE9C4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89020C4F-7C7A-48D0-9D4C-90060FEBEFF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DAEC843-8590-4B2C-89B2-57676097EEB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91521227-E3D1-49BE-9DA2-70D4FFDABA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299A5907-259C-4266-9D38-6A36B1F2F4C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B7D898D1-82F6-49DA-9AAF-52A46AB379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F980961D-AF12-486C-AC9A-32B1C6FB25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090822D5-9702-44B8-82DE-632E6634A03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F040EDB8-CD93-4D02-9897-415CD4444FDB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C13DCADE-3BCC-47DE-971C-DB3370821CB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6B51D89-FC06-4839-A3E2-A9A29DC4E1A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34DDB7E2-D25F-47DA-83CD-594C758DF67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B5848DF9-4007-4F9E-A8D4-E185AEBFA43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03E0B7AB-8563-43EC-A06D-3A8F0C43FD66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D080A27-9E63-4767-8A99-EAAB21C7593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6E2958BE-7325-48B7-8698-49802AFE996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99060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99664695-EAC0-4770-8125-1C8D71A8C96F}"/>
            </a:ext>
          </a:extLst>
        </xdr:cNvPr>
        <xdr:cNvSpPr>
          <a:spLocks noChangeAspect="1" noChangeArrowheads="1"/>
        </xdr:cNvSpPr>
      </xdr:nvSpPr>
      <xdr:spPr bwMode="auto">
        <a:xfrm>
          <a:off x="38862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16C72E42-9BBB-49BD-9FE3-79E38236518C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CD3D2C7B-79C2-42E6-91E8-08605FF9A3F3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C4C8FBC-4846-4144-80C0-8B7378708B6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EBC915A-542F-463F-B229-11CAE933330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F45C5C28-7BD1-429C-A51C-D7C1C96732D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61DB03A8-9A11-46E8-8733-CA9C7706C4F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</xdr:row>
      <xdr:rowOff>7620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50F6B162-A108-41AC-97CE-F58D134D1DDB}"/>
            </a:ext>
          </a:extLst>
        </xdr:cNvPr>
        <xdr:cNvSpPr>
          <a:spLocks noChangeAspect="1" noChangeArrowheads="1"/>
        </xdr:cNvSpPr>
      </xdr:nvSpPr>
      <xdr:spPr bwMode="auto">
        <a:xfrm>
          <a:off x="20574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1DC6FA52-0BAF-4FD6-BA2B-2B6132389B0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16F11CB-FC7B-4827-A092-D6DDB126A62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10CAD221-DF6E-45DC-A26E-D2A103E7AB68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8EAC9374-AC5C-481A-AC54-40379CCBBED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51D11650-328B-46A5-B388-485FFB25A08B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C3C2FBE7-3B4F-4418-8303-05EC66F2DA3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3A36DE6C-1E7D-487E-A7DE-41BEDDD53F0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6D8147B8-187A-4315-A319-048C223A82E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452336-0D59-438F-8689-55DB4731BF7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BFD3E58E-93F8-4169-AEB0-19612BA4EFD7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7F9D151D-00DA-4C0A-A537-B8B5C27FCF31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522EF90-E3FE-4DC1-80FB-44EA1A42480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CFEB9F73-7A2C-49E2-BF81-E0CE6F90425C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8DFAD16B-86F6-44EB-A3C5-FB1D0623AF9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B69A116-CA2D-4EC7-B62F-08D96001C81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C72E4867-B6A8-4688-B092-8B7A8867D51D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6E332CB7-C9D9-49AC-B425-C57DADA0DBCC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A599CDAA-2803-44CA-BC1B-DA5F70EC82CC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23D83F29-405E-4BA2-A456-5B37AFBC1472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4D9F9A72-591B-4F56-8940-C2352A079DA0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5673C533-AA2F-4175-911A-71317862844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6319280-CD2F-4097-B970-7A82A6E37E61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F71E5DBA-072A-4908-8D7B-5AA77D930112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6693A3BC-8000-4B76-90E0-012B482E5985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720D018E-1D45-4F0D-B002-EB554777681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B368A68E-BBBA-4493-8B4C-FCD2F6A11F2E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FF0ADD19-6649-4DF7-B76C-E4512E5654E4}"/>
            </a:ext>
          </a:extLst>
        </xdr:cNvPr>
        <xdr:cNvSpPr>
          <a:spLocks noChangeAspect="1" noChangeArrowheads="1"/>
        </xdr:cNvSpPr>
      </xdr:nvSpPr>
      <xdr:spPr bwMode="auto">
        <a:xfrm>
          <a:off x="20574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99060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B0ABC64D-B67C-4C60-B631-F09E1AF0AD99}"/>
            </a:ext>
          </a:extLst>
        </xdr:cNvPr>
        <xdr:cNvSpPr>
          <a:spLocks noChangeAspect="1" noChangeArrowheads="1"/>
        </xdr:cNvSpPr>
      </xdr:nvSpPr>
      <xdr:spPr bwMode="auto">
        <a:xfrm>
          <a:off x="2057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0426F9F-38CE-4AE1-A5C8-CD7D3FFB290E}"/>
            </a:ext>
          </a:extLst>
        </xdr:cNvPr>
        <xdr:cNvSpPr>
          <a:spLocks noChangeAspect="1" noChangeArrowheads="1"/>
        </xdr:cNvSpPr>
      </xdr:nvSpPr>
      <xdr:spPr bwMode="auto">
        <a:xfrm>
          <a:off x="20574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CB2E162F-886B-451A-8AFD-E9F92E794F74}"/>
            </a:ext>
          </a:extLst>
        </xdr:cNvPr>
        <xdr:cNvSpPr>
          <a:spLocks noChangeAspect="1" noChangeArrowheads="1"/>
        </xdr:cNvSpPr>
      </xdr:nvSpPr>
      <xdr:spPr bwMode="auto">
        <a:xfrm>
          <a:off x="20574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23554E03-00E2-413D-ACFD-BFAC67168DC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60960</xdr:rowOff>
    </xdr:from>
    <xdr:ext cx="518160" cy="13716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99A2FE25-09FC-4DDA-A151-BB93437549DC}"/>
            </a:ext>
          </a:extLst>
        </xdr:cNvPr>
        <xdr:cNvSpPr>
          <a:spLocks noChangeAspect="1" noChangeArrowheads="1"/>
        </xdr:cNvSpPr>
      </xdr:nvSpPr>
      <xdr:spPr bwMode="auto">
        <a:xfrm flipV="1">
          <a:off x="205740" y="151638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6A10570B-C66E-46BD-BCFA-11DEC7F48697}"/>
            </a:ext>
          </a:extLst>
        </xdr:cNvPr>
        <xdr:cNvSpPr>
          <a:spLocks noChangeAspect="1" noChangeArrowheads="1"/>
        </xdr:cNvSpPr>
      </xdr:nvSpPr>
      <xdr:spPr bwMode="auto">
        <a:xfrm>
          <a:off x="205740" y="2842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8ABC7024-D38F-47C0-B1C4-3C8D708970A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64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0</xdr:rowOff>
    </xdr:from>
    <xdr:ext cx="518160" cy="55626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0E5F81B4-B05C-4E07-AD40-70BFEE6E138D}"/>
            </a:ext>
          </a:extLst>
        </xdr:cNvPr>
        <xdr:cNvSpPr>
          <a:spLocks noChangeAspect="1" noChangeArrowheads="1"/>
        </xdr:cNvSpPr>
      </xdr:nvSpPr>
      <xdr:spPr bwMode="auto">
        <a:xfrm>
          <a:off x="205740" y="3040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7DFF9466-7B1E-408F-82D9-D48B033A9900}"/>
            </a:ext>
          </a:extLst>
        </xdr:cNvPr>
        <xdr:cNvSpPr>
          <a:spLocks noChangeAspect="1" noChangeArrowheads="1"/>
        </xdr:cNvSpPr>
      </xdr:nvSpPr>
      <xdr:spPr bwMode="auto">
        <a:xfrm>
          <a:off x="20574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B5D3C8A3-BF1A-46BD-BBD1-25F523579174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45720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1B985032-69A3-478A-ADF2-A74FBB002B53}"/>
            </a:ext>
          </a:extLst>
        </xdr:cNvPr>
        <xdr:cNvSpPr>
          <a:spLocks noChangeAspect="1" noChangeArrowheads="1"/>
        </xdr:cNvSpPr>
      </xdr:nvSpPr>
      <xdr:spPr bwMode="auto">
        <a:xfrm>
          <a:off x="205740" y="3482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24D92625-4598-4588-BAB9-40EE22111E78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45720</xdr:rowOff>
    </xdr:from>
    <xdr:ext cx="518160" cy="55626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32FDE97-F232-4CEF-AB58-61794E8EE838}"/>
            </a:ext>
          </a:extLst>
        </xdr:cNvPr>
        <xdr:cNvSpPr>
          <a:spLocks noChangeAspect="1" noChangeArrowheads="1"/>
        </xdr:cNvSpPr>
      </xdr:nvSpPr>
      <xdr:spPr bwMode="auto">
        <a:xfrm>
          <a:off x="205740" y="3482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29A3AB98-9216-4C6C-A4A1-11630AB7815F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BD2021ED-89CB-4BAA-B2E3-493BF8ACBA8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48811E7A-C8EA-43FD-91FF-594E65252F5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0BD1BB6D-1B25-434E-B14A-8760647B7E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7837D66A-848A-49F3-8BD4-556073C4D52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3027E8AE-C50B-4194-8DC0-9762EE7F0ECB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D2EB0755-61A1-44DE-B4A9-3BC176645E6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1844CDC-79C2-4202-8EBD-6BF9CB7108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2F3BF67B-71A3-42B3-A56D-E081ED6542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244BC60-239E-4FF7-A092-42141FA396A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E2C89B1-1B89-4F2A-917B-314ED52855D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22D9695B-FA53-4E55-A69C-854D7C9BB6D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702B7332-9B9A-4E6D-8DC0-411E4ECEC3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254E6C58-B0E0-4BB6-B018-BBB9F700F3B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3E3F0639-41A2-4DC5-A311-E4AB0161DC44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A83CA54B-8A6B-495B-BD35-A40758C949A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FA1F21A4-F6DC-4074-9D4B-6B9EBAF7F6A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27E31344-F483-418E-9F8B-770A875DEB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3887E6B8-495B-42DC-A0DA-A1AAA8922913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D7CE8FC3-6714-4714-A6AC-4C64DBCF877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9EE20FAE-53A8-4EE8-9472-DE5ECC3C9B4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578DBDCA-678F-4C55-AA7D-FC33FA119BB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B84BCE74-C78E-4BED-9104-EA8E47D4662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3D1356AD-B85E-4150-BBF1-811E67024E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269BC96E-45F0-4720-ADD0-8795A2B188A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968B7754-A879-49B5-8953-556980370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784EECC2-9D83-49F2-A218-270049DFE1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F83E51FA-3BC9-4AC3-A457-82AB0E4A998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6915372F-5132-4B94-8DF0-2B5A852A40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B9035AC5-313D-40EF-9B47-11907E494ED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FE4E5F07-E8A7-4EC6-B08E-0607E0B0FB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30480</xdr:rowOff>
    </xdr:from>
    <xdr:ext cx="518160" cy="55626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23E225F3-FA90-4C59-A85A-79C52CD2747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0297F459-2B3B-492D-83CE-F7734B534C1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E99D4FE-F93B-40F3-9653-8619BA02B2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8A621D9-B5C2-4B6F-9183-2C4D5C6A56D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5626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D10CB347-F936-40B3-A90D-DD63D2EB0B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C8DCCD41-7C5C-4F15-96D6-E1B12131B584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163CC1D8-BC93-4FDF-AC20-60C932DC3C0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12D2EE4-0F48-4743-8374-8867A94FB2F6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094CFF3E-1BB7-4546-804E-21DAADCDE716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9D23ADA0-5317-4839-9411-FC25D77EAC1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159DADF-D21C-4558-9E9A-91B1041A1BB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2FBA3649-B527-41F6-A902-7F4EC07A3F9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CC69AF7F-77F1-44F5-813D-D36574D28A2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7620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92F0074B-49AE-4D6A-975C-C96001973849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99060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3801DD79-B0F9-422D-9C16-89A032C2070D}"/>
            </a:ext>
          </a:extLst>
        </xdr:cNvPr>
        <xdr:cNvSpPr>
          <a:spLocks noChangeAspect="1" noChangeArrowheads="1"/>
        </xdr:cNvSpPr>
      </xdr:nvSpPr>
      <xdr:spPr bwMode="auto">
        <a:xfrm>
          <a:off x="38862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9A14ED7F-6CD1-4C14-BEE7-3D3E4305D6B9}"/>
            </a:ext>
          </a:extLst>
        </xdr:cNvPr>
        <xdr:cNvSpPr>
          <a:spLocks noChangeAspect="1" noChangeArrowheads="1"/>
        </xdr:cNvSpPr>
      </xdr:nvSpPr>
      <xdr:spPr bwMode="auto">
        <a:xfrm>
          <a:off x="42672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7999F73-C149-43DD-92F2-DC548FEDDCD0}"/>
            </a:ext>
          </a:extLst>
        </xdr:cNvPr>
        <xdr:cNvSpPr>
          <a:spLocks noChangeAspect="1" noChangeArrowheads="1"/>
        </xdr:cNvSpPr>
      </xdr:nvSpPr>
      <xdr:spPr bwMode="auto">
        <a:xfrm>
          <a:off x="42672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89E41E3C-C69C-4BBF-91F5-B3121700296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93C0271-A598-4FFB-8742-64E91E697FC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E7647BC3-8155-4D74-8378-C96538360EE0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16EC6A54-44C9-4B68-A5B9-5F61E72A9AEB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</xdr:row>
      <xdr:rowOff>7620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F439D9B9-ECA0-4CCF-AAFE-E3E65218B576}"/>
            </a:ext>
          </a:extLst>
        </xdr:cNvPr>
        <xdr:cNvSpPr>
          <a:spLocks noChangeAspect="1" noChangeArrowheads="1"/>
        </xdr:cNvSpPr>
      </xdr:nvSpPr>
      <xdr:spPr bwMode="auto">
        <a:xfrm>
          <a:off x="205740" y="483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C791CC5E-65C7-4E51-A014-6A85A177E6E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995BE861-678B-4257-BF6C-299BAD69C04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F98843C-DC3B-4EDF-9198-C7A85285D6E3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2988E3CD-8E54-4A57-BC95-FBCD731680F6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602D0A54-7D38-4592-A7AE-23DEAE3CF4D1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1945B9A3-C91E-4783-8ACA-4F55525A60D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64C72DBB-9188-4B13-9372-ED283378E23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A598747-2632-4E0D-9057-3AA018F1B47B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01757A3-3106-4761-A788-115326CD9467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7BEDA38-1254-46F2-89FB-08CA16E6960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84905867-AC83-47DC-9823-38568AE212D2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31CA2874-302D-4F4B-AF4C-9D11D0CC9D3A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52257B5D-FFA9-4478-9113-FB501CFC9692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541BC1B5-6CFE-44B9-9448-31362A3ABF3A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545E6E61-2287-4B2D-90F2-3740BB8C6B58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CA28D35-60E2-46FD-89EC-0736F0AB192F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38B53E7A-4AD5-442F-813E-1077348675BC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D501F248-1C5B-41E6-8694-56988C73F9F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6C8BCEF0-7D71-48AA-82C4-E083A21E2FC0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DE1F853B-2F1F-4C0B-B5CB-E9771106339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342C6AD8-AD22-46CC-AFF7-0B669EECB3A0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DA3720E-E6A0-4A26-8ECA-D83BC081F2ED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F7E3D6D0-FA9B-4DE4-9399-1FC802BF791E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9F4A1D2-B4C1-4FA1-89B4-CB2E1D40E22A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2CEA2A8F-D344-4C20-A946-8F716CCF25E5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C370D30F-A2F0-4428-ABD7-7095E3FB7960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834B0086-05F9-418B-947D-509F9E8BEAA3}"/>
            </a:ext>
          </a:extLst>
        </xdr:cNvPr>
        <xdr:cNvSpPr>
          <a:spLocks noChangeAspect="1" noChangeArrowheads="1"/>
        </xdr:cNvSpPr>
      </xdr:nvSpPr>
      <xdr:spPr bwMode="auto">
        <a:xfrm>
          <a:off x="20574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99060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04BE8CE6-7E36-47FF-A6FA-5D1CB1BFE609}"/>
            </a:ext>
          </a:extLst>
        </xdr:cNvPr>
        <xdr:cNvSpPr>
          <a:spLocks noChangeAspect="1" noChangeArrowheads="1"/>
        </xdr:cNvSpPr>
      </xdr:nvSpPr>
      <xdr:spPr bwMode="auto">
        <a:xfrm>
          <a:off x="20574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30480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F8438DAD-2160-446D-A677-6C41A7EE9F7A}"/>
            </a:ext>
          </a:extLst>
        </xdr:cNvPr>
        <xdr:cNvSpPr>
          <a:spLocks noChangeAspect="1" noChangeArrowheads="1"/>
        </xdr:cNvSpPr>
      </xdr:nvSpPr>
      <xdr:spPr bwMode="auto">
        <a:xfrm>
          <a:off x="20574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30480</xdr:rowOff>
    </xdr:from>
    <xdr:ext cx="518160" cy="55626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0C7C9F4D-5394-4D78-B817-C97AE0628449}"/>
            </a:ext>
          </a:extLst>
        </xdr:cNvPr>
        <xdr:cNvSpPr>
          <a:spLocks noChangeAspect="1" noChangeArrowheads="1"/>
        </xdr:cNvSpPr>
      </xdr:nvSpPr>
      <xdr:spPr bwMode="auto">
        <a:xfrm>
          <a:off x="20574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30480</xdr:rowOff>
    </xdr:from>
    <xdr:ext cx="518160" cy="55626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458AF432-1D66-4A8B-B59C-0746E1CD81B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60960</xdr:rowOff>
    </xdr:from>
    <xdr:ext cx="518160" cy="13716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32FD8066-FFD3-4CFD-9676-07CD308C5BE3}"/>
            </a:ext>
          </a:extLst>
        </xdr:cNvPr>
        <xdr:cNvSpPr>
          <a:spLocks noChangeAspect="1" noChangeArrowheads="1"/>
        </xdr:cNvSpPr>
      </xdr:nvSpPr>
      <xdr:spPr bwMode="auto">
        <a:xfrm flipV="1">
          <a:off x="205740" y="151638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0</xdr:rowOff>
    </xdr:from>
    <xdr:ext cx="518160" cy="55626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CBE9406E-E5D0-4515-9015-F446DF8DA5CF}"/>
            </a:ext>
          </a:extLst>
        </xdr:cNvPr>
        <xdr:cNvSpPr>
          <a:spLocks noChangeAspect="1" noChangeArrowheads="1"/>
        </xdr:cNvSpPr>
      </xdr:nvSpPr>
      <xdr:spPr bwMode="auto">
        <a:xfrm>
          <a:off x="205740" y="264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5626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4FD8DC61-C084-448F-B338-0C526F7F9112}"/>
            </a:ext>
          </a:extLst>
        </xdr:cNvPr>
        <xdr:cNvSpPr>
          <a:spLocks noChangeAspect="1" noChangeArrowheads="1"/>
        </xdr:cNvSpPr>
      </xdr:nvSpPr>
      <xdr:spPr bwMode="auto">
        <a:xfrm>
          <a:off x="205740" y="244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24BC4B5E-51FA-4DB7-B7C4-9B9614E261C0}"/>
            </a:ext>
          </a:extLst>
        </xdr:cNvPr>
        <xdr:cNvSpPr>
          <a:spLocks noChangeAspect="1" noChangeArrowheads="1"/>
        </xdr:cNvSpPr>
      </xdr:nvSpPr>
      <xdr:spPr bwMode="auto">
        <a:xfrm>
          <a:off x="205740" y="3436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059A92FA-576E-44CF-ACCD-9EC033F6583C}"/>
            </a:ext>
          </a:extLst>
        </xdr:cNvPr>
        <xdr:cNvSpPr>
          <a:spLocks noChangeAspect="1" noChangeArrowheads="1"/>
        </xdr:cNvSpPr>
      </xdr:nvSpPr>
      <xdr:spPr bwMode="auto">
        <a:xfrm>
          <a:off x="20574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6DF8EFEB-9628-4B81-82AC-E97F231473B3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45720</xdr:rowOff>
    </xdr:from>
    <xdr:ext cx="518160" cy="55626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080A0885-6144-40B7-9CC6-6E643C7C34CA}"/>
            </a:ext>
          </a:extLst>
        </xdr:cNvPr>
        <xdr:cNvSpPr>
          <a:spLocks noChangeAspect="1" noChangeArrowheads="1"/>
        </xdr:cNvSpPr>
      </xdr:nvSpPr>
      <xdr:spPr bwMode="auto">
        <a:xfrm>
          <a:off x="205740" y="3680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9D93F667-1FB9-441A-BDBD-19D1DE0B0623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45720</xdr:rowOff>
    </xdr:from>
    <xdr:ext cx="518160" cy="55626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17274652-7589-4DF4-9CE7-17ADDEAB3F2E}"/>
            </a:ext>
          </a:extLst>
        </xdr:cNvPr>
        <xdr:cNvSpPr>
          <a:spLocks noChangeAspect="1" noChangeArrowheads="1"/>
        </xdr:cNvSpPr>
      </xdr:nvSpPr>
      <xdr:spPr bwMode="auto">
        <a:xfrm>
          <a:off x="205740" y="3680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D2765CB2-6461-477F-8E3F-2F8C1D2569E9}"/>
            </a:ext>
          </a:extLst>
        </xdr:cNvPr>
        <xdr:cNvSpPr>
          <a:spLocks noChangeAspect="1" noChangeArrowheads="1"/>
        </xdr:cNvSpPr>
      </xdr:nvSpPr>
      <xdr:spPr bwMode="auto">
        <a:xfrm>
          <a:off x="205740" y="1257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16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7BCE958-2DE9-4FDD-9B9B-E94B82160019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39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</xdr:row>
      <xdr:rowOff>160020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999F4107-B33E-41AE-AC39-228B06C4889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2979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17D0FD89-88C5-42A3-95E0-D92FF3108B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09594158-CAD0-4363-AF53-0C7628C4A79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E39DCE8C-D27C-4D30-B976-51348F4C3B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44F6B650-6F08-41EC-AB35-0789217029A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A96E3C53-FF93-4865-8D74-FF23CCC50755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8B5BDE5C-FCEB-4358-92BB-AAB6E5699AB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3A75D169-B673-419C-B51C-7335734FC2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0B42904F-05C8-4235-86DE-2816FE16A7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E5D7EF01-0001-4852-9994-B1A632FEC03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ED1133EC-7ACD-488B-927E-577DE85767B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A848AC39-E074-43F5-8C81-D33EF17224B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33715FB1-DADD-400F-88C0-19FA9C44D3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0A7682A6-E847-4CC4-9244-C20A31EED48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7D601B92-7688-4DA0-9C43-78AD4DDEF8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EBAF402D-E44E-4EE0-847D-E44FFD3B5C0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B2DEBD60-EA07-4D74-B3C4-25A59BF91D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BA46E1C5-B48F-45D2-AE9C-57EAA7A552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9EAEAA2C-B7B4-4E8B-914B-EF9B435C18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00BDA4A7-C235-4C7F-ADB0-395F8AF9AF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0F047467-62DD-4F18-9747-90E3A9FEF4B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40786925-8E42-4056-A3E9-9B56EFF9FC8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F82C7C8-41C0-4122-9E60-0FA9B6CC03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ED028030-ECBB-4E49-90D6-23FED8034C5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5EF8CA3A-C5DE-49A0-9871-BD825070AA4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A638A698-6F54-4EEE-BF89-A4D0EDE85C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69DF035D-44BC-4948-9319-A153D5912C5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66EBC1AC-57AD-45A4-B410-B2D18298C58F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671ADC0A-7E48-4BAE-AB49-B29280D00E3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</xdr:row>
      <xdr:rowOff>121920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FABB7935-EE25-40CD-8703-A2FAA958829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812FB9CC-2E0B-4E5E-97E5-DC5B3432C7E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</xdr:row>
      <xdr:rowOff>30480</xdr:rowOff>
    </xdr:from>
    <xdr:ext cx="518160" cy="55626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7E50C9F3-DB6C-4C26-BD26-3D6AB4427C8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4F2497E-9E96-4AAF-9589-9DE9DBF970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8E59C012-BB82-4175-AB4F-C25555695B8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6AB748FC-68D6-4EBB-A0DB-53A7485E7BA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3960879-0237-4644-8FDD-F90B220511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102B28A9-46B7-4EB9-A7A3-82EFA7A5184F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5603A3F-5C3D-4822-945D-0EAED3B1A88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5F47C0A-0E1D-4495-8C07-CC2AA3A541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B3C52385-D740-4A68-A418-0D2BCD77090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5C50C043-A9C6-4EF4-8C7A-37E1B945CA0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509D643F-A1B5-4BC6-8572-7912B75DD7A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8F1185C7-0F21-4A61-810F-FD750B498BD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883FE047-9480-4423-A318-2EEF701BABE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7620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DE39EB76-A470-405A-B414-FBD93F4C8823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73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FA32BA3-AB8A-4CEF-828E-3E8731D7DE77}"/>
            </a:ext>
          </a:extLst>
        </xdr:cNvPr>
        <xdr:cNvSpPr>
          <a:spLocks noChangeAspect="1" noChangeArrowheads="1"/>
        </xdr:cNvSpPr>
      </xdr:nvSpPr>
      <xdr:spPr bwMode="auto">
        <a:xfrm>
          <a:off x="458724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236220</xdr:colOff>
      <xdr:row>73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1ADB8C9-2E8E-4621-AB19-EECFB648EB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69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8B536BD-32D9-4761-A8C6-C251C86C7235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193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4971DEF-1E3E-44F9-AF95-4F0307A256EB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06E9507-F415-4FAF-BEF1-E506E8FBEEF8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57</xdr:row>
      <xdr:rowOff>175260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95506DD-207C-44D8-A7F7-37A1FA1E1ED5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53</xdr:row>
      <xdr:rowOff>175260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DC5D318-EA26-47B6-8271-434AD973AD7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711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CFD2174-3146-4D40-A043-E0727FFEF7B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D242700-F23C-4B75-8D5C-5E0A4BD4E72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9C6F8B8-5908-487D-9D98-7AAA8F9C9AA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089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EA1384E-8580-436F-9282-72696232F973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68</xdr:row>
      <xdr:rowOff>99060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BC4022F-D2C9-4AEF-AF8F-209A62F5DF56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83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62</xdr:row>
      <xdr:rowOff>152400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D4EC48-C4F7-4E08-B3DB-7A14D6D09268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094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15240</xdr:colOff>
      <xdr:row>56</xdr:row>
      <xdr:rowOff>121920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E0E2FA8-CBAD-40D5-B5A6-FD23E8962C63}"/>
            </a:ext>
          </a:extLst>
        </xdr:cNvPr>
        <xdr:cNvSpPr>
          <a:spLocks noChangeAspect="1" noChangeArrowheads="1"/>
        </xdr:cNvSpPr>
      </xdr:nvSpPr>
      <xdr:spPr bwMode="auto">
        <a:xfrm>
          <a:off x="736854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64</xdr:row>
      <xdr:rowOff>152400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9239CF7-B7D2-4CD0-BD6D-4F8969A8EE31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292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C511690-43AB-4A19-8E2F-47984843CCD6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45F9D2-8BC0-4493-A3CC-8DFBC513D966}"/>
            </a:ext>
          </a:extLst>
        </xdr:cNvPr>
        <xdr:cNvSpPr>
          <a:spLocks noChangeAspect="1" noChangeArrowheads="1"/>
        </xdr:cNvSpPr>
      </xdr:nvSpPr>
      <xdr:spPr bwMode="auto">
        <a:xfrm>
          <a:off x="66675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8022EEF-1601-4A4B-8A09-5AF4F089D367}"/>
            </a:ext>
          </a:extLst>
        </xdr:cNvPr>
        <xdr:cNvSpPr>
          <a:spLocks noChangeAspect="1" noChangeArrowheads="1"/>
        </xdr:cNvSpPr>
      </xdr:nvSpPr>
      <xdr:spPr bwMode="auto">
        <a:xfrm>
          <a:off x="66675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68</xdr:row>
      <xdr:rowOff>45720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5D17E30-7B6F-4B4E-BEA0-E15F95508F2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57</xdr:row>
      <xdr:rowOff>152400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FCCC415-F720-4888-A73F-238A8A5B1177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2679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53</xdr:row>
      <xdr:rowOff>152400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7A50A7E-E565-4FFC-A4F5-6A55CCECB484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68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5863F40-D7C7-4BAE-91EC-D4F3C24856E7}"/>
            </a:ext>
          </a:extLst>
        </xdr:cNvPr>
        <xdr:cNvSpPr>
          <a:spLocks noChangeAspect="1" noChangeArrowheads="1"/>
        </xdr:cNvSpPr>
      </xdr:nvSpPr>
      <xdr:spPr bwMode="auto">
        <a:xfrm>
          <a:off x="66675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152400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8AA0FB6-6D4A-4F09-B297-6118AE16B6AD}"/>
            </a:ext>
          </a:extLst>
        </xdr:cNvPr>
        <xdr:cNvSpPr>
          <a:spLocks noChangeAspect="1" noChangeArrowheads="1"/>
        </xdr:cNvSpPr>
      </xdr:nvSpPr>
      <xdr:spPr bwMode="auto">
        <a:xfrm>
          <a:off x="666750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3C68846-E713-44C8-9647-A3D2D6B5509D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E08AC61-A733-4F87-B7DF-564C051AFDC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AF37037-9F60-4A7A-B573-C31EA2E91A2F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1001ABD-805B-43E4-B10E-19385ABA101C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19</xdr:col>
      <xdr:colOff>0</xdr:colOff>
      <xdr:row>73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8D32A50-03AD-4A04-AC5A-4CB5D4932262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60960</xdr:colOff>
      <xdr:row>10</xdr:row>
      <xdr:rowOff>15240</xdr:rowOff>
    </xdr:from>
    <xdr:ext cx="518160" cy="7086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2BF30B85-03A1-4448-9458-8D7DB1DBB23E}"/>
            </a:ext>
          </a:extLst>
        </xdr:cNvPr>
        <xdr:cNvSpPr>
          <a:spLocks noChangeAspect="1" noChangeArrowheads="1"/>
        </xdr:cNvSpPr>
      </xdr:nvSpPr>
      <xdr:spPr bwMode="auto">
        <a:xfrm>
          <a:off x="7056120" y="1051560"/>
          <a:ext cx="5181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45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DA1CFD-CB27-4752-BEFB-91B508D5241A}"/>
            </a:ext>
          </a:extLst>
        </xdr:cNvPr>
        <xdr:cNvSpPr>
          <a:spLocks noChangeAspect="1" noChangeArrowheads="1"/>
        </xdr:cNvSpPr>
      </xdr:nvSpPr>
      <xdr:spPr bwMode="auto">
        <a:xfrm>
          <a:off x="6995160" y="7376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11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1ECE955-0320-4F6C-9340-938567273EE2}"/>
            </a:ext>
          </a:extLst>
        </xdr:cNvPr>
        <xdr:cNvSpPr>
          <a:spLocks noChangeAspect="1" noChangeArrowheads="1"/>
        </xdr:cNvSpPr>
      </xdr:nvSpPr>
      <xdr:spPr bwMode="auto">
        <a:xfrm>
          <a:off x="6995160" y="2057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190500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D1E70C6-214E-4E2D-A6E3-450CEFFB1C13}"/>
            </a:ext>
          </a:extLst>
        </xdr:cNvPr>
        <xdr:cNvSpPr>
          <a:spLocks noChangeAspect="1" noChangeArrowheads="1"/>
        </xdr:cNvSpPr>
      </xdr:nvSpPr>
      <xdr:spPr bwMode="auto">
        <a:xfrm>
          <a:off x="6995160" y="2415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0FC29CF-9387-4E6F-8FDA-6725F3D24A20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18</xdr:row>
      <xdr:rowOff>190500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628DCF1-9D55-4866-A0FB-00D2B931C8D7}"/>
            </a:ext>
          </a:extLst>
        </xdr:cNvPr>
        <xdr:cNvSpPr>
          <a:spLocks noChangeAspect="1" noChangeArrowheads="1"/>
        </xdr:cNvSpPr>
      </xdr:nvSpPr>
      <xdr:spPr bwMode="auto">
        <a:xfrm>
          <a:off x="6995160" y="400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A86B9624-AE77-45D1-AC3B-11996B1908E4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3085051-8253-431F-A79A-CE0835BB1EC4}"/>
            </a:ext>
          </a:extLst>
        </xdr:cNvPr>
        <xdr:cNvSpPr>
          <a:spLocks noChangeAspect="1" noChangeArrowheads="1"/>
        </xdr:cNvSpPr>
      </xdr:nvSpPr>
      <xdr:spPr bwMode="auto">
        <a:xfrm>
          <a:off x="6995160" y="559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2EA7E28-5065-4A4E-A6F7-67D1F297A9A2}"/>
            </a:ext>
          </a:extLst>
        </xdr:cNvPr>
        <xdr:cNvSpPr>
          <a:spLocks noChangeAspect="1" noChangeArrowheads="1"/>
        </xdr:cNvSpPr>
      </xdr:nvSpPr>
      <xdr:spPr bwMode="auto">
        <a:xfrm>
          <a:off x="6995160" y="876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7A4F670-96F3-450B-B6CC-E2B16FC8AFD2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065D8D8-9D2D-4DFB-ADF2-2BD65EEA8775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43DD6EE-73EC-4CB0-BE95-87A3993954A8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390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ACAD96B-5F50-4092-862B-41D04555074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2923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22860</xdr:colOff>
      <xdr:row>59</xdr:row>
      <xdr:rowOff>91440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E5373FB-27ED-4C71-9AB7-BBA17D8F7DC8}"/>
            </a:ext>
          </a:extLst>
        </xdr:cNvPr>
        <xdr:cNvSpPr>
          <a:spLocks noChangeAspect="1" noChangeArrowheads="1"/>
        </xdr:cNvSpPr>
      </xdr:nvSpPr>
      <xdr:spPr bwMode="auto">
        <a:xfrm>
          <a:off x="6690360" y="1083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097B2BE-39FA-4728-820F-48B76748CCD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213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E86E0EB-B31C-4540-81F6-DB31BA62F9F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168EBCE-3FBD-4B19-9AE5-1BD97F8B261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D0EC2B7-5D01-4EB0-8E65-4391270B399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074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2246B00-54A3-45B0-B144-7FBBDF1A025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60960</xdr:colOff>
      <xdr:row>73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8B3D1BBB-759F-4868-9610-7E365DAFFE8D}"/>
            </a:ext>
          </a:extLst>
        </xdr:cNvPr>
        <xdr:cNvSpPr>
          <a:spLocks noChangeAspect="1" noChangeArrowheads="1"/>
        </xdr:cNvSpPr>
      </xdr:nvSpPr>
      <xdr:spPr bwMode="auto">
        <a:xfrm>
          <a:off x="7414260" y="13845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F77FE45B-114C-438F-AB41-CBD67517914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59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7A6D28D-407D-4CF3-B3B6-F6F18983887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074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38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4587382-11CF-4E0A-AE68-190BC00F21A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68580</xdr:colOff>
      <xdr:row>53</xdr:row>
      <xdr:rowOff>15240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A555075E-53D8-4439-9BED-5355EB522D40}"/>
            </a:ext>
          </a:extLst>
        </xdr:cNvPr>
        <xdr:cNvSpPr>
          <a:spLocks noChangeAspect="1" noChangeArrowheads="1"/>
        </xdr:cNvSpPr>
      </xdr:nvSpPr>
      <xdr:spPr bwMode="auto">
        <a:xfrm>
          <a:off x="7063740" y="1155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169FB304-EC15-45CA-8E28-F43654F6C66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254C42B-B29B-420D-9420-6BDBE5BFD58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E972941-49EC-4A19-ACC5-2E22D062C88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203EC1B-F137-435D-B628-FA512B5C8B5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9E73B52F-FECE-49D8-81B8-81BBBEBA49F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3A16E53-F5EC-4C16-BD35-6F875C87E62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8C6E6E-B42B-4898-AF7C-ACBFD397133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5BD116-F842-4419-BE1A-3722A26DAB3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6EFB6B09-4A77-41E6-A2B0-6EDF1586726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BFA393C-7380-4F51-9D05-FF16A40302F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C5BA1DC0-9049-4346-ADA5-B63A78AE9FF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DB30704-8270-45F8-AAA5-52108C754884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F6DF9E2-DC26-4003-B4A2-186E73FBFC85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1D8C5AB-BC46-46C4-96A4-D6539396443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3E9ABCD-FC63-463F-A258-59A74217ED6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4810093-D152-4D3F-BBE6-3B0EED91A98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1653C1A-E83F-4AE3-B2CC-0CC794A6EDD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4A80D1F-2631-4BC9-A2FF-C4A5D9F34F35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66A3899-84A9-462A-B8DF-6876064C357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44A88D1-62AC-4F57-AD2F-E45FA6D4D55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AF67EAA-0347-4A3B-B249-DC2BA7C7A93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772E6F02-7678-4C5B-8D17-7F2EC20917F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62C6BA2-8C11-48A2-9286-AE989CB8707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4792DA2-79B1-4463-9557-7FD0C6BB44C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FF80E18-83B1-41B7-9A84-5A6CD98DA23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BC2C1F5E-C291-4313-A1E9-08088EAEA40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8E27313-86FE-4F30-8FB8-5AEA107DBD9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FED3716-6778-46B8-A35A-9A72A881217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A8C3D48-21F5-413B-9DC5-C409F0D3163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6D1F8AA-F5DB-4E8F-AA91-BB3F8BE197E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F19F2D9-BA72-465A-8672-B3B99EC93A5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583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864FAF6-8004-442C-B073-9E743D90AC1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7574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30480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81D2E85E-6816-4B2A-8B27-7E5A267D7DF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236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49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2B7FDDB7-876D-47A6-BA1B-62604683786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96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3C12D1B8-D11D-4335-ACB8-9F2ACDD8302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4ABFC6C-74A6-4123-8632-9CA5DEB4572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47B26A32-5D8A-450B-BDB7-20321E2FA9E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90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5BBE6B04-ED15-4873-8292-F4D095080F9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8C7688B-AE3B-4F92-A734-BEABDE7ED72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6B9B0D88-BBF5-4E7A-B166-1CC99AB776F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3D40C101-7DFA-4E67-A3AF-CDF95711A5C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E711C033-05C3-43DC-A1BA-636DEFF4E4A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C6778547-3AB9-47B5-9867-937B924656E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2AA3B39-AE86-456C-A5D0-AB267F79593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20C7BEE4-1B0E-4AB9-9ED5-EFB5EBB3270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190500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74C8A24E-0CAB-4D64-BD0B-EEAC46FFC27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7DF201F-CE4A-4980-A610-0A7571EE1FE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90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4637AA1-F223-4976-A6C7-524D0859A629}"/>
            </a:ext>
          </a:extLst>
        </xdr:cNvPr>
        <xdr:cNvSpPr>
          <a:spLocks noChangeAspect="1" noChangeArrowheads="1"/>
        </xdr:cNvSpPr>
      </xdr:nvSpPr>
      <xdr:spPr bwMode="auto">
        <a:xfrm>
          <a:off x="7353300" y="5989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24FB29-6102-4029-9154-815828014D7A}"/>
            </a:ext>
          </a:extLst>
        </xdr:cNvPr>
        <xdr:cNvSpPr>
          <a:spLocks noChangeAspect="1" noChangeArrowheads="1"/>
        </xdr:cNvSpPr>
      </xdr:nvSpPr>
      <xdr:spPr bwMode="auto">
        <a:xfrm>
          <a:off x="7353300" y="7376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30480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FC895033-7083-4462-8E7F-BB5C54D0CC1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4236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B440A485-6896-41F7-BCF1-7DB26B03BBBE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96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15240</xdr:colOff>
      <xdr:row>18</xdr:row>
      <xdr:rowOff>190500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753A0BF1-76C4-4D6D-97EE-4751BBEF24F9}"/>
            </a:ext>
          </a:extLst>
        </xdr:cNvPr>
        <xdr:cNvSpPr>
          <a:spLocks noChangeAspect="1" noChangeArrowheads="1"/>
        </xdr:cNvSpPr>
      </xdr:nvSpPr>
      <xdr:spPr bwMode="auto">
        <a:xfrm>
          <a:off x="7368540" y="400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0505C19D-D34A-46FF-9BDA-E2054B0141FF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18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43</xdr:row>
      <xdr:rowOff>45720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A417286D-E94D-4E06-89A9-A7368EE0C92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016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53340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1380F9BD-71E7-4227-802E-F17072F36EB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21</xdr:col>
      <xdr:colOff>0</xdr:colOff>
      <xdr:row>55</xdr:row>
      <xdr:rowOff>7620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31872837-A86C-4229-9C9D-B3C7133D5FC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157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30480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DEE6B107-0E83-4F4A-AEF6-39600D48C6CB}"/>
            </a:ext>
          </a:extLst>
        </xdr:cNvPr>
        <xdr:cNvSpPr>
          <a:spLocks noChangeAspect="1" noChangeArrowheads="1"/>
        </xdr:cNvSpPr>
      </xdr:nvSpPr>
      <xdr:spPr bwMode="auto">
        <a:xfrm>
          <a:off x="236220" y="641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190500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D662B03B-71F4-47EC-BEC1-38890896CC4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39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CC412B2-EA8F-4505-B3A5-B86A077A3880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0D388996-1C60-41F7-9257-941363ED9FBC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1A74DE96-BD1F-409A-A60D-37CED4C0F01B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9B76E89-5587-41E8-91A1-56DAED8DBB2B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DD972ED2-52CF-49D4-8719-9D124600883F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2</a:t>
          </a:r>
        </a:p>
      </xdr:txBody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AAC7053-4C5F-4E6B-8882-8B28EBCE7F2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3A183891-5F45-4F9D-BD06-A8DE953EB7A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9C78F0D-F0C5-42CA-878B-AA6D00A7467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F598C58-74CB-497C-BB35-22C476CA849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79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45720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FCCFEC5A-EFE0-437F-B9B8-52F13577D4FF}"/>
            </a:ext>
          </a:extLst>
        </xdr:cNvPr>
        <xdr:cNvSpPr>
          <a:spLocks noChangeAspect="1" noChangeArrowheads="1"/>
        </xdr:cNvSpPr>
      </xdr:nvSpPr>
      <xdr:spPr bwMode="auto">
        <a:xfrm>
          <a:off x="796290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</xdr:row>
      <xdr:rowOff>129540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2373455A-FFB6-4FF6-B9FB-4F8A22D89B4F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524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7620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93168B11-B2E8-4C49-9A5A-B1929A0A5C8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751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3BB3B270-285D-4053-88EC-60F959050B8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34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99060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C868482A-5081-4616-AFA5-068AE08C746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447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57</xdr:row>
      <xdr:rowOff>7620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26474E8-A463-4DC5-B4DB-865C8908144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553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190500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74078EB3-386C-4257-91B1-6192638A1AC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39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DA41AD92-2186-4A74-87B3-6D81219E6D4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0F9BD1A-73F5-4364-B098-287F583F118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D9E0F84-16EE-4156-9951-26055FAA0A7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2387FE28-68C8-4DC7-A9EF-4BCE1301B97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1DF865CC-8620-444A-885E-A075A611079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31</xdr:row>
      <xdr:rowOff>129540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F1B25768-ED15-4145-B13B-4DF46AB2D4C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41</xdr:row>
      <xdr:rowOff>45720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21C2A1-E5C9-4C06-BB07-0EC8B28B70C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ECEF2846-5BB3-4C4A-8595-078B5EC2136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65</xdr:row>
      <xdr:rowOff>15240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6D1169EF-C668-47AD-9237-83C6B074533A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900708A9-5078-438C-8B38-BF80C080ABB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66</xdr:row>
      <xdr:rowOff>7620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D53385E9-DF35-4D1F-B435-74D6DE06F77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66</xdr:row>
      <xdr:rowOff>7620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48F2180-3C26-4543-9ECA-46BE18A697A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7620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FBFB22C0-2A60-4436-BB78-DF5C2E1D10B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BDA7C836-1A5D-48BE-AC1D-BA5F2BD92B16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31</xdr:row>
      <xdr:rowOff>129540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6DB5FF62-D474-4D7C-A0E8-CF80D145087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41</xdr:row>
      <xdr:rowOff>45720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8265B17B-E9B7-4DA7-BD49-9FA123EB0B6E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15199988-E2D8-429D-B594-96249265CA8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65</xdr:row>
      <xdr:rowOff>15240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A0464CEF-D4D8-4D5C-B8EF-9FE243D92B6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5D36B55E-6B0D-4111-AE78-CA05AD757A5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66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3B2A9F2-39A8-49F2-ABC2-37F74C547A4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66</xdr:row>
      <xdr:rowOff>7620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1C67AF70-9FC4-4F6C-A433-5D51D785EC1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7620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CF01BA74-D4CB-48D2-85B9-68E4409D400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15B5D4D8-3814-4907-A20F-3210353BB6E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29</xdr:row>
      <xdr:rowOff>129540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8830F7B3-DE05-4CAC-95E8-D0A2FB56F025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45720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40E8F332-1A53-46B2-A2F5-88204AA1D00E}"/>
            </a:ext>
          </a:extLst>
        </xdr:cNvPr>
        <xdr:cNvSpPr>
          <a:spLocks noChangeAspect="1" noChangeArrowheads="1"/>
        </xdr:cNvSpPr>
      </xdr:nvSpPr>
      <xdr:spPr bwMode="auto">
        <a:xfrm>
          <a:off x="2575560" y="1920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45720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8BFB1584-D441-4099-869C-80008E7A12A6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160020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E2C0223B-9B85-4B8E-829F-C4226AFDB2B0}"/>
            </a:ext>
          </a:extLst>
        </xdr:cNvPr>
        <xdr:cNvSpPr>
          <a:spLocks noChangeAspect="1" noChangeArrowheads="1"/>
        </xdr:cNvSpPr>
      </xdr:nvSpPr>
      <xdr:spPr bwMode="auto">
        <a:xfrm>
          <a:off x="4663440" y="322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8017E81A-705F-4236-AC1F-69C7C0C5C98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15240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F15D09F-77F6-44B9-914D-8F5DB9BA8A9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99DC696-585D-4755-9433-9F3020FE779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225AB488-6571-46FD-83E8-6EEB5000D6D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FF3B7EDA-9077-42AE-AC09-3562FA727F0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54</xdr:row>
      <xdr:rowOff>7620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62BEA44-0B00-4DB1-BF27-13A2790BD18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0ADDA2B5-3D92-449C-B8BA-6F2B31CA0B8F}"/>
            </a:ext>
          </a:extLst>
        </xdr:cNvPr>
        <xdr:cNvSpPr>
          <a:spLocks noChangeAspect="1" noChangeArrowheads="1"/>
        </xdr:cNvSpPr>
      </xdr:nvSpPr>
      <xdr:spPr bwMode="auto">
        <a:xfrm>
          <a:off x="29641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762DC987-16B1-4850-89A6-4AD107C296BE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29</xdr:row>
      <xdr:rowOff>129540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71A9A244-E18E-4467-BAFD-8CDFD94336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45720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14A69E91-336C-418B-BDEA-073111879ADE}"/>
            </a:ext>
          </a:extLst>
        </xdr:cNvPr>
        <xdr:cNvSpPr>
          <a:spLocks noChangeAspect="1" noChangeArrowheads="1"/>
        </xdr:cNvSpPr>
      </xdr:nvSpPr>
      <xdr:spPr bwMode="auto">
        <a:xfrm>
          <a:off x="5974080" y="1920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45720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2DD3272B-9135-461C-93A8-206D66A3F534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160020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9C0F0101-423C-4190-BED6-0EE7004177B1}"/>
            </a:ext>
          </a:extLst>
        </xdr:cNvPr>
        <xdr:cNvSpPr>
          <a:spLocks noChangeAspect="1" noChangeArrowheads="1"/>
        </xdr:cNvSpPr>
      </xdr:nvSpPr>
      <xdr:spPr bwMode="auto">
        <a:xfrm>
          <a:off x="4328160" y="322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52586F7B-BB14-4FEB-ABE9-D4B151A50CA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15240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08BABE-ED15-4076-A996-458846616EDE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4802EB8-5512-4314-AFD3-0FDB5A161CF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5CA3CA01-4E36-48C6-B944-8C03C1187B7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77437914-B286-45C0-A8E2-0DAF0538FA2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54</xdr:row>
      <xdr:rowOff>7620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E0C2D818-5351-4E64-87FE-2EE24D48304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46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FD9D04E9-8455-4238-AC59-268427718246}"/>
            </a:ext>
          </a:extLst>
        </xdr:cNvPr>
        <xdr:cNvSpPr>
          <a:spLocks noChangeAspect="1" noChangeArrowheads="1"/>
        </xdr:cNvSpPr>
      </xdr:nvSpPr>
      <xdr:spPr bwMode="auto">
        <a:xfrm>
          <a:off x="29641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38100</xdr:colOff>
      <xdr:row>48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81075A9-07D8-4063-8140-836B89F4651E}"/>
            </a:ext>
          </a:extLst>
        </xdr:cNvPr>
        <xdr:cNvSpPr>
          <a:spLocks noChangeAspect="1" noChangeArrowheads="1"/>
        </xdr:cNvSpPr>
      </xdr:nvSpPr>
      <xdr:spPr bwMode="auto">
        <a:xfrm>
          <a:off x="9951720" y="856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38100</xdr:colOff>
      <xdr:row>48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6710055E-9E91-4BD5-B286-5416AA473954}"/>
            </a:ext>
          </a:extLst>
        </xdr:cNvPr>
        <xdr:cNvSpPr>
          <a:spLocks noChangeAspect="1" noChangeArrowheads="1"/>
        </xdr:cNvSpPr>
      </xdr:nvSpPr>
      <xdr:spPr bwMode="auto">
        <a:xfrm>
          <a:off x="9951720" y="856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21</xdr:col>
      <xdr:colOff>0</xdr:colOff>
      <xdr:row>23</xdr:row>
      <xdr:rowOff>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6A508C2-F113-48A4-8CA3-F56563119BB3}"/>
            </a:ext>
          </a:extLst>
        </xdr:cNvPr>
        <xdr:cNvSpPr>
          <a:spLocks noChangeAspect="1" noChangeArrowheads="1"/>
        </xdr:cNvSpPr>
      </xdr:nvSpPr>
      <xdr:spPr bwMode="auto">
        <a:xfrm>
          <a:off x="20574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45720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83847471-D459-4087-AF54-88A51B11032A}"/>
            </a:ext>
          </a:extLst>
        </xdr:cNvPr>
        <xdr:cNvSpPr>
          <a:spLocks noChangeAspect="1" noChangeArrowheads="1"/>
        </xdr:cNvSpPr>
      </xdr:nvSpPr>
      <xdr:spPr bwMode="auto">
        <a:xfrm>
          <a:off x="838200" y="8115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</xdr:row>
      <xdr:rowOff>129540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BFA8616-F7F0-4D1D-9063-30D7F65698A2}"/>
            </a:ext>
          </a:extLst>
        </xdr:cNvPr>
        <xdr:cNvSpPr>
          <a:spLocks noChangeAspect="1" noChangeArrowheads="1"/>
        </xdr:cNvSpPr>
      </xdr:nvSpPr>
      <xdr:spPr bwMode="auto">
        <a:xfrm>
          <a:off x="982980" y="681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135142</xdr:rowOff>
    </xdr:from>
    <xdr:ext cx="441960" cy="474457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AEEAA19-DA33-4C15-9A45-4F065BF2B0B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66676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A3EBEC9C-247A-45CA-8398-279715FE160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7620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544837F2-D28B-4EB6-8A61-3ADE5616DA1E}"/>
            </a:ext>
          </a:extLst>
        </xdr:cNvPr>
        <xdr:cNvSpPr>
          <a:spLocks noChangeAspect="1" noChangeArrowheads="1"/>
        </xdr:cNvSpPr>
      </xdr:nvSpPr>
      <xdr:spPr bwMode="auto">
        <a:xfrm>
          <a:off x="39624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7620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D4BCF526-DC60-481F-81C9-F132DFBE3174}"/>
            </a:ext>
          </a:extLst>
        </xdr:cNvPr>
        <xdr:cNvSpPr>
          <a:spLocks noChangeAspect="1" noChangeArrowheads="1"/>
        </xdr:cNvSpPr>
      </xdr:nvSpPr>
      <xdr:spPr bwMode="auto">
        <a:xfrm>
          <a:off x="39624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7620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7D760C8C-A181-4E9F-A895-E2A15D9D744D}"/>
            </a:ext>
          </a:extLst>
        </xdr:cNvPr>
        <xdr:cNvSpPr>
          <a:spLocks noChangeAspect="1" noChangeArrowheads="1"/>
        </xdr:cNvSpPr>
      </xdr:nvSpPr>
      <xdr:spPr bwMode="auto">
        <a:xfrm>
          <a:off x="39624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54</xdr:row>
      <xdr:rowOff>7620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6E1F7427-1CA8-48A4-9F4D-BEC9FE9B6BB5}"/>
            </a:ext>
          </a:extLst>
        </xdr:cNvPr>
        <xdr:cNvSpPr>
          <a:spLocks noChangeAspect="1" noChangeArrowheads="1"/>
        </xdr:cNvSpPr>
      </xdr:nvSpPr>
      <xdr:spPr bwMode="auto">
        <a:xfrm>
          <a:off x="396240" y="1025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55</xdr:row>
      <xdr:rowOff>60960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EC934669-BB2B-4ED8-A639-A3F10A60761D}"/>
            </a:ext>
          </a:extLst>
        </xdr:cNvPr>
        <xdr:cNvSpPr>
          <a:spLocks noChangeAspect="1" noChangeArrowheads="1"/>
        </xdr:cNvSpPr>
      </xdr:nvSpPr>
      <xdr:spPr bwMode="auto">
        <a:xfrm>
          <a:off x="1455420" y="1050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</xdr:row>
      <xdr:rowOff>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E553DD10-7E43-4B38-9524-50382760F432}"/>
            </a:ext>
          </a:extLst>
        </xdr:cNvPr>
        <xdr:cNvSpPr>
          <a:spLocks noChangeAspect="1" noChangeArrowheads="1"/>
        </xdr:cNvSpPr>
      </xdr:nvSpPr>
      <xdr:spPr bwMode="auto">
        <a:xfrm>
          <a:off x="20574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</xdr:row>
      <xdr:rowOff>129540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68E39A3C-9A6F-410F-9234-1EF3967457F9}"/>
            </a:ext>
          </a:extLst>
        </xdr:cNvPr>
        <xdr:cNvSpPr>
          <a:spLocks noChangeAspect="1" noChangeArrowheads="1"/>
        </xdr:cNvSpPr>
      </xdr:nvSpPr>
      <xdr:spPr bwMode="auto">
        <a:xfrm>
          <a:off x="982980" y="681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45720</xdr:rowOff>
    </xdr:from>
    <xdr:ext cx="518160" cy="55626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8245BE45-4B43-46B9-96A3-31ABC59FAFF2}"/>
            </a:ext>
          </a:extLst>
        </xdr:cNvPr>
        <xdr:cNvSpPr>
          <a:spLocks noChangeAspect="1" noChangeArrowheads="1"/>
        </xdr:cNvSpPr>
      </xdr:nvSpPr>
      <xdr:spPr bwMode="auto">
        <a:xfrm>
          <a:off x="838200" y="8115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158002</xdr:rowOff>
    </xdr:from>
    <xdr:ext cx="441960" cy="474457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EBAE1F32-2525-4E3F-B457-67D3A2B91A47}"/>
            </a:ext>
          </a:extLst>
        </xdr:cNvPr>
        <xdr:cNvSpPr>
          <a:spLocks noChangeAspect="1" noChangeArrowheads="1"/>
        </xdr:cNvSpPr>
      </xdr:nvSpPr>
      <xdr:spPr bwMode="auto">
        <a:xfrm>
          <a:off x="8016240" y="99620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6EDD6396-54A2-499F-952F-55C4A5AF37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40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6B4A29E4-EFAC-4F00-B4EE-907971EA5F9B}"/>
            </a:ext>
          </a:extLst>
        </xdr:cNvPr>
        <xdr:cNvSpPr>
          <a:spLocks noChangeAspect="1" noChangeArrowheads="1"/>
        </xdr:cNvSpPr>
      </xdr:nvSpPr>
      <xdr:spPr bwMode="auto">
        <a:xfrm>
          <a:off x="205740" y="6682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50</xdr:row>
      <xdr:rowOff>45720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B67CC3EC-97C0-4D0C-81B8-7DD0843A908A}"/>
            </a:ext>
          </a:extLst>
        </xdr:cNvPr>
        <xdr:cNvSpPr>
          <a:spLocks noChangeAspect="1" noChangeArrowheads="1"/>
        </xdr:cNvSpPr>
      </xdr:nvSpPr>
      <xdr:spPr bwMode="auto">
        <a:xfrm>
          <a:off x="838200" y="8511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129540</xdr:rowOff>
    </xdr:from>
    <xdr:ext cx="518160" cy="55626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8C2766E9-B779-45AF-A5AE-C24FF5EE3FFD}"/>
            </a:ext>
          </a:extLst>
        </xdr:cNvPr>
        <xdr:cNvSpPr>
          <a:spLocks noChangeAspect="1" noChangeArrowheads="1"/>
        </xdr:cNvSpPr>
      </xdr:nvSpPr>
      <xdr:spPr bwMode="auto">
        <a:xfrm>
          <a:off x="982980" y="661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135142</xdr:rowOff>
    </xdr:from>
    <xdr:ext cx="441960" cy="474457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99E527A-9841-4427-9C26-4C039681CAD9}"/>
            </a:ext>
          </a:extLst>
        </xdr:cNvPr>
        <xdr:cNvSpPr>
          <a:spLocks noChangeAspect="1" noChangeArrowheads="1"/>
        </xdr:cNvSpPr>
      </xdr:nvSpPr>
      <xdr:spPr bwMode="auto">
        <a:xfrm>
          <a:off x="281940" y="226112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DD1D788F-5A17-4EE4-9423-CD2124E52B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B8F3D380-E8E5-4511-B72D-7F891F3764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38C40B40-68C9-40D6-A9C3-6C3E431ACC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924ECA9C-2703-4935-A48B-2FCAE0CCB949}"/>
            </a:ext>
          </a:extLst>
        </xdr:cNvPr>
        <xdr:cNvSpPr>
          <a:spLocks noChangeAspect="1" noChangeArrowheads="1"/>
        </xdr:cNvSpPr>
      </xdr:nvSpPr>
      <xdr:spPr bwMode="auto">
        <a:xfrm>
          <a:off x="39624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62</xdr:row>
      <xdr:rowOff>7620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B43DD26F-FF3F-40EA-8A1E-B86261B900AF}"/>
            </a:ext>
          </a:extLst>
        </xdr:cNvPr>
        <xdr:cNvSpPr>
          <a:spLocks noChangeAspect="1" noChangeArrowheads="1"/>
        </xdr:cNvSpPr>
      </xdr:nvSpPr>
      <xdr:spPr bwMode="auto">
        <a:xfrm>
          <a:off x="396240" y="10850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60960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DE47F296-F301-412D-A646-E36CC45F1ABD}"/>
            </a:ext>
          </a:extLst>
        </xdr:cNvPr>
        <xdr:cNvSpPr>
          <a:spLocks noChangeAspect="1" noChangeArrowheads="1"/>
        </xdr:cNvSpPr>
      </xdr:nvSpPr>
      <xdr:spPr bwMode="auto">
        <a:xfrm>
          <a:off x="1455420" y="10706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40</xdr:row>
      <xdr:rowOff>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1999E12-295C-4FAD-BC77-6628179B1D3F}"/>
            </a:ext>
          </a:extLst>
        </xdr:cNvPr>
        <xdr:cNvSpPr>
          <a:spLocks noChangeAspect="1" noChangeArrowheads="1"/>
        </xdr:cNvSpPr>
      </xdr:nvSpPr>
      <xdr:spPr bwMode="auto">
        <a:xfrm>
          <a:off x="205740" y="6682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36</xdr:row>
      <xdr:rowOff>129540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D2B13BA3-FBB8-4B99-9D31-B5727625BC6E}"/>
            </a:ext>
          </a:extLst>
        </xdr:cNvPr>
        <xdr:cNvSpPr>
          <a:spLocks noChangeAspect="1" noChangeArrowheads="1"/>
        </xdr:cNvSpPr>
      </xdr:nvSpPr>
      <xdr:spPr bwMode="auto">
        <a:xfrm>
          <a:off x="982980" y="661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50</xdr:row>
      <xdr:rowOff>45720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CAEBD78-3539-44C1-A054-CB750B41D4D1}"/>
            </a:ext>
          </a:extLst>
        </xdr:cNvPr>
        <xdr:cNvSpPr>
          <a:spLocks noChangeAspect="1" noChangeArrowheads="1"/>
        </xdr:cNvSpPr>
      </xdr:nvSpPr>
      <xdr:spPr bwMode="auto">
        <a:xfrm>
          <a:off x="838200" y="8511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40</xdr:row>
      <xdr:rowOff>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0CF1E994-3E76-4F99-B00A-4D9F6CBD9B65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</xdr:row>
      <xdr:rowOff>129540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E9BCDBD-2848-4212-B235-8800B22135C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18</xdr:row>
      <xdr:rowOff>45720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FF6A4DE-F03E-4208-A109-0FB4F94B44EF}"/>
            </a:ext>
          </a:extLst>
        </xdr:cNvPr>
        <xdr:cNvSpPr>
          <a:spLocks noChangeAspect="1" noChangeArrowheads="1"/>
        </xdr:cNvSpPr>
      </xdr:nvSpPr>
      <xdr:spPr bwMode="auto">
        <a:xfrm>
          <a:off x="2575560" y="3901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45720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EFB729E5-BA91-4F33-A79B-33BF20CAAB45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160020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1BF76A2C-15C1-4A63-8092-89E03FE41BCB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025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71932A6-BC03-44AF-9B69-B288FF19BA6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67</xdr:row>
      <xdr:rowOff>15240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440E915-874E-4157-B2D7-F8D82C4C1CCC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8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CBDAF4B9-0DE9-45C7-9590-DF6117C9932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62</xdr:row>
      <xdr:rowOff>7620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901B9713-072B-4F2C-A4EE-DEB89E57C2E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62</xdr:row>
      <xdr:rowOff>7620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FF39E28F-EC8A-4C16-9E99-EDEEC62278C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3DA4FB5A-7E11-4EB4-90BF-5D956BC8AA8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86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ECA2161-874C-4B2C-B6A0-D2242731CEB5}"/>
            </a:ext>
          </a:extLst>
        </xdr:cNvPr>
        <xdr:cNvSpPr>
          <a:spLocks noChangeAspect="1" noChangeArrowheads="1"/>
        </xdr:cNvSpPr>
      </xdr:nvSpPr>
      <xdr:spPr bwMode="auto">
        <a:xfrm>
          <a:off x="29641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40</xdr:row>
      <xdr:rowOff>0</xdr:rowOff>
    </xdr:from>
    <xdr:ext cx="518160" cy="55626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0C7FDF68-C3ED-45EF-9D3E-E8940ABE9957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</xdr:row>
      <xdr:rowOff>129540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46BEE7E3-B79B-489E-8E0C-B2DF7FC0FB9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18</xdr:row>
      <xdr:rowOff>45720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46CC1E30-C9B7-4039-AA73-3895AAA2FA3A}"/>
            </a:ext>
          </a:extLst>
        </xdr:cNvPr>
        <xdr:cNvSpPr>
          <a:spLocks noChangeAspect="1" noChangeArrowheads="1"/>
        </xdr:cNvSpPr>
      </xdr:nvSpPr>
      <xdr:spPr bwMode="auto">
        <a:xfrm>
          <a:off x="7482840" y="3901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45720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428142D1-0283-4C74-9311-011488997EA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160020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76CA8771-112B-454F-875D-D586D0E8D4E3}"/>
            </a:ext>
          </a:extLst>
        </xdr:cNvPr>
        <xdr:cNvSpPr>
          <a:spLocks noChangeAspect="1" noChangeArrowheads="1"/>
        </xdr:cNvSpPr>
      </xdr:nvSpPr>
      <xdr:spPr bwMode="auto">
        <a:xfrm>
          <a:off x="5836920" y="3025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D3637B64-B5F7-42D2-BCE2-9583043A197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67</xdr:row>
      <xdr:rowOff>15240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72955C41-B8E5-4678-8777-DA0C37DDB3CA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8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60</xdr:row>
      <xdr:rowOff>7620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1B3AAD3B-D2A6-48E6-A802-317296EB8E4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62</xdr:row>
      <xdr:rowOff>7620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5E49862F-BAF5-47BB-8CB6-B6E741C0B84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62</xdr:row>
      <xdr:rowOff>7620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82EA9B90-183C-4356-9698-D4D93B83682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4FD27319-CB8B-4063-B3EE-87CC6BB89C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86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A223E059-99BB-4C08-9602-E322E0346463}"/>
            </a:ext>
          </a:extLst>
        </xdr:cNvPr>
        <xdr:cNvSpPr>
          <a:spLocks noChangeAspect="1" noChangeArrowheads="1"/>
        </xdr:cNvSpPr>
      </xdr:nvSpPr>
      <xdr:spPr bwMode="auto">
        <a:xfrm>
          <a:off x="29641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40</xdr:row>
      <xdr:rowOff>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9B36CAC-4941-4715-8490-2F3DEE3658F5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</xdr:row>
      <xdr:rowOff>129540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7CAD987C-B7D0-4BB7-A1D8-5D8922418B0F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</xdr:row>
      <xdr:rowOff>45720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F1BE5543-11A3-4AA3-BAA1-94B5FFEC90CA}"/>
            </a:ext>
          </a:extLst>
        </xdr:cNvPr>
        <xdr:cNvSpPr>
          <a:spLocks noChangeAspect="1" noChangeArrowheads="1"/>
        </xdr:cNvSpPr>
      </xdr:nvSpPr>
      <xdr:spPr bwMode="auto">
        <a:xfrm>
          <a:off x="2575560" y="3901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45720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0498367F-96D4-4F8F-AE48-3779B187F774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13</xdr:row>
      <xdr:rowOff>160020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AF31BD6B-730F-49EF-9015-64A1DC38295F}"/>
            </a:ext>
          </a:extLst>
        </xdr:cNvPr>
        <xdr:cNvSpPr>
          <a:spLocks noChangeAspect="1" noChangeArrowheads="1"/>
        </xdr:cNvSpPr>
      </xdr:nvSpPr>
      <xdr:spPr bwMode="auto">
        <a:xfrm>
          <a:off x="5006340" y="322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FF245D5E-0CF5-4D55-BEAE-B8002A846E1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67</xdr:row>
      <xdr:rowOff>15240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ED6B4FB-E2EC-43B5-97A8-8D2D4BF45F82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E5EB9E83-A46D-47CA-B75B-FAD04B538DC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64</xdr:row>
      <xdr:rowOff>7620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3301E0A7-D497-4866-8D90-166A26D031E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64</xdr:row>
      <xdr:rowOff>7620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DF9240B-D6EB-4979-B0E3-CA9029E3EF2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7620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6EC1E03D-11E3-4D52-AD63-52E9FC05061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54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E4B9AC19-4C8B-4F8D-8B0C-8FB89A9F1762}"/>
            </a:ext>
          </a:extLst>
        </xdr:cNvPr>
        <xdr:cNvSpPr>
          <a:spLocks noChangeAspect="1" noChangeArrowheads="1"/>
        </xdr:cNvSpPr>
      </xdr:nvSpPr>
      <xdr:spPr bwMode="auto">
        <a:xfrm>
          <a:off x="29641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40</xdr:row>
      <xdr:rowOff>0</xdr:rowOff>
    </xdr:from>
    <xdr:ext cx="518160" cy="55626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C36A3AA1-56A8-4889-A839-71D5CEA58D8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</xdr:row>
      <xdr:rowOff>129540</xdr:rowOff>
    </xdr:from>
    <xdr:ext cx="518160" cy="55626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748AE6B1-BE15-4D95-BE76-430B0C0BC70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</xdr:row>
      <xdr:rowOff>45720</xdr:rowOff>
    </xdr:from>
    <xdr:ext cx="518160" cy="55626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098EA3BB-F9AF-41E7-B628-08988FD3D62A}"/>
            </a:ext>
          </a:extLst>
        </xdr:cNvPr>
        <xdr:cNvSpPr>
          <a:spLocks noChangeAspect="1" noChangeArrowheads="1"/>
        </xdr:cNvSpPr>
      </xdr:nvSpPr>
      <xdr:spPr bwMode="auto">
        <a:xfrm>
          <a:off x="5730240" y="3901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45720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4424FB20-B6ED-4EC5-ACDD-015D019893F0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F020C293-200C-4BDB-A785-5D0CE090426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67</xdr:row>
      <xdr:rowOff>15240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4631D87F-D52E-40EA-BCD5-D753A1C8BF1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61</xdr:row>
      <xdr:rowOff>7620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EFDDE7A-C69A-4853-870A-4317995374E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64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DC5BFD6-6BBF-41C3-8AB8-FC7C061E005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64</xdr:row>
      <xdr:rowOff>7620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B3253D6-49F5-4947-BF4C-CF04AD8B71C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7620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B8BA78D-E29C-427A-9CE9-7BF8119DE5B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54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07F83907-2D05-44C2-8556-C020CEDC6A64}"/>
            </a:ext>
          </a:extLst>
        </xdr:cNvPr>
        <xdr:cNvSpPr>
          <a:spLocks noChangeAspect="1" noChangeArrowheads="1"/>
        </xdr:cNvSpPr>
      </xdr:nvSpPr>
      <xdr:spPr bwMode="auto">
        <a:xfrm>
          <a:off x="29641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518160" cy="55626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FA4E7A1-91B2-412B-865E-5471A2F92C7E}"/>
            </a:ext>
          </a:extLst>
        </xdr:cNvPr>
        <xdr:cNvSpPr>
          <a:spLocks noChangeAspect="1" noChangeArrowheads="1"/>
        </xdr:cNvSpPr>
      </xdr:nvSpPr>
      <xdr:spPr bwMode="auto">
        <a:xfrm>
          <a:off x="205740" y="806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45720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0EEE7D4A-32DF-4A55-8825-95DFFC61315B}"/>
            </a:ext>
          </a:extLst>
        </xdr:cNvPr>
        <xdr:cNvSpPr>
          <a:spLocks noChangeAspect="1" noChangeArrowheads="1"/>
        </xdr:cNvSpPr>
      </xdr:nvSpPr>
      <xdr:spPr bwMode="auto">
        <a:xfrm>
          <a:off x="838200" y="8511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</xdr:row>
      <xdr:rowOff>129540</xdr:rowOff>
    </xdr:from>
    <xdr:ext cx="518160" cy="55626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7AA7B0BE-4FA8-4C29-97D9-FD4B040A5348}"/>
            </a:ext>
          </a:extLst>
        </xdr:cNvPr>
        <xdr:cNvSpPr>
          <a:spLocks noChangeAspect="1" noChangeArrowheads="1"/>
        </xdr:cNvSpPr>
      </xdr:nvSpPr>
      <xdr:spPr bwMode="auto">
        <a:xfrm>
          <a:off x="982980" y="681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135142</xdr:rowOff>
    </xdr:from>
    <xdr:ext cx="441960" cy="474457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5D36A4C7-2317-4816-B0EA-08FF9653C049}"/>
            </a:ext>
          </a:extLst>
        </xdr:cNvPr>
        <xdr:cNvSpPr>
          <a:spLocks noChangeAspect="1" noChangeArrowheads="1"/>
        </xdr:cNvSpPr>
      </xdr:nvSpPr>
      <xdr:spPr bwMode="auto">
        <a:xfrm>
          <a:off x="281940" y="226112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40277771-9BA9-4147-AD6D-C98F8CB1A100}"/>
            </a:ext>
          </a:extLst>
        </xdr:cNvPr>
        <xdr:cNvSpPr>
          <a:spLocks noChangeAspect="1" noChangeArrowheads="1"/>
        </xdr:cNvSpPr>
      </xdr:nvSpPr>
      <xdr:spPr bwMode="auto">
        <a:xfrm>
          <a:off x="35814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7620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6D5DE07-1D42-4A24-ABF6-3D64C08C775D}"/>
            </a:ext>
          </a:extLst>
        </xdr:cNvPr>
        <xdr:cNvSpPr>
          <a:spLocks noChangeAspect="1" noChangeArrowheads="1"/>
        </xdr:cNvSpPr>
      </xdr:nvSpPr>
      <xdr:spPr bwMode="auto">
        <a:xfrm>
          <a:off x="396240" y="1124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7620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E4B709E5-8C67-4DE4-8813-9FE01A56E0EF}"/>
            </a:ext>
          </a:extLst>
        </xdr:cNvPr>
        <xdr:cNvSpPr>
          <a:spLocks noChangeAspect="1" noChangeArrowheads="1"/>
        </xdr:cNvSpPr>
      </xdr:nvSpPr>
      <xdr:spPr bwMode="auto">
        <a:xfrm>
          <a:off x="396240" y="1124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7620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50B2B347-AD4F-43CA-A3F9-58F38D3A961E}"/>
            </a:ext>
          </a:extLst>
        </xdr:cNvPr>
        <xdr:cNvSpPr>
          <a:spLocks noChangeAspect="1" noChangeArrowheads="1"/>
        </xdr:cNvSpPr>
      </xdr:nvSpPr>
      <xdr:spPr bwMode="auto">
        <a:xfrm>
          <a:off x="396240" y="1124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7620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FAC21A73-A592-42A8-B98E-4FC05ACD7A29}"/>
            </a:ext>
          </a:extLst>
        </xdr:cNvPr>
        <xdr:cNvSpPr>
          <a:spLocks noChangeAspect="1" noChangeArrowheads="1"/>
        </xdr:cNvSpPr>
      </xdr:nvSpPr>
      <xdr:spPr bwMode="auto">
        <a:xfrm>
          <a:off x="396240" y="10850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54</xdr:row>
      <xdr:rowOff>60960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3788F040-F276-4057-80C3-47B5B13CDF49}"/>
            </a:ext>
          </a:extLst>
        </xdr:cNvPr>
        <xdr:cNvSpPr>
          <a:spLocks noChangeAspect="1" noChangeArrowheads="1"/>
        </xdr:cNvSpPr>
      </xdr:nvSpPr>
      <xdr:spPr bwMode="auto">
        <a:xfrm>
          <a:off x="1455420" y="1050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858E655-74ED-4667-9012-4692324F805A}"/>
            </a:ext>
          </a:extLst>
        </xdr:cNvPr>
        <xdr:cNvSpPr>
          <a:spLocks noChangeAspect="1" noChangeArrowheads="1"/>
        </xdr:cNvSpPr>
      </xdr:nvSpPr>
      <xdr:spPr bwMode="auto">
        <a:xfrm>
          <a:off x="205740" y="806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</xdr:row>
      <xdr:rowOff>129540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2DBAD394-E024-4340-89E6-026763479508}"/>
            </a:ext>
          </a:extLst>
        </xdr:cNvPr>
        <xdr:cNvSpPr>
          <a:spLocks noChangeAspect="1" noChangeArrowheads="1"/>
        </xdr:cNvSpPr>
      </xdr:nvSpPr>
      <xdr:spPr bwMode="auto">
        <a:xfrm>
          <a:off x="982980" y="681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44</xdr:row>
      <xdr:rowOff>45720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23B0CB6-7665-4DA0-9C26-03F65C0E6189}"/>
            </a:ext>
          </a:extLst>
        </xdr:cNvPr>
        <xdr:cNvSpPr>
          <a:spLocks noChangeAspect="1" noChangeArrowheads="1"/>
        </xdr:cNvSpPr>
      </xdr:nvSpPr>
      <xdr:spPr bwMode="auto">
        <a:xfrm>
          <a:off x="838200" y="8511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527F416-610A-4D27-8536-832DF8C3B7E5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</xdr:row>
      <xdr:rowOff>129540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9F9BE6F3-254E-4276-ACBB-4A905F12DF0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45720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AF7AC1C2-6FD6-4B2A-AF64-182ED20F8133}"/>
            </a:ext>
          </a:extLst>
        </xdr:cNvPr>
        <xdr:cNvSpPr>
          <a:spLocks noChangeAspect="1" noChangeArrowheads="1"/>
        </xdr:cNvSpPr>
      </xdr:nvSpPr>
      <xdr:spPr bwMode="auto">
        <a:xfrm>
          <a:off x="2575560" y="3901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43</xdr:row>
      <xdr:rowOff>45720</xdr:rowOff>
    </xdr:from>
    <xdr:ext cx="518160" cy="55626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0969DF70-A758-4EFD-A52A-814F28D91A71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160020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1F0F440-24D7-40C7-B255-05DFB4675720}"/>
            </a:ext>
          </a:extLst>
        </xdr:cNvPr>
        <xdr:cNvSpPr>
          <a:spLocks noChangeAspect="1" noChangeArrowheads="1"/>
        </xdr:cNvSpPr>
      </xdr:nvSpPr>
      <xdr:spPr bwMode="auto">
        <a:xfrm>
          <a:off x="6858000" y="3025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C7BBEF2-210B-48B7-914A-41799C8E96A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15240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7FE7564E-5EC5-44FD-9616-1FC4B30E9E8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D7EB23CF-7A8B-401A-876E-71AD9CA84D3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68</xdr:row>
      <xdr:rowOff>7620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4EAAF1E8-E459-437A-B958-6D73E138BDF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68</xdr:row>
      <xdr:rowOff>7620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36E111A1-E50E-41D1-AAB0-ED03261A76D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67</xdr:row>
      <xdr:rowOff>7620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503EBA4C-9407-44F1-835B-487AC1D73AD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026FADA-13CB-49B8-8CBA-C83B169E3CA0}"/>
            </a:ext>
          </a:extLst>
        </xdr:cNvPr>
        <xdr:cNvSpPr>
          <a:spLocks noChangeAspect="1" noChangeArrowheads="1"/>
        </xdr:cNvSpPr>
      </xdr:nvSpPr>
      <xdr:spPr bwMode="auto">
        <a:xfrm>
          <a:off x="29641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41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0FE4B7A2-9D4F-4B95-8146-10614630B2F4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</xdr:row>
      <xdr:rowOff>129540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F1619300-C8CF-4FC8-9A01-B323D656CEA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45720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BF1645C2-87EA-4A37-96EA-9C9A94137FEB}"/>
            </a:ext>
          </a:extLst>
        </xdr:cNvPr>
        <xdr:cNvSpPr>
          <a:spLocks noChangeAspect="1" noChangeArrowheads="1"/>
        </xdr:cNvSpPr>
      </xdr:nvSpPr>
      <xdr:spPr bwMode="auto">
        <a:xfrm>
          <a:off x="8199120" y="3901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43</xdr:row>
      <xdr:rowOff>45720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E8E37391-DFB0-4A52-9AA9-B5B800B1528F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AE97EA1D-D38C-4AFB-91C5-1B9A37F33FF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15240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BA4E912-52A9-4295-AC36-89F227ABDB0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63</xdr:row>
      <xdr:rowOff>7620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09640CEA-33F5-45F1-A1DD-BD66891F740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68</xdr:row>
      <xdr:rowOff>7620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E7FDE33D-DFA9-4315-8A93-9204B2507F5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68</xdr:row>
      <xdr:rowOff>7620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B6D14F8D-ABE2-4467-B0CF-D653E49528D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67</xdr:row>
      <xdr:rowOff>7620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DC18ACC-80C0-4B1B-8398-50C755BDB02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6572142-1018-4358-A3E9-8BF09F10B3FD}"/>
            </a:ext>
          </a:extLst>
        </xdr:cNvPr>
        <xdr:cNvSpPr>
          <a:spLocks noChangeAspect="1" noChangeArrowheads="1"/>
        </xdr:cNvSpPr>
      </xdr:nvSpPr>
      <xdr:spPr bwMode="auto">
        <a:xfrm>
          <a:off x="29641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72</xdr:row>
      <xdr:rowOff>45720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EA9838B-0873-4110-A588-FA7EC4F0FF90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44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299C21E3-0ACF-47CA-8464-A451A665343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44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12F1D174-FDAA-4A87-9B5E-9EFD886BF01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5626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598C1CFF-9238-4F96-A77E-4B2D393082FA}"/>
            </a:ext>
          </a:extLst>
        </xdr:cNvPr>
        <xdr:cNvSpPr>
          <a:spLocks noChangeAspect="1" noChangeArrowheads="1"/>
        </xdr:cNvSpPr>
      </xdr:nvSpPr>
      <xdr:spPr bwMode="auto">
        <a:xfrm>
          <a:off x="236220" y="717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93CE0F80-4360-48C7-AE8A-367C69C79F9F}"/>
            </a:ext>
          </a:extLst>
        </xdr:cNvPr>
        <xdr:cNvSpPr>
          <a:spLocks noChangeAspect="1" noChangeArrowheads="1"/>
        </xdr:cNvSpPr>
      </xdr:nvSpPr>
      <xdr:spPr bwMode="auto">
        <a:xfrm>
          <a:off x="236220" y="717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32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13370926-3156-45C8-B600-22A08C2A184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32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DEA6972B-E914-40F8-8BC5-665383D9ED9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6E248DBA-CF11-4B88-809D-3EE41308854B}"/>
            </a:ext>
          </a:extLst>
        </xdr:cNvPr>
        <xdr:cNvSpPr>
          <a:spLocks noChangeAspect="1" noChangeArrowheads="1"/>
        </xdr:cNvSpPr>
      </xdr:nvSpPr>
      <xdr:spPr bwMode="auto">
        <a:xfrm>
          <a:off x="236220" y="7574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0A0BCF79-E89C-4F7E-98C2-BD67BFF3C669}"/>
            </a:ext>
          </a:extLst>
        </xdr:cNvPr>
        <xdr:cNvSpPr>
          <a:spLocks noChangeAspect="1" noChangeArrowheads="1"/>
        </xdr:cNvSpPr>
      </xdr:nvSpPr>
      <xdr:spPr bwMode="auto">
        <a:xfrm>
          <a:off x="236220" y="7574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55AE4CF-F5AB-46FD-A67D-564AAED9FC5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57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7620</xdr:colOff>
      <xdr:row>72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9FA6525-DE89-4D51-9AF7-ED414C8E09A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57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1A7C68C-3850-45DD-A0E9-6C4D09DA71BA}"/>
            </a:ext>
          </a:extLst>
        </xdr:cNvPr>
        <xdr:cNvSpPr>
          <a:spLocks noChangeAspect="1" noChangeArrowheads="1"/>
        </xdr:cNvSpPr>
      </xdr:nvSpPr>
      <xdr:spPr bwMode="auto">
        <a:xfrm>
          <a:off x="681228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55CED59-B05D-4A2F-87A1-014B6E9D74DE}"/>
            </a:ext>
          </a:extLst>
        </xdr:cNvPr>
        <xdr:cNvSpPr>
          <a:spLocks noChangeAspect="1" noChangeArrowheads="1"/>
        </xdr:cNvSpPr>
      </xdr:nvSpPr>
      <xdr:spPr bwMode="auto">
        <a:xfrm>
          <a:off x="6812280" y="80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152400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ECB263B-D81D-4947-A648-8AF8815D6F4A}"/>
            </a:ext>
          </a:extLst>
        </xdr:cNvPr>
        <xdr:cNvSpPr>
          <a:spLocks noChangeAspect="1" noChangeArrowheads="1"/>
        </xdr:cNvSpPr>
      </xdr:nvSpPr>
      <xdr:spPr bwMode="auto">
        <a:xfrm>
          <a:off x="6812280" y="58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152400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1F4AE07-2166-4D98-9FDF-0E203F47D9EB}"/>
            </a:ext>
          </a:extLst>
        </xdr:cNvPr>
        <xdr:cNvSpPr>
          <a:spLocks noChangeAspect="1" noChangeArrowheads="1"/>
        </xdr:cNvSpPr>
      </xdr:nvSpPr>
      <xdr:spPr bwMode="auto">
        <a:xfrm>
          <a:off x="6812280" y="58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99060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0A1C506-7261-4C74-BA1D-F1009E6696F1}"/>
            </a:ext>
          </a:extLst>
        </xdr:cNvPr>
        <xdr:cNvSpPr>
          <a:spLocks noChangeAspect="1" noChangeArrowheads="1"/>
        </xdr:cNvSpPr>
      </xdr:nvSpPr>
      <xdr:spPr bwMode="auto">
        <a:xfrm>
          <a:off x="68122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105D134-52FF-4EA0-A9CB-F31CADB06103}"/>
            </a:ext>
          </a:extLst>
        </xdr:cNvPr>
        <xdr:cNvSpPr>
          <a:spLocks noChangeAspect="1" noChangeArrowheads="1"/>
        </xdr:cNvSpPr>
      </xdr:nvSpPr>
      <xdr:spPr bwMode="auto">
        <a:xfrm>
          <a:off x="6812280" y="1562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03E3009-1B32-4406-A8B7-59E11D01EF4C}"/>
            </a:ext>
          </a:extLst>
        </xdr:cNvPr>
        <xdr:cNvSpPr>
          <a:spLocks noChangeAspect="1" noChangeArrowheads="1"/>
        </xdr:cNvSpPr>
      </xdr:nvSpPr>
      <xdr:spPr bwMode="auto">
        <a:xfrm>
          <a:off x="6812280" y="80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D8ACC22-89D9-4F0C-B500-5B5FF4655C65}"/>
            </a:ext>
          </a:extLst>
        </xdr:cNvPr>
        <xdr:cNvSpPr>
          <a:spLocks noChangeAspect="1" noChangeArrowheads="1"/>
        </xdr:cNvSpPr>
      </xdr:nvSpPr>
      <xdr:spPr bwMode="auto">
        <a:xfrm>
          <a:off x="681990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2927D8F-1647-4365-BA89-2B123D9777FE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607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E88B965-7C37-4133-972D-2A13426CDD5B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152400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C7299F9-6FCF-4EFD-A10A-99B37B7A57AA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5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FC616C1-5449-4FB6-AEF2-401B3E0E7F98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9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2B69-B8DC-4A04-9297-4249D5F7AA36}">
  <dimension ref="A1:T51"/>
  <sheetViews>
    <sheetView tabSelected="1" workbookViewId="0">
      <selection activeCell="Q2" sqref="Q2:R2"/>
    </sheetView>
  </sheetViews>
  <sheetFormatPr defaultRowHeight="15.6" x14ac:dyDescent="0.3"/>
  <cols>
    <col min="1" max="1" width="3" bestFit="1" customWidth="1"/>
    <col min="2" max="2" width="3.77734375" bestFit="1" customWidth="1"/>
    <col min="3" max="3" width="22" bestFit="1" customWidth="1"/>
    <col min="4" max="4" width="5.44140625" customWidth="1"/>
    <col min="5" max="5" width="3.21875" customWidth="1"/>
    <col min="6" max="6" width="2.77734375" customWidth="1"/>
    <col min="7" max="7" width="3.77734375" customWidth="1"/>
    <col min="8" max="8" width="5.109375" customWidth="1"/>
    <col min="9" max="9" width="3.44140625" customWidth="1"/>
    <col min="10" max="10" width="2.77734375" customWidth="1"/>
    <col min="11" max="11" width="3.5546875" customWidth="1"/>
    <col min="12" max="12" width="7.44140625" customWidth="1"/>
    <col min="13" max="13" width="4.6640625" customWidth="1"/>
    <col min="14" max="14" width="4.88671875" customWidth="1"/>
    <col min="15" max="15" width="5.21875" customWidth="1"/>
    <col min="16" max="16" width="6.21875" customWidth="1"/>
    <col min="17" max="17" width="5.88671875" customWidth="1"/>
    <col min="18" max="18" width="6.109375" customWidth="1"/>
    <col min="19" max="19" width="5.6640625" customWidth="1"/>
    <col min="20" max="20" width="6.5546875" style="43" customWidth="1"/>
    <col min="21" max="21" width="6.21875" customWidth="1"/>
  </cols>
  <sheetData>
    <row r="1" spans="1:20" ht="16.2" thickBot="1" x14ac:dyDescent="0.35"/>
    <row r="2" spans="1:20" ht="18.600000000000001" thickBot="1" x14ac:dyDescent="0.4">
      <c r="B2" s="1"/>
      <c r="C2" s="1"/>
      <c r="D2" s="2" t="s">
        <v>57</v>
      </c>
      <c r="H2" s="3"/>
      <c r="I2" s="4"/>
      <c r="J2" s="4"/>
      <c r="K2" s="4"/>
      <c r="L2" s="4"/>
      <c r="M2" s="4"/>
      <c r="N2" s="5"/>
      <c r="O2" s="104">
        <v>45413</v>
      </c>
      <c r="P2" s="104"/>
      <c r="Q2" s="109" t="s">
        <v>146</v>
      </c>
      <c r="R2" s="110" t="s">
        <v>147</v>
      </c>
      <c r="S2" s="7"/>
      <c r="T2" s="6"/>
    </row>
    <row r="3" spans="1:20" ht="29.4" customHeight="1" thickBot="1" x14ac:dyDescent="0.35">
      <c r="B3" s="8" t="s">
        <v>0</v>
      </c>
      <c r="C3" s="9" t="s">
        <v>1</v>
      </c>
      <c r="D3" s="105" t="s">
        <v>138</v>
      </c>
      <c r="E3" s="105"/>
      <c r="F3" s="105"/>
      <c r="G3" s="105"/>
      <c r="H3" s="106" t="s">
        <v>143</v>
      </c>
      <c r="I3" s="106"/>
      <c r="J3" s="106"/>
      <c r="K3" s="106"/>
      <c r="L3" s="10" t="s">
        <v>2</v>
      </c>
      <c r="M3" s="10" t="s">
        <v>3</v>
      </c>
      <c r="N3" s="11" t="s">
        <v>4</v>
      </c>
      <c r="O3" s="12" t="s">
        <v>5</v>
      </c>
      <c r="P3" s="13" t="s">
        <v>6</v>
      </c>
      <c r="Q3" s="14" t="s">
        <v>7</v>
      </c>
      <c r="R3" s="15" t="s">
        <v>6</v>
      </c>
      <c r="S3" s="83" t="s">
        <v>8</v>
      </c>
      <c r="T3" s="84" t="s">
        <v>6</v>
      </c>
    </row>
    <row r="4" spans="1:20" ht="16.2" customHeight="1" x14ac:dyDescent="0.3">
      <c r="A4">
        <v>1</v>
      </c>
      <c r="B4" s="16" t="s">
        <v>9</v>
      </c>
      <c r="C4" s="17" t="s">
        <v>10</v>
      </c>
      <c r="D4" s="18">
        <v>15339</v>
      </c>
      <c r="E4" s="18">
        <v>27</v>
      </c>
      <c r="F4" s="19">
        <v>3</v>
      </c>
      <c r="G4" s="18">
        <f t="shared" ref="G4" si="0">E4*F4</f>
        <v>81</v>
      </c>
      <c r="H4" s="20">
        <v>11401</v>
      </c>
      <c r="I4" s="20">
        <v>15</v>
      </c>
      <c r="J4" s="19">
        <v>4</v>
      </c>
      <c r="K4" s="21">
        <f t="shared" ref="K4" si="1">I4*J4</f>
        <v>60</v>
      </c>
      <c r="L4" s="22">
        <f t="shared" ref="L4" si="2">SUM(D4+H4)</f>
        <v>26740</v>
      </c>
      <c r="M4" s="22">
        <f t="shared" ref="M4" si="3">SUM(G4+K4)</f>
        <v>141</v>
      </c>
      <c r="N4" s="23">
        <f t="shared" ref="N4" si="4">L4/M4</f>
        <v>189.64539007092199</v>
      </c>
      <c r="O4" s="24">
        <f t="shared" ref="O4" si="5">200-N4</f>
        <v>10.354609929078009</v>
      </c>
      <c r="P4" s="25">
        <f t="shared" ref="P4" si="6">0.7*O4</f>
        <v>7.2482269503546055</v>
      </c>
      <c r="Q4" s="26">
        <f t="shared" ref="Q4" si="7">210-N4</f>
        <v>20.354609929078009</v>
      </c>
      <c r="R4" s="81">
        <f t="shared" ref="R4" si="8">0.7*Q4</f>
        <v>14.248226950354605</v>
      </c>
      <c r="S4" s="85">
        <f t="shared" ref="S4" si="9">220-N4</f>
        <v>30.354609929078009</v>
      </c>
      <c r="T4" s="86">
        <f t="shared" ref="T4" si="10">0.7*S4</f>
        <v>21.248226950354606</v>
      </c>
    </row>
    <row r="5" spans="1:20" x14ac:dyDescent="0.3">
      <c r="A5">
        <v>2</v>
      </c>
      <c r="B5" s="17" t="s">
        <v>9</v>
      </c>
      <c r="C5" s="17" t="s">
        <v>12</v>
      </c>
      <c r="D5" s="18">
        <v>14525</v>
      </c>
      <c r="E5" s="18">
        <v>27</v>
      </c>
      <c r="F5" s="19">
        <v>3</v>
      </c>
      <c r="G5" s="18">
        <f t="shared" ref="G5:G51" si="11">E5*F5</f>
        <v>81</v>
      </c>
      <c r="H5" s="20">
        <v>6331</v>
      </c>
      <c r="I5" s="20">
        <v>9</v>
      </c>
      <c r="J5" s="19">
        <v>4</v>
      </c>
      <c r="K5" s="21">
        <f t="shared" ref="K5:K17" si="12">I5*J5</f>
        <v>36</v>
      </c>
      <c r="L5" s="22">
        <f t="shared" ref="L5:L51" si="13">SUM(D5+H5)</f>
        <v>20856</v>
      </c>
      <c r="M5" s="22">
        <f t="shared" ref="M5:M51" si="14">SUM(G5+K5)</f>
        <v>117</v>
      </c>
      <c r="N5" s="23">
        <f t="shared" ref="N5:N51" si="15">L5/M5</f>
        <v>178.25641025641025</v>
      </c>
      <c r="O5" s="24">
        <f t="shared" ref="O5:O51" si="16">200-N5</f>
        <v>21.743589743589752</v>
      </c>
      <c r="P5" s="25">
        <f t="shared" ref="P5:P51" si="17">0.7*O5</f>
        <v>15.220512820512825</v>
      </c>
      <c r="Q5" s="26">
        <f t="shared" ref="Q5:Q51" si="18">210-N5</f>
        <v>31.743589743589752</v>
      </c>
      <c r="R5" s="81">
        <f t="shared" ref="R5:R51" si="19">0.7*Q5</f>
        <v>22.220512820512823</v>
      </c>
      <c r="S5" s="30">
        <f t="shared" ref="S5:S51" si="20">220-N5</f>
        <v>41.743589743589752</v>
      </c>
      <c r="T5" s="28">
        <f t="shared" ref="T5:T51" si="21">0.7*S5</f>
        <v>29.220512820512823</v>
      </c>
    </row>
    <row r="6" spans="1:20" x14ac:dyDescent="0.3">
      <c r="A6">
        <v>3</v>
      </c>
      <c r="B6" s="17" t="s">
        <v>9</v>
      </c>
      <c r="C6" s="17" t="s">
        <v>14</v>
      </c>
      <c r="D6" s="18">
        <v>12284</v>
      </c>
      <c r="E6" s="18">
        <v>24</v>
      </c>
      <c r="F6" s="19">
        <v>3</v>
      </c>
      <c r="G6" s="18">
        <f t="shared" si="11"/>
        <v>72</v>
      </c>
      <c r="H6" s="20">
        <v>8247</v>
      </c>
      <c r="I6" s="20">
        <v>12</v>
      </c>
      <c r="J6" s="19">
        <v>4</v>
      </c>
      <c r="K6" s="21">
        <f t="shared" si="12"/>
        <v>48</v>
      </c>
      <c r="L6" s="22">
        <f t="shared" si="13"/>
        <v>20531</v>
      </c>
      <c r="M6" s="22">
        <f t="shared" si="14"/>
        <v>120</v>
      </c>
      <c r="N6" s="23">
        <f t="shared" si="15"/>
        <v>171.09166666666667</v>
      </c>
      <c r="O6" s="24">
        <f t="shared" si="16"/>
        <v>28.908333333333331</v>
      </c>
      <c r="P6" s="25">
        <f t="shared" si="17"/>
        <v>20.235833333333332</v>
      </c>
      <c r="Q6" s="26">
        <f t="shared" si="18"/>
        <v>38.908333333333331</v>
      </c>
      <c r="R6" s="81">
        <f t="shared" si="19"/>
        <v>27.235833333333332</v>
      </c>
      <c r="S6" s="30">
        <f t="shared" si="20"/>
        <v>48.908333333333331</v>
      </c>
      <c r="T6" s="28">
        <f t="shared" si="21"/>
        <v>34.235833333333332</v>
      </c>
    </row>
    <row r="7" spans="1:20" x14ac:dyDescent="0.3">
      <c r="A7">
        <v>4</v>
      </c>
      <c r="B7" s="17" t="s">
        <v>9</v>
      </c>
      <c r="C7" s="17" t="s">
        <v>15</v>
      </c>
      <c r="D7" s="18">
        <v>15761</v>
      </c>
      <c r="E7" s="18">
        <v>31</v>
      </c>
      <c r="F7" s="19">
        <v>3</v>
      </c>
      <c r="G7" s="18">
        <f t="shared" si="11"/>
        <v>93</v>
      </c>
      <c r="H7" s="20">
        <v>8132</v>
      </c>
      <c r="I7" s="20">
        <v>12</v>
      </c>
      <c r="J7" s="19">
        <v>4</v>
      </c>
      <c r="K7" s="21">
        <f t="shared" si="12"/>
        <v>48</v>
      </c>
      <c r="L7" s="22">
        <f t="shared" si="13"/>
        <v>23893</v>
      </c>
      <c r="M7" s="22">
        <f t="shared" si="14"/>
        <v>141</v>
      </c>
      <c r="N7" s="23">
        <f t="shared" si="15"/>
        <v>169.45390070921985</v>
      </c>
      <c r="O7" s="24">
        <f t="shared" si="16"/>
        <v>30.546099290780148</v>
      </c>
      <c r="P7" s="25">
        <f t="shared" si="17"/>
        <v>21.382269503546102</v>
      </c>
      <c r="Q7" s="26">
        <f t="shared" si="18"/>
        <v>40.546099290780148</v>
      </c>
      <c r="R7" s="81">
        <f t="shared" si="19"/>
        <v>28.382269503546102</v>
      </c>
      <c r="S7" s="30">
        <f t="shared" si="20"/>
        <v>50.546099290780148</v>
      </c>
      <c r="T7" s="28">
        <f t="shared" si="21"/>
        <v>35.382269503546098</v>
      </c>
    </row>
    <row r="8" spans="1:20" x14ac:dyDescent="0.3">
      <c r="A8">
        <v>5</v>
      </c>
      <c r="B8" s="31" t="s">
        <v>13</v>
      </c>
      <c r="C8" s="31" t="s">
        <v>16</v>
      </c>
      <c r="D8" s="18">
        <v>16166</v>
      </c>
      <c r="E8" s="18">
        <v>32</v>
      </c>
      <c r="F8" s="19">
        <v>3</v>
      </c>
      <c r="G8" s="18">
        <f t="shared" si="11"/>
        <v>96</v>
      </c>
      <c r="H8" s="20">
        <v>10069</v>
      </c>
      <c r="I8" s="20">
        <v>15</v>
      </c>
      <c r="J8" s="19">
        <v>4</v>
      </c>
      <c r="K8" s="21">
        <f t="shared" si="12"/>
        <v>60</v>
      </c>
      <c r="L8" s="22">
        <f t="shared" si="13"/>
        <v>26235</v>
      </c>
      <c r="M8" s="22">
        <f t="shared" si="14"/>
        <v>156</v>
      </c>
      <c r="N8" s="23">
        <f t="shared" si="15"/>
        <v>168.17307692307693</v>
      </c>
      <c r="O8" s="24">
        <f t="shared" si="16"/>
        <v>31.826923076923066</v>
      </c>
      <c r="P8" s="25">
        <f t="shared" si="17"/>
        <v>22.278846153846146</v>
      </c>
      <c r="Q8" s="26">
        <f t="shared" si="18"/>
        <v>41.826923076923066</v>
      </c>
      <c r="R8" s="81">
        <f t="shared" si="19"/>
        <v>29.278846153846143</v>
      </c>
      <c r="S8" s="30">
        <f t="shared" si="20"/>
        <v>51.826923076923066</v>
      </c>
      <c r="T8" s="28">
        <f t="shared" si="21"/>
        <v>36.278846153846146</v>
      </c>
    </row>
    <row r="9" spans="1:20" x14ac:dyDescent="0.3">
      <c r="A9">
        <v>6</v>
      </c>
      <c r="B9" s="17" t="s">
        <v>9</v>
      </c>
      <c r="C9" s="17" t="s">
        <v>17</v>
      </c>
      <c r="D9" s="18">
        <v>14338</v>
      </c>
      <c r="E9" s="18">
        <v>30</v>
      </c>
      <c r="F9" s="19">
        <v>3</v>
      </c>
      <c r="G9" s="18">
        <f t="shared" si="11"/>
        <v>90</v>
      </c>
      <c r="H9" s="20">
        <v>7172</v>
      </c>
      <c r="I9" s="20">
        <v>11</v>
      </c>
      <c r="J9" s="19">
        <v>4</v>
      </c>
      <c r="K9" s="21">
        <f t="shared" si="12"/>
        <v>44</v>
      </c>
      <c r="L9" s="22">
        <f t="shared" si="13"/>
        <v>21510</v>
      </c>
      <c r="M9" s="22">
        <f t="shared" si="14"/>
        <v>134</v>
      </c>
      <c r="N9" s="23">
        <f t="shared" si="15"/>
        <v>160.52238805970148</v>
      </c>
      <c r="O9" s="24">
        <f t="shared" si="16"/>
        <v>39.477611940298516</v>
      </c>
      <c r="P9" s="25">
        <f t="shared" si="17"/>
        <v>27.634328358208961</v>
      </c>
      <c r="Q9" s="26">
        <f t="shared" si="18"/>
        <v>49.477611940298516</v>
      </c>
      <c r="R9" s="81">
        <f t="shared" si="19"/>
        <v>34.634328358208961</v>
      </c>
      <c r="S9" s="30">
        <f t="shared" si="20"/>
        <v>59.477611940298516</v>
      </c>
      <c r="T9" s="28">
        <f t="shared" si="21"/>
        <v>41.634328358208961</v>
      </c>
    </row>
    <row r="10" spans="1:20" x14ac:dyDescent="0.3">
      <c r="A10">
        <v>7</v>
      </c>
      <c r="B10" s="31" t="s">
        <v>13</v>
      </c>
      <c r="C10" s="31" t="s">
        <v>19</v>
      </c>
      <c r="D10" s="18">
        <v>13599</v>
      </c>
      <c r="E10" s="18">
        <v>29</v>
      </c>
      <c r="F10" s="19">
        <v>3</v>
      </c>
      <c r="G10" s="18">
        <f t="shared" si="11"/>
        <v>87</v>
      </c>
      <c r="H10" s="20">
        <v>8313</v>
      </c>
      <c r="I10" s="20">
        <v>13</v>
      </c>
      <c r="J10" s="19">
        <v>4</v>
      </c>
      <c r="K10" s="21">
        <f t="shared" si="12"/>
        <v>52</v>
      </c>
      <c r="L10" s="22">
        <f t="shared" si="13"/>
        <v>21912</v>
      </c>
      <c r="M10" s="22">
        <f t="shared" si="14"/>
        <v>139</v>
      </c>
      <c r="N10" s="23">
        <f t="shared" si="15"/>
        <v>157.64028776978418</v>
      </c>
      <c r="O10" s="24">
        <f t="shared" si="16"/>
        <v>42.35971223021582</v>
      </c>
      <c r="P10" s="25">
        <f t="shared" si="17"/>
        <v>29.651798561151072</v>
      </c>
      <c r="Q10" s="26">
        <f t="shared" si="18"/>
        <v>52.35971223021582</v>
      </c>
      <c r="R10" s="81">
        <f t="shared" si="19"/>
        <v>36.651798561151068</v>
      </c>
      <c r="S10" s="30">
        <f t="shared" si="20"/>
        <v>62.35971223021582</v>
      </c>
      <c r="T10" s="28">
        <f t="shared" si="21"/>
        <v>43.651798561151068</v>
      </c>
    </row>
    <row r="11" spans="1:20" x14ac:dyDescent="0.3">
      <c r="A11">
        <v>8</v>
      </c>
      <c r="B11" s="31" t="s">
        <v>13</v>
      </c>
      <c r="C11" s="31" t="s">
        <v>134</v>
      </c>
      <c r="D11" s="18">
        <v>14404</v>
      </c>
      <c r="E11" s="18">
        <v>31</v>
      </c>
      <c r="F11" s="19">
        <v>3</v>
      </c>
      <c r="G11" s="18">
        <f t="shared" si="11"/>
        <v>93</v>
      </c>
      <c r="H11" s="20">
        <v>7133</v>
      </c>
      <c r="I11" s="20">
        <v>11</v>
      </c>
      <c r="J11" s="19">
        <v>4</v>
      </c>
      <c r="K11" s="21">
        <f t="shared" si="12"/>
        <v>44</v>
      </c>
      <c r="L11" s="22">
        <f t="shared" si="13"/>
        <v>21537</v>
      </c>
      <c r="M11" s="22">
        <f t="shared" si="14"/>
        <v>137</v>
      </c>
      <c r="N11" s="23">
        <f t="shared" si="15"/>
        <v>157.20437956204378</v>
      </c>
      <c r="O11" s="24">
        <f t="shared" si="16"/>
        <v>42.795620437956217</v>
      </c>
      <c r="P11" s="25">
        <f t="shared" si="17"/>
        <v>29.956934306569348</v>
      </c>
      <c r="Q11" s="26">
        <f t="shared" si="18"/>
        <v>52.795620437956217</v>
      </c>
      <c r="R11" s="81">
        <f t="shared" si="19"/>
        <v>36.956934306569352</v>
      </c>
      <c r="S11" s="30">
        <f t="shared" si="20"/>
        <v>62.795620437956217</v>
      </c>
      <c r="T11" s="28">
        <f t="shared" si="21"/>
        <v>43.956934306569352</v>
      </c>
    </row>
    <row r="12" spans="1:20" x14ac:dyDescent="0.3">
      <c r="A12">
        <v>9</v>
      </c>
      <c r="B12" s="31" t="s">
        <v>13</v>
      </c>
      <c r="C12" s="31" t="s">
        <v>20</v>
      </c>
      <c r="D12" s="18">
        <v>11725</v>
      </c>
      <c r="E12" s="18">
        <v>25</v>
      </c>
      <c r="F12" s="19">
        <v>3</v>
      </c>
      <c r="G12" s="18">
        <f t="shared" si="11"/>
        <v>75</v>
      </c>
      <c r="H12" s="20">
        <v>6291</v>
      </c>
      <c r="I12" s="20">
        <v>10</v>
      </c>
      <c r="J12" s="19">
        <v>4</v>
      </c>
      <c r="K12" s="21">
        <f t="shared" si="12"/>
        <v>40</v>
      </c>
      <c r="L12" s="22">
        <f t="shared" si="13"/>
        <v>18016</v>
      </c>
      <c r="M12" s="22">
        <f t="shared" si="14"/>
        <v>115</v>
      </c>
      <c r="N12" s="23">
        <f t="shared" si="15"/>
        <v>156.66086956521738</v>
      </c>
      <c r="O12" s="24">
        <f t="shared" si="16"/>
        <v>43.339130434782618</v>
      </c>
      <c r="P12" s="25">
        <f t="shared" si="17"/>
        <v>30.337391304347829</v>
      </c>
      <c r="Q12" s="26">
        <f t="shared" si="18"/>
        <v>53.339130434782618</v>
      </c>
      <c r="R12" s="81">
        <f t="shared" si="19"/>
        <v>37.337391304347832</v>
      </c>
      <c r="S12" s="30">
        <f t="shared" si="20"/>
        <v>63.339130434782618</v>
      </c>
      <c r="T12" s="28">
        <f t="shared" si="21"/>
        <v>44.337391304347832</v>
      </c>
    </row>
    <row r="13" spans="1:20" x14ac:dyDescent="0.3">
      <c r="A13">
        <v>10</v>
      </c>
      <c r="B13" s="31" t="s">
        <v>13</v>
      </c>
      <c r="C13" s="31" t="s">
        <v>18</v>
      </c>
      <c r="D13" s="18">
        <v>11425</v>
      </c>
      <c r="E13" s="18">
        <v>24</v>
      </c>
      <c r="F13" s="19">
        <v>3</v>
      </c>
      <c r="G13" s="18">
        <f t="shared" si="11"/>
        <v>72</v>
      </c>
      <c r="H13" s="20">
        <v>4863</v>
      </c>
      <c r="I13" s="20">
        <v>8</v>
      </c>
      <c r="J13" s="19">
        <v>4</v>
      </c>
      <c r="K13" s="21">
        <f t="shared" si="12"/>
        <v>32</v>
      </c>
      <c r="L13" s="22">
        <f t="shared" si="13"/>
        <v>16288</v>
      </c>
      <c r="M13" s="22">
        <f t="shared" si="14"/>
        <v>104</v>
      </c>
      <c r="N13" s="23">
        <f t="shared" si="15"/>
        <v>156.61538461538461</v>
      </c>
      <c r="O13" s="24">
        <f t="shared" si="16"/>
        <v>43.384615384615387</v>
      </c>
      <c r="P13" s="25">
        <f t="shared" si="17"/>
        <v>30.369230769230768</v>
      </c>
      <c r="Q13" s="26">
        <f t="shared" si="18"/>
        <v>53.384615384615387</v>
      </c>
      <c r="R13" s="81">
        <f t="shared" si="19"/>
        <v>37.369230769230768</v>
      </c>
      <c r="S13" s="30">
        <f t="shared" si="20"/>
        <v>63.384615384615387</v>
      </c>
      <c r="T13" s="28">
        <f t="shared" si="21"/>
        <v>44.369230769230768</v>
      </c>
    </row>
    <row r="14" spans="1:20" x14ac:dyDescent="0.3">
      <c r="A14">
        <v>11</v>
      </c>
      <c r="B14" s="32" t="s">
        <v>21</v>
      </c>
      <c r="C14" s="32" t="s">
        <v>24</v>
      </c>
      <c r="D14" s="18">
        <v>14741</v>
      </c>
      <c r="E14" s="18">
        <v>32</v>
      </c>
      <c r="F14" s="19">
        <v>3</v>
      </c>
      <c r="G14" s="18">
        <f t="shared" si="11"/>
        <v>96</v>
      </c>
      <c r="H14" s="20">
        <v>6153</v>
      </c>
      <c r="I14" s="20">
        <v>10</v>
      </c>
      <c r="J14" s="19">
        <v>4</v>
      </c>
      <c r="K14" s="21">
        <f t="shared" si="12"/>
        <v>40</v>
      </c>
      <c r="L14" s="22">
        <f t="shared" si="13"/>
        <v>20894</v>
      </c>
      <c r="M14" s="22">
        <f t="shared" si="14"/>
        <v>136</v>
      </c>
      <c r="N14" s="23">
        <f t="shared" si="15"/>
        <v>153.63235294117646</v>
      </c>
      <c r="O14" s="24">
        <f t="shared" si="16"/>
        <v>46.367647058823536</v>
      </c>
      <c r="P14" s="25">
        <f t="shared" si="17"/>
        <v>32.457352941176474</v>
      </c>
      <c r="Q14" s="26">
        <f t="shared" si="18"/>
        <v>56.367647058823536</v>
      </c>
      <c r="R14" s="81">
        <f t="shared" si="19"/>
        <v>39.457352941176474</v>
      </c>
      <c r="S14" s="30">
        <f t="shared" si="20"/>
        <v>66.367647058823536</v>
      </c>
      <c r="T14" s="28">
        <f t="shared" si="21"/>
        <v>46.457352941176474</v>
      </c>
    </row>
    <row r="15" spans="1:20" x14ac:dyDescent="0.3">
      <c r="A15">
        <v>12</v>
      </c>
      <c r="B15" s="32" t="s">
        <v>21</v>
      </c>
      <c r="C15" s="32" t="s">
        <v>22</v>
      </c>
      <c r="D15" s="18">
        <v>12182</v>
      </c>
      <c r="E15" s="18">
        <v>26</v>
      </c>
      <c r="F15" s="19">
        <v>3</v>
      </c>
      <c r="G15" s="18">
        <f t="shared" si="11"/>
        <v>78</v>
      </c>
      <c r="H15" s="20">
        <v>5915</v>
      </c>
      <c r="I15" s="20">
        <v>10</v>
      </c>
      <c r="J15" s="19">
        <v>4</v>
      </c>
      <c r="K15" s="21">
        <f t="shared" si="12"/>
        <v>40</v>
      </c>
      <c r="L15" s="22">
        <f t="shared" si="13"/>
        <v>18097</v>
      </c>
      <c r="M15" s="22">
        <f t="shared" si="14"/>
        <v>118</v>
      </c>
      <c r="N15" s="23">
        <f t="shared" si="15"/>
        <v>153.36440677966101</v>
      </c>
      <c r="O15" s="24">
        <f t="shared" si="16"/>
        <v>46.63559322033899</v>
      </c>
      <c r="P15" s="25">
        <f t="shared" si="17"/>
        <v>32.64491525423729</v>
      </c>
      <c r="Q15" s="26">
        <f t="shared" si="18"/>
        <v>56.63559322033899</v>
      </c>
      <c r="R15" s="81">
        <f t="shared" si="19"/>
        <v>39.64491525423729</v>
      </c>
      <c r="S15" s="30">
        <f t="shared" si="20"/>
        <v>66.63559322033899</v>
      </c>
      <c r="T15" s="28">
        <f t="shared" si="21"/>
        <v>46.64491525423729</v>
      </c>
    </row>
    <row r="16" spans="1:20" x14ac:dyDescent="0.3">
      <c r="A16">
        <v>13</v>
      </c>
      <c r="B16" s="32" t="s">
        <v>21</v>
      </c>
      <c r="C16" s="32" t="s">
        <v>124</v>
      </c>
      <c r="D16" s="18">
        <v>11305</v>
      </c>
      <c r="E16" s="18">
        <v>26</v>
      </c>
      <c r="F16" s="19">
        <v>3</v>
      </c>
      <c r="G16" s="18">
        <f t="shared" si="11"/>
        <v>78</v>
      </c>
      <c r="H16" s="20">
        <v>5452</v>
      </c>
      <c r="I16" s="20">
        <v>9</v>
      </c>
      <c r="J16" s="19">
        <v>4</v>
      </c>
      <c r="K16" s="20">
        <f t="shared" si="12"/>
        <v>36</v>
      </c>
      <c r="L16" s="22">
        <f t="shared" si="13"/>
        <v>16757</v>
      </c>
      <c r="M16" s="22">
        <f t="shared" si="14"/>
        <v>114</v>
      </c>
      <c r="N16" s="33">
        <f t="shared" si="15"/>
        <v>146.99122807017545</v>
      </c>
      <c r="O16" s="34">
        <f t="shared" si="16"/>
        <v>53.008771929824547</v>
      </c>
      <c r="P16" s="35">
        <f t="shared" si="17"/>
        <v>37.106140350877183</v>
      </c>
      <c r="Q16" s="36">
        <f t="shared" si="18"/>
        <v>63.008771929824547</v>
      </c>
      <c r="R16" s="81">
        <f t="shared" si="19"/>
        <v>44.106140350877183</v>
      </c>
      <c r="S16" s="30">
        <f t="shared" si="20"/>
        <v>73.008771929824547</v>
      </c>
      <c r="T16" s="28">
        <f t="shared" si="21"/>
        <v>51.106140350877183</v>
      </c>
    </row>
    <row r="17" spans="1:20" x14ac:dyDescent="0.3">
      <c r="A17">
        <v>14</v>
      </c>
      <c r="B17" s="32" t="s">
        <v>21</v>
      </c>
      <c r="C17" s="32" t="s">
        <v>26</v>
      </c>
      <c r="D17" s="18">
        <v>12021</v>
      </c>
      <c r="E17" s="18">
        <v>28</v>
      </c>
      <c r="F17" s="19">
        <v>3</v>
      </c>
      <c r="G17" s="18">
        <f t="shared" si="11"/>
        <v>84</v>
      </c>
      <c r="H17" s="20">
        <v>5335</v>
      </c>
      <c r="I17" s="20">
        <v>9</v>
      </c>
      <c r="J17" s="19">
        <v>4</v>
      </c>
      <c r="K17" s="21">
        <f t="shared" si="12"/>
        <v>36</v>
      </c>
      <c r="L17" s="22">
        <f t="shared" si="13"/>
        <v>17356</v>
      </c>
      <c r="M17" s="22">
        <f t="shared" si="14"/>
        <v>120</v>
      </c>
      <c r="N17" s="23">
        <f t="shared" si="15"/>
        <v>144.63333333333333</v>
      </c>
      <c r="O17" s="24">
        <f t="shared" si="16"/>
        <v>55.366666666666674</v>
      </c>
      <c r="P17" s="25">
        <f t="shared" si="17"/>
        <v>38.756666666666668</v>
      </c>
      <c r="Q17" s="26">
        <f t="shared" si="18"/>
        <v>65.366666666666674</v>
      </c>
      <c r="R17" s="81">
        <f t="shared" si="19"/>
        <v>45.756666666666668</v>
      </c>
      <c r="S17" s="30">
        <f t="shared" si="20"/>
        <v>75.366666666666674</v>
      </c>
      <c r="T17" s="28">
        <f t="shared" si="21"/>
        <v>52.756666666666668</v>
      </c>
    </row>
    <row r="18" spans="1:20" x14ac:dyDescent="0.3">
      <c r="A18">
        <v>15</v>
      </c>
      <c r="B18" s="29" t="s">
        <v>11</v>
      </c>
      <c r="C18" s="29" t="s">
        <v>23</v>
      </c>
      <c r="D18" s="18">
        <v>11636</v>
      </c>
      <c r="E18" s="18">
        <v>27</v>
      </c>
      <c r="F18" s="19">
        <v>3</v>
      </c>
      <c r="G18" s="18">
        <f t="shared" si="11"/>
        <v>81</v>
      </c>
      <c r="H18" s="20"/>
      <c r="I18" s="20"/>
      <c r="J18" s="19"/>
      <c r="K18" s="21"/>
      <c r="L18" s="22">
        <f t="shared" si="13"/>
        <v>11636</v>
      </c>
      <c r="M18" s="22">
        <f t="shared" si="14"/>
        <v>81</v>
      </c>
      <c r="N18" s="23">
        <f t="shared" si="15"/>
        <v>143.65432098765433</v>
      </c>
      <c r="O18" s="24">
        <f t="shared" si="16"/>
        <v>56.34567901234567</v>
      </c>
      <c r="P18" s="25">
        <f t="shared" si="17"/>
        <v>39.441975308641965</v>
      </c>
      <c r="Q18" s="26">
        <f t="shared" si="18"/>
        <v>66.34567901234567</v>
      </c>
      <c r="R18" s="81">
        <f t="shared" si="19"/>
        <v>46.441975308641965</v>
      </c>
      <c r="S18" s="30">
        <f t="shared" si="20"/>
        <v>76.34567901234567</v>
      </c>
      <c r="T18" s="28">
        <f t="shared" si="21"/>
        <v>53.441975308641965</v>
      </c>
    </row>
    <row r="19" spans="1:20" x14ac:dyDescent="0.3">
      <c r="A19">
        <v>16</v>
      </c>
      <c r="B19" s="37" t="s">
        <v>27</v>
      </c>
      <c r="C19" s="98" t="s">
        <v>30</v>
      </c>
      <c r="D19" s="18">
        <v>13708</v>
      </c>
      <c r="E19" s="18">
        <v>31</v>
      </c>
      <c r="F19" s="19">
        <v>3</v>
      </c>
      <c r="G19" s="18">
        <f t="shared" si="11"/>
        <v>93</v>
      </c>
      <c r="H19" s="20">
        <v>6487</v>
      </c>
      <c r="I19" s="20">
        <v>12</v>
      </c>
      <c r="J19" s="19">
        <v>4</v>
      </c>
      <c r="K19" s="21">
        <f>I19*J19</f>
        <v>48</v>
      </c>
      <c r="L19" s="22">
        <f t="shared" si="13"/>
        <v>20195</v>
      </c>
      <c r="M19" s="22">
        <f t="shared" si="14"/>
        <v>141</v>
      </c>
      <c r="N19" s="23">
        <f t="shared" si="15"/>
        <v>143.22695035460993</v>
      </c>
      <c r="O19" s="24">
        <f t="shared" si="16"/>
        <v>56.773049645390074</v>
      </c>
      <c r="P19" s="25">
        <f t="shared" si="17"/>
        <v>39.741134751773046</v>
      </c>
      <c r="Q19" s="26">
        <f t="shared" si="18"/>
        <v>66.773049645390074</v>
      </c>
      <c r="R19" s="81">
        <f t="shared" si="19"/>
        <v>46.741134751773046</v>
      </c>
      <c r="S19" s="30">
        <f t="shared" si="20"/>
        <v>76.773049645390074</v>
      </c>
      <c r="T19" s="28">
        <f t="shared" si="21"/>
        <v>53.741134751773046</v>
      </c>
    </row>
    <row r="20" spans="1:20" x14ac:dyDescent="0.3">
      <c r="A20">
        <v>17</v>
      </c>
      <c r="B20" s="29" t="s">
        <v>11</v>
      </c>
      <c r="C20" s="29" t="s">
        <v>25</v>
      </c>
      <c r="D20" s="18">
        <v>11997</v>
      </c>
      <c r="E20" s="18">
        <v>28</v>
      </c>
      <c r="F20" s="19">
        <v>3</v>
      </c>
      <c r="G20" s="18">
        <f t="shared" si="11"/>
        <v>84</v>
      </c>
      <c r="H20" s="20"/>
      <c r="I20" s="20"/>
      <c r="J20" s="19"/>
      <c r="K20" s="21"/>
      <c r="L20" s="22">
        <f t="shared" si="13"/>
        <v>11997</v>
      </c>
      <c r="M20" s="22">
        <f t="shared" si="14"/>
        <v>84</v>
      </c>
      <c r="N20" s="23">
        <f t="shared" si="15"/>
        <v>142.82142857142858</v>
      </c>
      <c r="O20" s="24">
        <f t="shared" si="16"/>
        <v>57.178571428571416</v>
      </c>
      <c r="P20" s="25">
        <f t="shared" si="17"/>
        <v>40.024999999999991</v>
      </c>
      <c r="Q20" s="26">
        <f t="shared" si="18"/>
        <v>67.178571428571416</v>
      </c>
      <c r="R20" s="81">
        <f t="shared" si="19"/>
        <v>47.024999999999991</v>
      </c>
      <c r="S20" s="30">
        <f t="shared" si="20"/>
        <v>77.178571428571416</v>
      </c>
      <c r="T20" s="28">
        <f t="shared" si="21"/>
        <v>54.024999999999991</v>
      </c>
    </row>
    <row r="21" spans="1:20" x14ac:dyDescent="0.3">
      <c r="A21">
        <v>18</v>
      </c>
      <c r="B21" s="32" t="s">
        <v>21</v>
      </c>
      <c r="C21" s="32" t="s">
        <v>28</v>
      </c>
      <c r="D21" s="18">
        <v>13108</v>
      </c>
      <c r="E21" s="18">
        <v>31</v>
      </c>
      <c r="F21" s="19">
        <v>3</v>
      </c>
      <c r="G21" s="18">
        <f t="shared" si="11"/>
        <v>93</v>
      </c>
      <c r="H21" s="20">
        <v>5742</v>
      </c>
      <c r="I21" s="20">
        <v>10</v>
      </c>
      <c r="J21" s="19">
        <v>4</v>
      </c>
      <c r="K21" s="21">
        <f>I21*J21</f>
        <v>40</v>
      </c>
      <c r="L21" s="22">
        <f t="shared" si="13"/>
        <v>18850</v>
      </c>
      <c r="M21" s="22">
        <f t="shared" si="14"/>
        <v>133</v>
      </c>
      <c r="N21" s="23">
        <f t="shared" si="15"/>
        <v>141.72932330827066</v>
      </c>
      <c r="O21" s="24">
        <f t="shared" si="16"/>
        <v>58.270676691729335</v>
      </c>
      <c r="P21" s="25">
        <f t="shared" si="17"/>
        <v>40.789473684210535</v>
      </c>
      <c r="Q21" s="26">
        <f t="shared" si="18"/>
        <v>68.270676691729335</v>
      </c>
      <c r="R21" s="81">
        <f t="shared" si="19"/>
        <v>47.789473684210535</v>
      </c>
      <c r="S21" s="30">
        <f t="shared" si="20"/>
        <v>78.270676691729335</v>
      </c>
      <c r="T21" s="28">
        <f t="shared" si="21"/>
        <v>54.789473684210535</v>
      </c>
    </row>
    <row r="22" spans="1:20" x14ac:dyDescent="0.3">
      <c r="A22">
        <v>19</v>
      </c>
      <c r="B22" s="32" t="s">
        <v>21</v>
      </c>
      <c r="C22" s="99" t="s">
        <v>29</v>
      </c>
      <c r="D22" s="18">
        <v>11622</v>
      </c>
      <c r="E22" s="18">
        <v>28</v>
      </c>
      <c r="F22" s="19">
        <v>3</v>
      </c>
      <c r="G22" s="18">
        <f t="shared" si="11"/>
        <v>84</v>
      </c>
      <c r="H22" s="20">
        <v>4380</v>
      </c>
      <c r="I22" s="20">
        <v>8</v>
      </c>
      <c r="J22" s="19">
        <v>4</v>
      </c>
      <c r="K22" s="21">
        <f>I22*J22</f>
        <v>32</v>
      </c>
      <c r="L22" s="22">
        <f t="shared" si="13"/>
        <v>16002</v>
      </c>
      <c r="M22" s="22">
        <f t="shared" si="14"/>
        <v>116</v>
      </c>
      <c r="N22" s="23">
        <f t="shared" si="15"/>
        <v>137.94827586206895</v>
      </c>
      <c r="O22" s="24">
        <f t="shared" si="16"/>
        <v>62.051724137931046</v>
      </c>
      <c r="P22" s="25">
        <f t="shared" si="17"/>
        <v>43.436206896551731</v>
      </c>
      <c r="Q22" s="26">
        <f t="shared" si="18"/>
        <v>72.051724137931046</v>
      </c>
      <c r="R22" s="81">
        <f t="shared" si="19"/>
        <v>50.436206896551731</v>
      </c>
      <c r="S22" s="30">
        <f t="shared" si="20"/>
        <v>82.051724137931046</v>
      </c>
      <c r="T22" s="28">
        <f t="shared" si="21"/>
        <v>57.436206896551731</v>
      </c>
    </row>
    <row r="23" spans="1:20" x14ac:dyDescent="0.3">
      <c r="A23">
        <v>20</v>
      </c>
      <c r="B23" s="37" t="s">
        <v>27</v>
      </c>
      <c r="C23" s="37" t="s">
        <v>36</v>
      </c>
      <c r="D23" s="18">
        <v>5093</v>
      </c>
      <c r="E23" s="18">
        <v>12</v>
      </c>
      <c r="F23" s="19">
        <v>3</v>
      </c>
      <c r="G23" s="18">
        <f t="shared" si="11"/>
        <v>36</v>
      </c>
      <c r="H23" s="20">
        <v>4829</v>
      </c>
      <c r="I23" s="20">
        <v>9</v>
      </c>
      <c r="J23" s="19">
        <v>4</v>
      </c>
      <c r="K23" s="21">
        <f>I23*J23</f>
        <v>36</v>
      </c>
      <c r="L23" s="22">
        <f t="shared" si="13"/>
        <v>9922</v>
      </c>
      <c r="M23" s="22">
        <f t="shared" si="14"/>
        <v>72</v>
      </c>
      <c r="N23" s="23">
        <f t="shared" si="15"/>
        <v>137.80555555555554</v>
      </c>
      <c r="O23" s="24">
        <f t="shared" si="16"/>
        <v>62.194444444444457</v>
      </c>
      <c r="P23" s="25">
        <f t="shared" si="17"/>
        <v>43.536111111111119</v>
      </c>
      <c r="Q23" s="26">
        <f t="shared" si="18"/>
        <v>72.194444444444457</v>
      </c>
      <c r="R23" s="81">
        <f t="shared" si="19"/>
        <v>50.536111111111119</v>
      </c>
      <c r="S23" s="30">
        <f t="shared" si="20"/>
        <v>82.194444444444457</v>
      </c>
      <c r="T23" s="28">
        <f t="shared" si="21"/>
        <v>57.536111111111119</v>
      </c>
    </row>
    <row r="24" spans="1:20" x14ac:dyDescent="0.3">
      <c r="A24">
        <v>21</v>
      </c>
      <c r="B24" s="29" t="s">
        <v>11</v>
      </c>
      <c r="C24" s="29" t="s">
        <v>41</v>
      </c>
      <c r="D24" s="18">
        <v>11976</v>
      </c>
      <c r="E24" s="18">
        <v>29</v>
      </c>
      <c r="F24" s="19">
        <v>3</v>
      </c>
      <c r="G24" s="18">
        <f t="shared" si="11"/>
        <v>87</v>
      </c>
      <c r="H24" s="20"/>
      <c r="I24" s="20"/>
      <c r="J24" s="19">
        <v>4</v>
      </c>
      <c r="K24" s="21"/>
      <c r="L24" s="22">
        <f t="shared" si="13"/>
        <v>11976</v>
      </c>
      <c r="M24" s="22">
        <f t="shared" si="14"/>
        <v>87</v>
      </c>
      <c r="N24" s="23">
        <f t="shared" si="15"/>
        <v>137.65517241379311</v>
      </c>
      <c r="O24" s="24">
        <f t="shared" si="16"/>
        <v>62.34482758620689</v>
      </c>
      <c r="P24" s="25">
        <f t="shared" si="17"/>
        <v>43.641379310344817</v>
      </c>
      <c r="Q24" s="26">
        <f t="shared" si="18"/>
        <v>72.34482758620689</v>
      </c>
      <c r="R24" s="81">
        <f t="shared" si="19"/>
        <v>50.641379310344817</v>
      </c>
      <c r="S24" s="30">
        <f t="shared" si="20"/>
        <v>82.34482758620689</v>
      </c>
      <c r="T24" s="28">
        <f t="shared" si="21"/>
        <v>57.641379310344817</v>
      </c>
    </row>
    <row r="25" spans="1:20" x14ac:dyDescent="0.3">
      <c r="A25">
        <v>22</v>
      </c>
      <c r="B25" s="29" t="s">
        <v>11</v>
      </c>
      <c r="C25" s="29" t="s">
        <v>35</v>
      </c>
      <c r="D25" s="18">
        <v>11932</v>
      </c>
      <c r="E25" s="18">
        <v>29</v>
      </c>
      <c r="F25" s="19">
        <v>3</v>
      </c>
      <c r="G25" s="18">
        <f t="shared" si="11"/>
        <v>87</v>
      </c>
      <c r="H25" s="20"/>
      <c r="I25" s="20"/>
      <c r="J25" s="19">
        <v>4</v>
      </c>
      <c r="K25" s="21">
        <f t="shared" ref="K25:K31" si="22">I25*J25</f>
        <v>0</v>
      </c>
      <c r="L25" s="22">
        <f t="shared" si="13"/>
        <v>11932</v>
      </c>
      <c r="M25" s="22">
        <f t="shared" si="14"/>
        <v>87</v>
      </c>
      <c r="N25" s="33">
        <f t="shared" si="15"/>
        <v>137.14942528735631</v>
      </c>
      <c r="O25" s="34">
        <f t="shared" si="16"/>
        <v>62.850574712643692</v>
      </c>
      <c r="P25" s="25">
        <f t="shared" si="17"/>
        <v>43.995402298850578</v>
      </c>
      <c r="Q25" s="26">
        <f t="shared" si="18"/>
        <v>72.850574712643692</v>
      </c>
      <c r="R25" s="81">
        <f t="shared" si="19"/>
        <v>50.995402298850578</v>
      </c>
      <c r="S25" s="30">
        <f t="shared" si="20"/>
        <v>82.850574712643692</v>
      </c>
      <c r="T25" s="28">
        <f t="shared" si="21"/>
        <v>57.995402298850578</v>
      </c>
    </row>
    <row r="26" spans="1:20" x14ac:dyDescent="0.3">
      <c r="A26">
        <v>23</v>
      </c>
      <c r="B26" s="37" t="s">
        <v>27</v>
      </c>
      <c r="C26" s="37" t="s">
        <v>32</v>
      </c>
      <c r="D26" s="18">
        <v>12736</v>
      </c>
      <c r="E26" s="18">
        <v>31</v>
      </c>
      <c r="F26" s="19">
        <v>3</v>
      </c>
      <c r="G26" s="18">
        <f t="shared" si="11"/>
        <v>93</v>
      </c>
      <c r="H26" s="20"/>
      <c r="I26" s="20"/>
      <c r="J26" s="19">
        <v>4</v>
      </c>
      <c r="K26" s="21">
        <f t="shared" si="22"/>
        <v>0</v>
      </c>
      <c r="L26" s="22">
        <f t="shared" si="13"/>
        <v>12736</v>
      </c>
      <c r="M26" s="22">
        <f t="shared" si="14"/>
        <v>93</v>
      </c>
      <c r="N26" s="33">
        <f t="shared" si="15"/>
        <v>136.94623655913978</v>
      </c>
      <c r="O26" s="34">
        <f t="shared" si="16"/>
        <v>63.053763440860223</v>
      </c>
      <c r="P26" s="25">
        <f t="shared" si="17"/>
        <v>44.137634408602153</v>
      </c>
      <c r="Q26" s="26">
        <f t="shared" si="18"/>
        <v>73.053763440860223</v>
      </c>
      <c r="R26" s="81">
        <f t="shared" si="19"/>
        <v>51.137634408602153</v>
      </c>
      <c r="S26" s="30">
        <f t="shared" si="20"/>
        <v>83.053763440860223</v>
      </c>
      <c r="T26" s="28">
        <f t="shared" si="21"/>
        <v>58.137634408602153</v>
      </c>
    </row>
    <row r="27" spans="1:20" x14ac:dyDescent="0.3">
      <c r="A27">
        <v>24</v>
      </c>
      <c r="B27" s="37" t="s">
        <v>27</v>
      </c>
      <c r="C27" s="37" t="s">
        <v>37</v>
      </c>
      <c r="D27" s="18">
        <v>10786</v>
      </c>
      <c r="E27" s="18">
        <v>27</v>
      </c>
      <c r="F27" s="19">
        <v>3</v>
      </c>
      <c r="G27" s="18">
        <f t="shared" si="11"/>
        <v>81</v>
      </c>
      <c r="H27" s="20">
        <v>4628</v>
      </c>
      <c r="I27" s="20">
        <v>9</v>
      </c>
      <c r="J27" s="19">
        <v>4</v>
      </c>
      <c r="K27" s="21">
        <f t="shared" si="22"/>
        <v>36</v>
      </c>
      <c r="L27" s="22">
        <f t="shared" si="13"/>
        <v>15414</v>
      </c>
      <c r="M27" s="22">
        <f t="shared" si="14"/>
        <v>117</v>
      </c>
      <c r="N27" s="33">
        <f t="shared" si="15"/>
        <v>131.74358974358975</v>
      </c>
      <c r="O27" s="34">
        <f t="shared" si="16"/>
        <v>68.256410256410248</v>
      </c>
      <c r="P27" s="25">
        <f t="shared" si="17"/>
        <v>47.77948717948717</v>
      </c>
      <c r="Q27" s="26">
        <f t="shared" si="18"/>
        <v>78.256410256410248</v>
      </c>
      <c r="R27" s="81">
        <f t="shared" si="19"/>
        <v>54.77948717948717</v>
      </c>
      <c r="S27" s="30">
        <f t="shared" si="20"/>
        <v>88.256410256410248</v>
      </c>
      <c r="T27" s="28">
        <f t="shared" si="21"/>
        <v>61.77948717948717</v>
      </c>
    </row>
    <row r="28" spans="1:20" x14ac:dyDescent="0.3">
      <c r="A28">
        <v>25</v>
      </c>
      <c r="B28" s="29" t="s">
        <v>11</v>
      </c>
      <c r="C28" s="29" t="s">
        <v>33</v>
      </c>
      <c r="D28" s="18">
        <v>11434</v>
      </c>
      <c r="E28" s="18">
        <v>29</v>
      </c>
      <c r="F28" s="19">
        <v>3</v>
      </c>
      <c r="G28" s="18">
        <f t="shared" si="11"/>
        <v>87</v>
      </c>
      <c r="H28" s="20"/>
      <c r="I28" s="20"/>
      <c r="J28" s="19">
        <v>4</v>
      </c>
      <c r="K28" s="21">
        <f t="shared" si="22"/>
        <v>0</v>
      </c>
      <c r="L28" s="22">
        <f t="shared" si="13"/>
        <v>11434</v>
      </c>
      <c r="M28" s="22">
        <f t="shared" si="14"/>
        <v>87</v>
      </c>
      <c r="N28" s="33">
        <f t="shared" si="15"/>
        <v>131.42528735632183</v>
      </c>
      <c r="O28" s="34">
        <f t="shared" si="16"/>
        <v>68.574712643678168</v>
      </c>
      <c r="P28" s="25">
        <f t="shared" si="17"/>
        <v>48.002298850574718</v>
      </c>
      <c r="Q28" s="26">
        <f t="shared" si="18"/>
        <v>78.574712643678168</v>
      </c>
      <c r="R28" s="81">
        <f t="shared" si="19"/>
        <v>55.002298850574718</v>
      </c>
      <c r="S28" s="30">
        <f t="shared" si="20"/>
        <v>88.574712643678168</v>
      </c>
      <c r="T28" s="28">
        <f t="shared" si="21"/>
        <v>62.002298850574711</v>
      </c>
    </row>
    <row r="29" spans="1:20" x14ac:dyDescent="0.3">
      <c r="A29">
        <v>26</v>
      </c>
      <c r="B29" s="37" t="s">
        <v>27</v>
      </c>
      <c r="C29" s="38" t="s">
        <v>34</v>
      </c>
      <c r="D29" s="18">
        <v>10381</v>
      </c>
      <c r="E29" s="18">
        <v>26</v>
      </c>
      <c r="F29" s="19">
        <v>3</v>
      </c>
      <c r="G29" s="18">
        <f t="shared" si="11"/>
        <v>78</v>
      </c>
      <c r="H29" s="20">
        <v>4581</v>
      </c>
      <c r="I29" s="20">
        <v>9</v>
      </c>
      <c r="J29" s="19">
        <v>4</v>
      </c>
      <c r="K29" s="21">
        <f t="shared" si="22"/>
        <v>36</v>
      </c>
      <c r="L29" s="22">
        <f t="shared" si="13"/>
        <v>14962</v>
      </c>
      <c r="M29" s="22">
        <f t="shared" si="14"/>
        <v>114</v>
      </c>
      <c r="N29" s="33">
        <f t="shared" si="15"/>
        <v>131.24561403508773</v>
      </c>
      <c r="O29" s="34">
        <f t="shared" si="16"/>
        <v>68.754385964912274</v>
      </c>
      <c r="P29" s="25">
        <f t="shared" si="17"/>
        <v>48.128070175438587</v>
      </c>
      <c r="Q29" s="26">
        <f t="shared" si="18"/>
        <v>78.754385964912274</v>
      </c>
      <c r="R29" s="81">
        <f t="shared" si="19"/>
        <v>55.128070175438587</v>
      </c>
      <c r="S29" s="30">
        <f t="shared" si="20"/>
        <v>88.754385964912274</v>
      </c>
      <c r="T29" s="28">
        <f t="shared" si="21"/>
        <v>62.128070175438587</v>
      </c>
    </row>
    <row r="30" spans="1:20" x14ac:dyDescent="0.3">
      <c r="A30">
        <v>27</v>
      </c>
      <c r="B30" s="37" t="s">
        <v>27</v>
      </c>
      <c r="C30" s="38" t="s">
        <v>38</v>
      </c>
      <c r="D30" s="18">
        <v>10696</v>
      </c>
      <c r="E30" s="18">
        <v>27</v>
      </c>
      <c r="F30" s="19">
        <v>3</v>
      </c>
      <c r="G30" s="18">
        <f t="shared" si="11"/>
        <v>81</v>
      </c>
      <c r="H30" s="20">
        <v>5628</v>
      </c>
      <c r="I30" s="20">
        <v>11</v>
      </c>
      <c r="J30" s="19">
        <v>4</v>
      </c>
      <c r="K30" s="21">
        <f t="shared" si="22"/>
        <v>44</v>
      </c>
      <c r="L30" s="22">
        <f t="shared" si="13"/>
        <v>16324</v>
      </c>
      <c r="M30" s="22">
        <f t="shared" si="14"/>
        <v>125</v>
      </c>
      <c r="N30" s="33">
        <f t="shared" si="15"/>
        <v>130.59200000000001</v>
      </c>
      <c r="O30" s="34">
        <f t="shared" si="16"/>
        <v>69.407999999999987</v>
      </c>
      <c r="P30" s="25">
        <f t="shared" si="17"/>
        <v>48.585599999999985</v>
      </c>
      <c r="Q30" s="26">
        <f t="shared" si="18"/>
        <v>79.407999999999987</v>
      </c>
      <c r="R30" s="81">
        <f t="shared" si="19"/>
        <v>55.585599999999985</v>
      </c>
      <c r="S30" s="30">
        <f t="shared" si="20"/>
        <v>89.407999999999987</v>
      </c>
      <c r="T30" s="28">
        <f t="shared" si="21"/>
        <v>62.585599999999985</v>
      </c>
    </row>
    <row r="31" spans="1:20" x14ac:dyDescent="0.3">
      <c r="A31">
        <v>28</v>
      </c>
      <c r="B31" s="29" t="s">
        <v>11</v>
      </c>
      <c r="C31" s="39" t="s">
        <v>40</v>
      </c>
      <c r="D31" s="18">
        <v>7010</v>
      </c>
      <c r="E31" s="18">
        <v>18</v>
      </c>
      <c r="F31" s="19">
        <v>3</v>
      </c>
      <c r="G31" s="18">
        <f t="shared" si="11"/>
        <v>54</v>
      </c>
      <c r="H31" s="20"/>
      <c r="I31" s="20"/>
      <c r="J31" s="19">
        <v>4</v>
      </c>
      <c r="K31" s="21">
        <f t="shared" si="22"/>
        <v>0</v>
      </c>
      <c r="L31" s="22">
        <f t="shared" si="13"/>
        <v>7010</v>
      </c>
      <c r="M31" s="22">
        <f t="shared" si="14"/>
        <v>54</v>
      </c>
      <c r="N31" s="33">
        <f t="shared" si="15"/>
        <v>129.81481481481481</v>
      </c>
      <c r="O31" s="34">
        <f t="shared" si="16"/>
        <v>70.18518518518519</v>
      </c>
      <c r="P31" s="25">
        <f t="shared" si="17"/>
        <v>49.129629629629633</v>
      </c>
      <c r="Q31" s="26">
        <f t="shared" si="18"/>
        <v>80.18518518518519</v>
      </c>
      <c r="R31" s="81">
        <f t="shared" si="19"/>
        <v>56.129629629629626</v>
      </c>
      <c r="S31" s="30">
        <f t="shared" si="20"/>
        <v>90.18518518518519</v>
      </c>
      <c r="T31" s="28">
        <f t="shared" si="21"/>
        <v>63.129629629629626</v>
      </c>
    </row>
    <row r="32" spans="1:20" x14ac:dyDescent="0.3">
      <c r="A32">
        <v>29</v>
      </c>
      <c r="B32" s="29" t="s">
        <v>11</v>
      </c>
      <c r="C32" s="39" t="s">
        <v>48</v>
      </c>
      <c r="D32" s="18">
        <v>11939</v>
      </c>
      <c r="E32" s="18">
        <v>31</v>
      </c>
      <c r="F32" s="19">
        <v>3</v>
      </c>
      <c r="G32" s="18">
        <f t="shared" si="11"/>
        <v>93</v>
      </c>
      <c r="H32" s="20"/>
      <c r="I32" s="20"/>
      <c r="J32" s="19"/>
      <c r="K32" s="21"/>
      <c r="L32" s="22">
        <f t="shared" si="13"/>
        <v>11939</v>
      </c>
      <c r="M32" s="22">
        <f t="shared" si="14"/>
        <v>93</v>
      </c>
      <c r="N32" s="33">
        <f t="shared" si="15"/>
        <v>128.3763440860215</v>
      </c>
      <c r="O32" s="34">
        <f t="shared" si="16"/>
        <v>71.623655913978496</v>
      </c>
      <c r="P32" s="25">
        <f t="shared" si="17"/>
        <v>50.136559139784943</v>
      </c>
      <c r="Q32" s="26">
        <f t="shared" si="18"/>
        <v>81.623655913978496</v>
      </c>
      <c r="R32" s="81">
        <f t="shared" si="19"/>
        <v>57.136559139784943</v>
      </c>
      <c r="S32" s="30">
        <f t="shared" si="20"/>
        <v>91.623655913978496</v>
      </c>
      <c r="T32" s="28">
        <f t="shared" si="21"/>
        <v>64.13655913978495</v>
      </c>
    </row>
    <row r="33" spans="1:20" x14ac:dyDescent="0.3">
      <c r="A33">
        <v>30</v>
      </c>
      <c r="B33" s="29" t="s">
        <v>11</v>
      </c>
      <c r="C33" s="29" t="s">
        <v>31</v>
      </c>
      <c r="D33" s="18">
        <v>6057</v>
      </c>
      <c r="E33" s="18">
        <v>16</v>
      </c>
      <c r="F33" s="19">
        <v>3</v>
      </c>
      <c r="G33" s="18">
        <f t="shared" si="11"/>
        <v>48</v>
      </c>
      <c r="H33" s="20"/>
      <c r="I33" s="20"/>
      <c r="J33" s="19">
        <v>4</v>
      </c>
      <c r="K33" s="21">
        <f>I33*J33</f>
        <v>0</v>
      </c>
      <c r="L33" s="22">
        <f t="shared" si="13"/>
        <v>6057</v>
      </c>
      <c r="M33" s="22">
        <f t="shared" si="14"/>
        <v>48</v>
      </c>
      <c r="N33" s="33">
        <f t="shared" si="15"/>
        <v>126.1875</v>
      </c>
      <c r="O33" s="34">
        <f t="shared" si="16"/>
        <v>73.8125</v>
      </c>
      <c r="P33" s="25">
        <f t="shared" si="17"/>
        <v>51.668749999999996</v>
      </c>
      <c r="Q33" s="26">
        <f t="shared" si="18"/>
        <v>83.8125</v>
      </c>
      <c r="R33" s="81">
        <f t="shared" si="19"/>
        <v>58.668749999999996</v>
      </c>
      <c r="S33" s="30">
        <f t="shared" si="20"/>
        <v>93.8125</v>
      </c>
      <c r="T33" s="28">
        <f t="shared" si="21"/>
        <v>65.668750000000003</v>
      </c>
    </row>
    <row r="34" spans="1:20" x14ac:dyDescent="0.3">
      <c r="A34">
        <v>31</v>
      </c>
      <c r="B34" s="29" t="s">
        <v>11</v>
      </c>
      <c r="C34" s="39" t="s">
        <v>42</v>
      </c>
      <c r="D34" s="18">
        <v>8704</v>
      </c>
      <c r="E34" s="18">
        <v>23</v>
      </c>
      <c r="F34" s="19">
        <v>3</v>
      </c>
      <c r="G34" s="18">
        <f t="shared" si="11"/>
        <v>69</v>
      </c>
      <c r="H34" s="20"/>
      <c r="I34" s="20"/>
      <c r="J34" s="19">
        <v>4</v>
      </c>
      <c r="K34" s="21"/>
      <c r="L34" s="22">
        <f t="shared" si="13"/>
        <v>8704</v>
      </c>
      <c r="M34" s="22">
        <f t="shared" si="14"/>
        <v>69</v>
      </c>
      <c r="N34" s="33">
        <f t="shared" si="15"/>
        <v>126.14492753623189</v>
      </c>
      <c r="O34" s="34">
        <f t="shared" si="16"/>
        <v>73.85507246376811</v>
      </c>
      <c r="P34" s="25">
        <f t="shared" si="17"/>
        <v>51.698550724637677</v>
      </c>
      <c r="Q34" s="26">
        <f t="shared" si="18"/>
        <v>83.85507246376811</v>
      </c>
      <c r="R34" s="81">
        <f t="shared" si="19"/>
        <v>58.69855072463767</v>
      </c>
      <c r="S34" s="30">
        <f t="shared" si="20"/>
        <v>93.85507246376811</v>
      </c>
      <c r="T34" s="28">
        <f t="shared" si="21"/>
        <v>65.69855072463767</v>
      </c>
    </row>
    <row r="35" spans="1:20" x14ac:dyDescent="0.3">
      <c r="A35">
        <v>32</v>
      </c>
      <c r="B35" s="37" t="s">
        <v>27</v>
      </c>
      <c r="C35" s="97" t="s">
        <v>39</v>
      </c>
      <c r="D35" s="18">
        <v>12153</v>
      </c>
      <c r="E35" s="18">
        <v>33</v>
      </c>
      <c r="F35" s="19">
        <v>3</v>
      </c>
      <c r="G35" s="18">
        <f t="shared" si="11"/>
        <v>99</v>
      </c>
      <c r="H35" s="20">
        <v>3484</v>
      </c>
      <c r="I35" s="20">
        <v>7</v>
      </c>
      <c r="J35" s="19">
        <v>4</v>
      </c>
      <c r="K35" s="21">
        <f>I35*J35</f>
        <v>28</v>
      </c>
      <c r="L35" s="22">
        <f t="shared" si="13"/>
        <v>15637</v>
      </c>
      <c r="M35" s="22">
        <f t="shared" si="14"/>
        <v>127</v>
      </c>
      <c r="N35" s="33">
        <f t="shared" si="15"/>
        <v>123.1259842519685</v>
      </c>
      <c r="O35" s="34">
        <f t="shared" si="16"/>
        <v>76.874015748031496</v>
      </c>
      <c r="P35" s="25">
        <f t="shared" si="17"/>
        <v>53.811811023622042</v>
      </c>
      <c r="Q35" s="40">
        <f t="shared" si="18"/>
        <v>86.874015748031496</v>
      </c>
      <c r="R35" s="82">
        <f t="shared" si="19"/>
        <v>60.811811023622042</v>
      </c>
      <c r="S35" s="41">
        <f t="shared" si="20"/>
        <v>96.874015748031496</v>
      </c>
      <c r="T35" s="42">
        <f t="shared" si="21"/>
        <v>67.811811023622042</v>
      </c>
    </row>
    <row r="36" spans="1:20" x14ac:dyDescent="0.3">
      <c r="A36">
        <v>33</v>
      </c>
      <c r="B36" s="29" t="s">
        <v>11</v>
      </c>
      <c r="C36" s="39" t="s">
        <v>43</v>
      </c>
      <c r="D36" s="18">
        <v>1427</v>
      </c>
      <c r="E36" s="18">
        <v>4</v>
      </c>
      <c r="F36" s="19">
        <v>3</v>
      </c>
      <c r="G36" s="18">
        <f t="shared" si="11"/>
        <v>12</v>
      </c>
      <c r="H36" s="20"/>
      <c r="I36" s="20"/>
      <c r="J36" s="19">
        <v>4</v>
      </c>
      <c r="K36" s="21"/>
      <c r="L36" s="22">
        <f t="shared" si="13"/>
        <v>1427</v>
      </c>
      <c r="M36" s="22">
        <f t="shared" si="14"/>
        <v>12</v>
      </c>
      <c r="N36" s="33">
        <f t="shared" si="15"/>
        <v>118.91666666666667</v>
      </c>
      <c r="O36" s="34">
        <f t="shared" si="16"/>
        <v>81.083333333333329</v>
      </c>
      <c r="P36" s="25">
        <f t="shared" si="17"/>
        <v>56.758333333333326</v>
      </c>
      <c r="Q36" s="40">
        <f t="shared" si="18"/>
        <v>91.083333333333329</v>
      </c>
      <c r="R36" s="82">
        <f t="shared" si="19"/>
        <v>63.758333333333326</v>
      </c>
      <c r="S36" s="41">
        <f t="shared" si="20"/>
        <v>101.08333333333333</v>
      </c>
      <c r="T36" s="42">
        <f t="shared" si="21"/>
        <v>70.758333333333326</v>
      </c>
    </row>
    <row r="37" spans="1:20" x14ac:dyDescent="0.3">
      <c r="A37">
        <v>34</v>
      </c>
      <c r="B37" s="1" t="s">
        <v>11</v>
      </c>
      <c r="C37" s="29" t="s">
        <v>50</v>
      </c>
      <c r="D37" s="18">
        <v>10547</v>
      </c>
      <c r="E37" s="18">
        <v>30</v>
      </c>
      <c r="F37" s="19">
        <v>3</v>
      </c>
      <c r="G37" s="18">
        <f t="shared" si="11"/>
        <v>90</v>
      </c>
      <c r="H37" s="20"/>
      <c r="I37" s="20"/>
      <c r="J37" s="19"/>
      <c r="K37" s="21"/>
      <c r="L37" s="22">
        <f t="shared" si="13"/>
        <v>10547</v>
      </c>
      <c r="M37" s="22">
        <f t="shared" si="14"/>
        <v>90</v>
      </c>
      <c r="N37" s="33">
        <f t="shared" si="15"/>
        <v>117.18888888888888</v>
      </c>
      <c r="O37" s="34">
        <f t="shared" si="16"/>
        <v>82.811111111111117</v>
      </c>
      <c r="P37" s="25">
        <f t="shared" si="17"/>
        <v>57.967777777777776</v>
      </c>
      <c r="Q37" s="40">
        <f t="shared" si="18"/>
        <v>92.811111111111117</v>
      </c>
      <c r="R37" s="82">
        <f t="shared" si="19"/>
        <v>64.967777777777783</v>
      </c>
      <c r="S37" s="41">
        <f t="shared" si="20"/>
        <v>102.81111111111112</v>
      </c>
      <c r="T37" s="42">
        <f t="shared" si="21"/>
        <v>71.967777777777783</v>
      </c>
    </row>
    <row r="38" spans="1:20" x14ac:dyDescent="0.3">
      <c r="A38">
        <v>35</v>
      </c>
      <c r="B38" s="29" t="s">
        <v>11</v>
      </c>
      <c r="C38" s="29" t="s">
        <v>44</v>
      </c>
      <c r="D38" s="18">
        <v>1406</v>
      </c>
      <c r="E38" s="18">
        <v>4</v>
      </c>
      <c r="F38" s="19">
        <v>3</v>
      </c>
      <c r="G38" s="18">
        <f t="shared" si="11"/>
        <v>12</v>
      </c>
      <c r="H38" s="20"/>
      <c r="I38" s="20"/>
      <c r="J38" s="19"/>
      <c r="K38" s="21"/>
      <c r="L38" s="22">
        <f t="shared" si="13"/>
        <v>1406</v>
      </c>
      <c r="M38" s="22">
        <f t="shared" si="14"/>
        <v>12</v>
      </c>
      <c r="N38" s="33">
        <f t="shared" si="15"/>
        <v>117.16666666666667</v>
      </c>
      <c r="O38" s="34">
        <f t="shared" si="16"/>
        <v>82.833333333333329</v>
      </c>
      <c r="P38" s="25">
        <f t="shared" si="17"/>
        <v>57.983333333333327</v>
      </c>
      <c r="Q38" s="40">
        <f t="shared" si="18"/>
        <v>92.833333333333329</v>
      </c>
      <c r="R38" s="82">
        <f t="shared" si="19"/>
        <v>64.98333333333332</v>
      </c>
      <c r="S38" s="41">
        <f t="shared" si="20"/>
        <v>102.83333333333333</v>
      </c>
      <c r="T38" s="42">
        <f t="shared" si="21"/>
        <v>71.98333333333332</v>
      </c>
    </row>
    <row r="39" spans="1:20" x14ac:dyDescent="0.3">
      <c r="A39">
        <v>36</v>
      </c>
      <c r="B39" s="29" t="s">
        <v>11</v>
      </c>
      <c r="C39" s="39" t="s">
        <v>56</v>
      </c>
      <c r="D39" s="18">
        <v>10191</v>
      </c>
      <c r="E39" s="18">
        <v>29</v>
      </c>
      <c r="F39" s="19">
        <v>3</v>
      </c>
      <c r="G39" s="18">
        <f t="shared" si="11"/>
        <v>87</v>
      </c>
      <c r="H39" s="20"/>
      <c r="I39" s="20"/>
      <c r="J39" s="19"/>
      <c r="K39" s="21"/>
      <c r="L39" s="22">
        <f t="shared" si="13"/>
        <v>10191</v>
      </c>
      <c r="M39" s="22">
        <f t="shared" si="14"/>
        <v>87</v>
      </c>
      <c r="N39" s="33">
        <f t="shared" si="15"/>
        <v>117.13793103448276</v>
      </c>
      <c r="O39" s="34">
        <f t="shared" si="16"/>
        <v>82.862068965517238</v>
      </c>
      <c r="P39" s="25">
        <f t="shared" si="17"/>
        <v>58.003448275862063</v>
      </c>
      <c r="Q39" s="40">
        <f t="shared" si="18"/>
        <v>92.862068965517238</v>
      </c>
      <c r="R39" s="82">
        <f t="shared" si="19"/>
        <v>65.00344827586207</v>
      </c>
      <c r="S39" s="41">
        <f t="shared" si="20"/>
        <v>102.86206896551724</v>
      </c>
      <c r="T39" s="42">
        <f t="shared" si="21"/>
        <v>72.003448275862056</v>
      </c>
    </row>
    <row r="40" spans="1:20" x14ac:dyDescent="0.3">
      <c r="A40">
        <v>37</v>
      </c>
      <c r="B40" s="1" t="s">
        <v>11</v>
      </c>
      <c r="C40" s="39" t="s">
        <v>45</v>
      </c>
      <c r="D40" s="18">
        <v>4887</v>
      </c>
      <c r="E40" s="18">
        <v>14</v>
      </c>
      <c r="F40" s="19">
        <v>3</v>
      </c>
      <c r="G40" s="18">
        <f t="shared" si="11"/>
        <v>42</v>
      </c>
      <c r="H40" s="20"/>
      <c r="I40" s="20"/>
      <c r="J40" s="19">
        <v>4</v>
      </c>
      <c r="K40" s="21"/>
      <c r="L40" s="22">
        <f t="shared" si="13"/>
        <v>4887</v>
      </c>
      <c r="M40" s="22">
        <f t="shared" si="14"/>
        <v>42</v>
      </c>
      <c r="N40" s="33">
        <f t="shared" si="15"/>
        <v>116.35714285714286</v>
      </c>
      <c r="O40" s="34">
        <f t="shared" si="16"/>
        <v>83.642857142857139</v>
      </c>
      <c r="P40" s="25">
        <f t="shared" si="17"/>
        <v>58.54999999999999</v>
      </c>
      <c r="Q40" s="40">
        <f t="shared" si="18"/>
        <v>93.642857142857139</v>
      </c>
      <c r="R40" s="82">
        <f t="shared" si="19"/>
        <v>65.55</v>
      </c>
      <c r="S40" s="41">
        <f t="shared" si="20"/>
        <v>103.64285714285714</v>
      </c>
      <c r="T40" s="42">
        <f t="shared" si="21"/>
        <v>72.55</v>
      </c>
    </row>
    <row r="41" spans="1:20" x14ac:dyDescent="0.3">
      <c r="A41">
        <v>38</v>
      </c>
      <c r="B41" s="1" t="s">
        <v>11</v>
      </c>
      <c r="C41" s="39" t="s">
        <v>52</v>
      </c>
      <c r="D41" s="18">
        <v>6543</v>
      </c>
      <c r="E41" s="18">
        <v>19</v>
      </c>
      <c r="F41" s="19">
        <v>3</v>
      </c>
      <c r="G41" s="18">
        <f t="shared" si="11"/>
        <v>57</v>
      </c>
      <c r="H41" s="20"/>
      <c r="I41" s="20"/>
      <c r="J41" s="19"/>
      <c r="K41" s="21"/>
      <c r="L41" s="22">
        <f t="shared" si="13"/>
        <v>6543</v>
      </c>
      <c r="M41" s="22">
        <f t="shared" si="14"/>
        <v>57</v>
      </c>
      <c r="N41" s="33">
        <f t="shared" si="15"/>
        <v>114.78947368421052</v>
      </c>
      <c r="O41" s="34">
        <f t="shared" si="16"/>
        <v>85.21052631578948</v>
      </c>
      <c r="P41" s="25">
        <f t="shared" si="17"/>
        <v>59.647368421052633</v>
      </c>
      <c r="Q41" s="40">
        <f t="shared" si="18"/>
        <v>95.21052631578948</v>
      </c>
      <c r="R41" s="82">
        <f t="shared" si="19"/>
        <v>66.647368421052633</v>
      </c>
      <c r="S41" s="41">
        <f t="shared" si="20"/>
        <v>105.21052631578948</v>
      </c>
      <c r="T41" s="42">
        <f t="shared" si="21"/>
        <v>73.647368421052633</v>
      </c>
    </row>
    <row r="42" spans="1:20" x14ac:dyDescent="0.3">
      <c r="A42">
        <v>39</v>
      </c>
      <c r="B42" s="29" t="s">
        <v>11</v>
      </c>
      <c r="C42" s="39" t="s">
        <v>51</v>
      </c>
      <c r="D42" s="18">
        <v>6720</v>
      </c>
      <c r="E42" s="18">
        <v>20</v>
      </c>
      <c r="F42" s="19">
        <v>3</v>
      </c>
      <c r="G42" s="18">
        <f t="shared" si="11"/>
        <v>60</v>
      </c>
      <c r="H42" s="20"/>
      <c r="I42" s="20"/>
      <c r="J42" s="19"/>
      <c r="K42" s="21"/>
      <c r="L42" s="22">
        <f t="shared" si="13"/>
        <v>6720</v>
      </c>
      <c r="M42" s="22">
        <f t="shared" si="14"/>
        <v>60</v>
      </c>
      <c r="N42" s="33">
        <f t="shared" si="15"/>
        <v>112</v>
      </c>
      <c r="O42" s="34">
        <f t="shared" si="16"/>
        <v>88</v>
      </c>
      <c r="P42" s="25">
        <f t="shared" si="17"/>
        <v>61.599999999999994</v>
      </c>
      <c r="Q42" s="40">
        <f t="shared" si="18"/>
        <v>98</v>
      </c>
      <c r="R42" s="82">
        <f t="shared" si="19"/>
        <v>68.599999999999994</v>
      </c>
      <c r="S42" s="41">
        <f t="shared" si="20"/>
        <v>108</v>
      </c>
      <c r="T42" s="42">
        <f t="shared" si="21"/>
        <v>75.599999999999994</v>
      </c>
    </row>
    <row r="43" spans="1:20" x14ac:dyDescent="0.3">
      <c r="A43">
        <v>40</v>
      </c>
      <c r="B43" s="1" t="s">
        <v>11</v>
      </c>
      <c r="C43" s="29" t="s">
        <v>46</v>
      </c>
      <c r="D43" s="18">
        <v>7017</v>
      </c>
      <c r="E43" s="18">
        <v>21</v>
      </c>
      <c r="F43" s="19">
        <v>3</v>
      </c>
      <c r="G43" s="18">
        <f t="shared" si="11"/>
        <v>63</v>
      </c>
      <c r="H43" s="20"/>
      <c r="I43" s="20"/>
      <c r="J43" s="19">
        <v>4</v>
      </c>
      <c r="K43" s="21"/>
      <c r="L43" s="22">
        <f t="shared" si="13"/>
        <v>7017</v>
      </c>
      <c r="M43" s="22">
        <f t="shared" si="14"/>
        <v>63</v>
      </c>
      <c r="N43" s="33">
        <f t="shared" si="15"/>
        <v>111.38095238095238</v>
      </c>
      <c r="O43" s="34">
        <f t="shared" si="16"/>
        <v>88.61904761904762</v>
      </c>
      <c r="P43" s="25">
        <f t="shared" si="17"/>
        <v>62.033333333333331</v>
      </c>
      <c r="Q43" s="40">
        <f t="shared" si="18"/>
        <v>98.61904761904762</v>
      </c>
      <c r="R43" s="82">
        <f t="shared" si="19"/>
        <v>69.033333333333331</v>
      </c>
      <c r="S43" s="41">
        <f t="shared" si="20"/>
        <v>108.61904761904762</v>
      </c>
      <c r="T43" s="42">
        <f t="shared" si="21"/>
        <v>76.033333333333331</v>
      </c>
    </row>
    <row r="44" spans="1:20" x14ac:dyDescent="0.3">
      <c r="A44">
        <v>41</v>
      </c>
      <c r="B44" s="29" t="s">
        <v>11</v>
      </c>
      <c r="C44" s="39" t="s">
        <v>53</v>
      </c>
      <c r="D44" s="18">
        <v>10328</v>
      </c>
      <c r="E44" s="18">
        <v>31</v>
      </c>
      <c r="F44" s="19">
        <v>3</v>
      </c>
      <c r="G44" s="18">
        <f t="shared" si="11"/>
        <v>93</v>
      </c>
      <c r="H44" s="20"/>
      <c r="I44" s="20"/>
      <c r="J44" s="19"/>
      <c r="K44" s="21"/>
      <c r="L44" s="22">
        <f t="shared" si="13"/>
        <v>10328</v>
      </c>
      <c r="M44" s="22">
        <f t="shared" si="14"/>
        <v>93</v>
      </c>
      <c r="N44" s="33">
        <f t="shared" si="15"/>
        <v>111.05376344086021</v>
      </c>
      <c r="O44" s="34">
        <f t="shared" si="16"/>
        <v>88.946236559139791</v>
      </c>
      <c r="P44" s="25">
        <f t="shared" si="17"/>
        <v>62.262365591397852</v>
      </c>
      <c r="Q44" s="40">
        <f t="shared" si="18"/>
        <v>98.946236559139791</v>
      </c>
      <c r="R44" s="82">
        <f t="shared" si="19"/>
        <v>69.262365591397852</v>
      </c>
      <c r="S44" s="41">
        <f t="shared" si="20"/>
        <v>108.94623655913979</v>
      </c>
      <c r="T44" s="42">
        <f t="shared" si="21"/>
        <v>76.262365591397852</v>
      </c>
    </row>
    <row r="45" spans="1:20" x14ac:dyDescent="0.3">
      <c r="A45">
        <v>42</v>
      </c>
      <c r="B45" s="29" t="s">
        <v>11</v>
      </c>
      <c r="C45" s="39" t="s">
        <v>49</v>
      </c>
      <c r="D45" s="18">
        <v>4847</v>
      </c>
      <c r="E45" s="18">
        <v>15</v>
      </c>
      <c r="F45" s="19">
        <v>3</v>
      </c>
      <c r="G45" s="18">
        <f t="shared" si="11"/>
        <v>45</v>
      </c>
      <c r="H45" s="20"/>
      <c r="I45" s="20"/>
      <c r="J45" s="19"/>
      <c r="K45" s="21"/>
      <c r="L45" s="22">
        <f t="shared" si="13"/>
        <v>4847</v>
      </c>
      <c r="M45" s="22">
        <f t="shared" si="14"/>
        <v>45</v>
      </c>
      <c r="N45" s="33">
        <f t="shared" si="15"/>
        <v>107.71111111111111</v>
      </c>
      <c r="O45" s="34">
        <f t="shared" si="16"/>
        <v>92.288888888888891</v>
      </c>
      <c r="P45" s="25">
        <f t="shared" si="17"/>
        <v>64.602222222222224</v>
      </c>
      <c r="Q45" s="40">
        <f t="shared" si="18"/>
        <v>102.28888888888889</v>
      </c>
      <c r="R45" s="82">
        <f t="shared" si="19"/>
        <v>71.602222222222224</v>
      </c>
      <c r="S45" s="41">
        <f t="shared" si="20"/>
        <v>112.28888888888889</v>
      </c>
      <c r="T45" s="42">
        <f t="shared" si="21"/>
        <v>78.602222222222224</v>
      </c>
    </row>
    <row r="46" spans="1:20" x14ac:dyDescent="0.3">
      <c r="A46">
        <v>43</v>
      </c>
      <c r="B46" s="29" t="s">
        <v>11</v>
      </c>
      <c r="C46" s="29" t="s">
        <v>54</v>
      </c>
      <c r="D46" s="18">
        <v>7040</v>
      </c>
      <c r="E46" s="18">
        <v>22</v>
      </c>
      <c r="F46" s="19">
        <v>3</v>
      </c>
      <c r="G46" s="18">
        <f t="shared" si="11"/>
        <v>66</v>
      </c>
      <c r="H46" s="20"/>
      <c r="I46" s="20"/>
      <c r="J46" s="19"/>
      <c r="K46" s="21"/>
      <c r="L46" s="22">
        <f t="shared" si="13"/>
        <v>7040</v>
      </c>
      <c r="M46" s="22">
        <f t="shared" si="14"/>
        <v>66</v>
      </c>
      <c r="N46" s="33">
        <f t="shared" si="15"/>
        <v>106.66666666666667</v>
      </c>
      <c r="O46" s="34">
        <f t="shared" si="16"/>
        <v>93.333333333333329</v>
      </c>
      <c r="P46" s="25">
        <f t="shared" si="17"/>
        <v>65.333333333333329</v>
      </c>
      <c r="Q46" s="40">
        <f t="shared" si="18"/>
        <v>103.33333333333333</v>
      </c>
      <c r="R46" s="82">
        <f t="shared" si="19"/>
        <v>72.333333333333329</v>
      </c>
      <c r="S46" s="41">
        <f t="shared" si="20"/>
        <v>113.33333333333333</v>
      </c>
      <c r="T46" s="42">
        <f t="shared" si="21"/>
        <v>79.333333333333329</v>
      </c>
    </row>
    <row r="47" spans="1:20" x14ac:dyDescent="0.3">
      <c r="A47">
        <v>44</v>
      </c>
      <c r="B47" s="29" t="s">
        <v>11</v>
      </c>
      <c r="C47" s="29" t="s">
        <v>136</v>
      </c>
      <c r="D47" s="18">
        <v>3478</v>
      </c>
      <c r="E47" s="18">
        <v>12</v>
      </c>
      <c r="F47" s="19">
        <v>3</v>
      </c>
      <c r="G47" s="18">
        <f t="shared" si="11"/>
        <v>36</v>
      </c>
      <c r="H47" s="20"/>
      <c r="I47" s="20"/>
      <c r="J47" s="19"/>
      <c r="K47" s="21"/>
      <c r="L47" s="22">
        <f t="shared" si="13"/>
        <v>3478</v>
      </c>
      <c r="M47" s="22">
        <f t="shared" si="14"/>
        <v>36</v>
      </c>
      <c r="N47" s="33">
        <f t="shared" si="15"/>
        <v>96.611111111111114</v>
      </c>
      <c r="O47" s="34">
        <f t="shared" si="16"/>
        <v>103.38888888888889</v>
      </c>
      <c r="P47" s="25">
        <f t="shared" si="17"/>
        <v>72.37222222222222</v>
      </c>
      <c r="Q47" s="40">
        <f t="shared" si="18"/>
        <v>113.38888888888889</v>
      </c>
      <c r="R47" s="82">
        <f t="shared" si="19"/>
        <v>79.37222222222222</v>
      </c>
      <c r="S47" s="41">
        <f t="shared" si="20"/>
        <v>123.38888888888889</v>
      </c>
      <c r="T47" s="42">
        <f t="shared" si="21"/>
        <v>86.37222222222222</v>
      </c>
    </row>
    <row r="48" spans="1:20" x14ac:dyDescent="0.3">
      <c r="A48">
        <v>45</v>
      </c>
      <c r="B48" s="29" t="s">
        <v>11</v>
      </c>
      <c r="C48" s="39" t="s">
        <v>55</v>
      </c>
      <c r="D48" s="18">
        <v>5441</v>
      </c>
      <c r="E48" s="18">
        <v>19</v>
      </c>
      <c r="F48" s="19">
        <v>3</v>
      </c>
      <c r="G48" s="18">
        <f t="shared" si="11"/>
        <v>57</v>
      </c>
      <c r="H48" s="20"/>
      <c r="I48" s="20"/>
      <c r="J48" s="19"/>
      <c r="K48" s="21"/>
      <c r="L48" s="22">
        <f t="shared" si="13"/>
        <v>5441</v>
      </c>
      <c r="M48" s="22">
        <f t="shared" si="14"/>
        <v>57</v>
      </c>
      <c r="N48" s="33">
        <f t="shared" si="15"/>
        <v>95.456140350877192</v>
      </c>
      <c r="O48" s="34">
        <f t="shared" si="16"/>
        <v>104.54385964912281</v>
      </c>
      <c r="P48" s="25">
        <f t="shared" si="17"/>
        <v>73.180701754385964</v>
      </c>
      <c r="Q48" s="91">
        <f t="shared" si="18"/>
        <v>114.54385964912281</v>
      </c>
      <c r="R48" s="82">
        <f t="shared" si="19"/>
        <v>80.180701754385964</v>
      </c>
      <c r="S48" s="41">
        <f t="shared" si="20"/>
        <v>124.54385964912281</v>
      </c>
      <c r="T48" s="42">
        <f t="shared" si="21"/>
        <v>87.180701754385964</v>
      </c>
    </row>
    <row r="49" spans="1:20" x14ac:dyDescent="0.3">
      <c r="A49">
        <v>46</v>
      </c>
      <c r="B49" s="29" t="s">
        <v>11</v>
      </c>
      <c r="C49" s="39" t="s">
        <v>125</v>
      </c>
      <c r="D49" s="18">
        <v>5645</v>
      </c>
      <c r="E49" s="18">
        <v>21</v>
      </c>
      <c r="F49" s="19">
        <v>3</v>
      </c>
      <c r="G49" s="18">
        <f t="shared" si="11"/>
        <v>63</v>
      </c>
      <c r="H49" s="20"/>
      <c r="I49" s="20"/>
      <c r="J49" s="19"/>
      <c r="K49" s="21"/>
      <c r="L49" s="22">
        <f t="shared" si="13"/>
        <v>5645</v>
      </c>
      <c r="M49" s="22">
        <f t="shared" si="14"/>
        <v>63</v>
      </c>
      <c r="N49" s="33">
        <f t="shared" si="15"/>
        <v>89.603174603174608</v>
      </c>
      <c r="O49" s="34">
        <f t="shared" si="16"/>
        <v>110.39682539682539</v>
      </c>
      <c r="P49" s="25">
        <f t="shared" si="17"/>
        <v>77.277777777777771</v>
      </c>
      <c r="Q49" s="91">
        <f t="shared" si="18"/>
        <v>120.39682539682539</v>
      </c>
      <c r="R49" s="82">
        <f t="shared" si="19"/>
        <v>84.277777777777771</v>
      </c>
      <c r="S49" s="41">
        <f t="shared" si="20"/>
        <v>130.39682539682539</v>
      </c>
      <c r="T49" s="42">
        <f t="shared" si="21"/>
        <v>91.277777777777771</v>
      </c>
    </row>
    <row r="50" spans="1:20" x14ac:dyDescent="0.3">
      <c r="A50">
        <v>47</v>
      </c>
      <c r="B50" s="29" t="s">
        <v>11</v>
      </c>
      <c r="C50" s="39" t="s">
        <v>47</v>
      </c>
      <c r="D50" s="18">
        <v>3691</v>
      </c>
      <c r="E50" s="18">
        <v>14</v>
      </c>
      <c r="F50" s="19">
        <v>3</v>
      </c>
      <c r="G50" s="18">
        <f t="shared" si="11"/>
        <v>42</v>
      </c>
      <c r="H50" s="20"/>
      <c r="I50" s="20"/>
      <c r="J50" s="19"/>
      <c r="K50" s="21"/>
      <c r="L50" s="22">
        <f t="shared" si="13"/>
        <v>3691</v>
      </c>
      <c r="M50" s="22">
        <f t="shared" si="14"/>
        <v>42</v>
      </c>
      <c r="N50" s="33">
        <f t="shared" si="15"/>
        <v>87.88095238095238</v>
      </c>
      <c r="O50" s="34">
        <f t="shared" si="16"/>
        <v>112.11904761904762</v>
      </c>
      <c r="P50" s="25">
        <f t="shared" si="17"/>
        <v>78.483333333333334</v>
      </c>
      <c r="Q50" s="91">
        <f t="shared" si="18"/>
        <v>122.11904761904762</v>
      </c>
      <c r="R50" s="82">
        <f t="shared" si="19"/>
        <v>85.483333333333334</v>
      </c>
      <c r="S50" s="41">
        <f t="shared" si="20"/>
        <v>132.11904761904762</v>
      </c>
      <c r="T50" s="42">
        <f t="shared" si="21"/>
        <v>92.483333333333334</v>
      </c>
    </row>
    <row r="51" spans="1:20" ht="16.2" thickBot="1" x14ac:dyDescent="0.35">
      <c r="A51">
        <v>48</v>
      </c>
      <c r="B51" s="29" t="s">
        <v>11</v>
      </c>
      <c r="C51" s="29" t="s">
        <v>145</v>
      </c>
      <c r="D51" s="18">
        <v>1825</v>
      </c>
      <c r="E51" s="18">
        <v>7</v>
      </c>
      <c r="F51" s="19">
        <v>3</v>
      </c>
      <c r="G51" s="18">
        <f t="shared" si="11"/>
        <v>21</v>
      </c>
      <c r="H51" s="20"/>
      <c r="I51" s="20"/>
      <c r="J51" s="19"/>
      <c r="K51" s="21"/>
      <c r="L51" s="22">
        <f t="shared" si="13"/>
        <v>1825</v>
      </c>
      <c r="M51" s="22">
        <f t="shared" si="14"/>
        <v>21</v>
      </c>
      <c r="N51" s="33">
        <f t="shared" si="15"/>
        <v>86.904761904761898</v>
      </c>
      <c r="O51" s="34">
        <f t="shared" si="16"/>
        <v>113.0952380952381</v>
      </c>
      <c r="P51" s="25">
        <f t="shared" si="17"/>
        <v>79.166666666666671</v>
      </c>
      <c r="Q51" s="36">
        <f t="shared" si="18"/>
        <v>123.0952380952381</v>
      </c>
      <c r="R51" s="81">
        <f t="shared" si="19"/>
        <v>86.166666666666671</v>
      </c>
      <c r="S51" s="87">
        <f t="shared" si="20"/>
        <v>133.0952380952381</v>
      </c>
      <c r="T51" s="88">
        <f t="shared" si="21"/>
        <v>93.166666666666671</v>
      </c>
    </row>
  </sheetData>
  <sortState xmlns:xlrd2="http://schemas.microsoft.com/office/spreadsheetml/2017/richdata2" ref="B5:T51">
    <sortCondition ref="Q5:Q51"/>
  </sortState>
  <mergeCells count="3">
    <mergeCell ref="O2:P2"/>
    <mergeCell ref="D3:G3"/>
    <mergeCell ref="H3:K3"/>
  </mergeCells>
  <phoneticPr fontId="7" type="noConversion"/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5DFB-0D7E-4DA2-84A7-64B4D2AB0DAB}">
  <dimension ref="A1:T73"/>
  <sheetViews>
    <sheetView topLeftCell="A57" workbookViewId="0">
      <selection activeCell="Q2" sqref="Q2:R2"/>
    </sheetView>
  </sheetViews>
  <sheetFormatPr defaultRowHeight="14.4" x14ac:dyDescent="0.3"/>
  <cols>
    <col min="1" max="1" width="3.44140625" customWidth="1"/>
    <col min="2" max="2" width="3.77734375" bestFit="1" customWidth="1"/>
    <col min="3" max="3" width="20.33203125" bestFit="1" customWidth="1"/>
    <col min="4" max="4" width="5.5546875" customWidth="1"/>
    <col min="5" max="5" width="3.77734375" customWidth="1"/>
    <col min="6" max="6" width="3.44140625" customWidth="1"/>
    <col min="7" max="7" width="3.77734375" customWidth="1"/>
    <col min="8" max="8" width="5.5546875" style="44" customWidth="1"/>
    <col min="9" max="9" width="3.77734375" customWidth="1"/>
    <col min="10" max="10" width="3.44140625" customWidth="1"/>
    <col min="11" max="11" width="3.77734375" customWidth="1"/>
    <col min="12" max="12" width="6.21875" customWidth="1"/>
    <col min="13" max="13" width="4.77734375" customWidth="1"/>
    <col min="14" max="14" width="5.44140625" style="4" customWidth="1"/>
    <col min="15" max="15" width="4.44140625" style="4" customWidth="1"/>
    <col min="16" max="16" width="5.44140625" style="4" customWidth="1"/>
    <col min="17" max="17" width="4.77734375" style="4" customWidth="1"/>
    <col min="18" max="18" width="5.44140625" style="4" customWidth="1"/>
    <col min="19" max="19" width="4.77734375" style="4" customWidth="1"/>
    <col min="20" max="20" width="5.21875" style="4" customWidth="1"/>
  </cols>
  <sheetData>
    <row r="1" spans="1:20" ht="18.600000000000001" thickBot="1" x14ac:dyDescent="0.4">
      <c r="D1" s="2" t="s">
        <v>57</v>
      </c>
      <c r="O1" s="104">
        <v>45413</v>
      </c>
      <c r="P1" s="104"/>
    </row>
    <row r="2" spans="1:20" ht="18.600000000000001" thickBot="1" x14ac:dyDescent="0.4">
      <c r="C2" s="2" t="s">
        <v>137</v>
      </c>
      <c r="E2" s="45" t="s">
        <v>137</v>
      </c>
      <c r="F2" s="46" t="s">
        <v>137</v>
      </c>
      <c r="G2" s="46"/>
      <c r="H2" s="47"/>
      <c r="I2" s="48">
        <v>14</v>
      </c>
      <c r="J2" s="46" t="s">
        <v>58</v>
      </c>
      <c r="Q2" s="109" t="s">
        <v>146</v>
      </c>
      <c r="R2" s="110" t="s">
        <v>147</v>
      </c>
    </row>
    <row r="3" spans="1:20" ht="28.8" customHeight="1" x14ac:dyDescent="0.3">
      <c r="B3" s="4" t="s">
        <v>0</v>
      </c>
      <c r="C3" t="s">
        <v>1</v>
      </c>
      <c r="D3" s="105" t="s">
        <v>144</v>
      </c>
      <c r="E3" s="105"/>
      <c r="F3" s="105"/>
      <c r="G3" s="105"/>
      <c r="H3" s="107" t="s">
        <v>59</v>
      </c>
      <c r="I3" s="108"/>
      <c r="J3" s="107"/>
      <c r="K3" s="107"/>
      <c r="L3" s="49" t="s">
        <v>2</v>
      </c>
      <c r="M3" s="49" t="s">
        <v>3</v>
      </c>
      <c r="N3" s="50" t="s">
        <v>4</v>
      </c>
      <c r="O3" s="51" t="s">
        <v>5</v>
      </c>
      <c r="P3" s="52" t="s">
        <v>6</v>
      </c>
      <c r="Q3" s="53" t="s">
        <v>7</v>
      </c>
      <c r="R3" s="54" t="s">
        <v>6</v>
      </c>
      <c r="S3" s="55" t="s">
        <v>8</v>
      </c>
      <c r="T3" s="56" t="s">
        <v>6</v>
      </c>
    </row>
    <row r="4" spans="1:20" ht="15.6" x14ac:dyDescent="0.3">
      <c r="A4">
        <v>1</v>
      </c>
      <c r="B4" s="62" t="s">
        <v>60</v>
      </c>
      <c r="C4" s="63" t="s">
        <v>62</v>
      </c>
      <c r="D4" s="18">
        <v>19566</v>
      </c>
      <c r="E4" s="100">
        <v>31</v>
      </c>
      <c r="F4" s="58">
        <v>3</v>
      </c>
      <c r="G4" s="57">
        <f t="shared" ref="G4:G5" si="0">E4*F4</f>
        <v>93</v>
      </c>
      <c r="H4" s="20">
        <v>10675</v>
      </c>
      <c r="I4" s="59">
        <v>13</v>
      </c>
      <c r="J4" s="58">
        <v>4</v>
      </c>
      <c r="K4" s="59">
        <f t="shared" ref="K4:K5" si="1">I4*J4</f>
        <v>52</v>
      </c>
      <c r="L4" s="8">
        <f t="shared" ref="L4:L5" si="2">SUM(D4+H4)</f>
        <v>30241</v>
      </c>
      <c r="M4" s="8">
        <f t="shared" ref="M4:M5" si="3">SUM(G4+K4)</f>
        <v>145</v>
      </c>
      <c r="N4" s="23">
        <f t="shared" ref="N4:N5" si="4">L4/M4</f>
        <v>208.55862068965519</v>
      </c>
      <c r="O4" s="24">
        <f t="shared" ref="O4:O5" si="5">200-N4</f>
        <v>-8.5586206896551857</v>
      </c>
      <c r="P4" s="25">
        <f t="shared" ref="P4:P5" si="6">0.7*O4</f>
        <v>-5.9910344827586295</v>
      </c>
      <c r="Q4" s="26">
        <f t="shared" ref="Q4:Q5" si="7">210-N4</f>
        <v>1.4413793103448143</v>
      </c>
      <c r="R4" s="27">
        <f t="shared" ref="R4:R5" si="8">0.7*Q4</f>
        <v>1.0089655172413698</v>
      </c>
      <c r="S4" s="30">
        <f>220-N4</f>
        <v>11.441379310344814</v>
      </c>
      <c r="T4" s="28">
        <f t="shared" ref="T4:T5" si="9">0.7*S4</f>
        <v>8.0089655172413696</v>
      </c>
    </row>
    <row r="5" spans="1:20" ht="15.6" x14ac:dyDescent="0.3">
      <c r="A5">
        <v>2</v>
      </c>
      <c r="B5" s="62" t="s">
        <v>60</v>
      </c>
      <c r="C5" s="63" t="s">
        <v>63</v>
      </c>
      <c r="D5" s="18">
        <v>15318</v>
      </c>
      <c r="E5" s="100">
        <v>25</v>
      </c>
      <c r="F5" s="58">
        <v>3</v>
      </c>
      <c r="G5" s="57">
        <f t="shared" si="0"/>
        <v>75</v>
      </c>
      <c r="H5" s="20">
        <v>8224</v>
      </c>
      <c r="I5" s="59">
        <v>10</v>
      </c>
      <c r="J5" s="58">
        <v>4</v>
      </c>
      <c r="K5" s="59">
        <f t="shared" si="1"/>
        <v>40</v>
      </c>
      <c r="L5" s="8">
        <f t="shared" si="2"/>
        <v>23542</v>
      </c>
      <c r="M5" s="8">
        <f t="shared" si="3"/>
        <v>115</v>
      </c>
      <c r="N5" s="23">
        <f t="shared" si="4"/>
        <v>204.71304347826086</v>
      </c>
      <c r="O5" s="89">
        <f t="shared" si="5"/>
        <v>-4.7130434782608575</v>
      </c>
      <c r="P5" s="90">
        <f t="shared" si="6"/>
        <v>-3.2991304347826</v>
      </c>
      <c r="Q5" s="102">
        <f t="shared" si="7"/>
        <v>5.2869565217391425</v>
      </c>
      <c r="R5" s="103">
        <f t="shared" si="8"/>
        <v>3.7008695652173995</v>
      </c>
      <c r="S5" s="30">
        <v>12</v>
      </c>
      <c r="T5" s="28">
        <f t="shared" si="9"/>
        <v>8.3999999999999986</v>
      </c>
    </row>
    <row r="6" spans="1:20" ht="15.6" x14ac:dyDescent="0.3">
      <c r="A6">
        <v>3</v>
      </c>
      <c r="B6" s="62" t="s">
        <v>60</v>
      </c>
      <c r="C6" s="63" t="s">
        <v>61</v>
      </c>
      <c r="D6" s="18">
        <v>16787</v>
      </c>
      <c r="E6" s="100">
        <v>28</v>
      </c>
      <c r="F6" s="58">
        <v>3</v>
      </c>
      <c r="G6" s="57">
        <f t="shared" ref="G6:G37" si="10">E6*F6</f>
        <v>84</v>
      </c>
      <c r="H6" s="20">
        <v>10742</v>
      </c>
      <c r="I6" s="59">
        <v>13</v>
      </c>
      <c r="J6" s="58">
        <v>4</v>
      </c>
      <c r="K6" s="59">
        <f t="shared" ref="K6:K37" si="11">I6*J6</f>
        <v>52</v>
      </c>
      <c r="L6" s="8">
        <f t="shared" ref="L6:L37" si="12">SUM(D6+H6)</f>
        <v>27529</v>
      </c>
      <c r="M6" s="8">
        <f t="shared" ref="M6:M37" si="13">SUM(G6+K6)</f>
        <v>136</v>
      </c>
      <c r="N6" s="23">
        <f t="shared" ref="N6:N30" si="14">L6/M6</f>
        <v>202.41911764705881</v>
      </c>
      <c r="O6" s="24">
        <f t="shared" ref="O6:O37" si="15">200-N6</f>
        <v>-2.4191176470588118</v>
      </c>
      <c r="P6" s="25">
        <f t="shared" ref="P6:P37" si="16">0.7*O6</f>
        <v>-1.6933823529411682</v>
      </c>
      <c r="Q6" s="26">
        <f t="shared" ref="Q6:Q37" si="17">210-N6</f>
        <v>7.5808823529411882</v>
      </c>
      <c r="R6" s="27">
        <f t="shared" ref="R6:R30" si="18">0.7*Q6</f>
        <v>5.3066176470588315</v>
      </c>
      <c r="S6" s="30">
        <f t="shared" ref="S6:S37" si="19">220-N6</f>
        <v>17.580882352941188</v>
      </c>
      <c r="T6" s="28">
        <f t="shared" ref="T6:T37" si="20">0.7*S6</f>
        <v>12.306617647058831</v>
      </c>
    </row>
    <row r="7" spans="1:20" ht="15.6" x14ac:dyDescent="0.3">
      <c r="A7">
        <v>4</v>
      </c>
      <c r="B7" s="66" t="s">
        <v>66</v>
      </c>
      <c r="C7" s="67" t="s">
        <v>71</v>
      </c>
      <c r="D7" s="18">
        <v>18944</v>
      </c>
      <c r="E7" s="100">
        <v>32</v>
      </c>
      <c r="F7" s="58">
        <v>3</v>
      </c>
      <c r="G7" s="57">
        <f t="shared" si="10"/>
        <v>96</v>
      </c>
      <c r="H7" s="20">
        <v>10239</v>
      </c>
      <c r="I7" s="59">
        <v>13</v>
      </c>
      <c r="J7" s="58">
        <v>4</v>
      </c>
      <c r="K7" s="59">
        <f t="shared" si="11"/>
        <v>52</v>
      </c>
      <c r="L7" s="8">
        <f t="shared" si="12"/>
        <v>29183</v>
      </c>
      <c r="M7" s="8">
        <f t="shared" si="13"/>
        <v>148</v>
      </c>
      <c r="N7" s="23">
        <f t="shared" si="14"/>
        <v>197.18243243243242</v>
      </c>
      <c r="O7" s="24">
        <f t="shared" si="15"/>
        <v>2.8175675675675791</v>
      </c>
      <c r="P7" s="25">
        <f t="shared" si="16"/>
        <v>1.9722972972973052</v>
      </c>
      <c r="Q7" s="26">
        <f t="shared" si="17"/>
        <v>12.817567567567579</v>
      </c>
      <c r="R7" s="27">
        <f t="shared" si="18"/>
        <v>8.9722972972973043</v>
      </c>
      <c r="S7" s="30">
        <f t="shared" si="19"/>
        <v>22.817567567567579</v>
      </c>
      <c r="T7" s="28">
        <f t="shared" si="20"/>
        <v>15.972297297297304</v>
      </c>
    </row>
    <row r="8" spans="1:20" ht="15.6" x14ac:dyDescent="0.3">
      <c r="A8">
        <v>5</v>
      </c>
      <c r="B8" s="66" t="s">
        <v>66</v>
      </c>
      <c r="C8" s="67" t="s">
        <v>81</v>
      </c>
      <c r="D8" s="18">
        <v>16325</v>
      </c>
      <c r="E8" s="100">
        <v>28</v>
      </c>
      <c r="F8" s="58">
        <v>3</v>
      </c>
      <c r="G8" s="57">
        <f t="shared" si="10"/>
        <v>84</v>
      </c>
      <c r="H8" s="20">
        <v>10265</v>
      </c>
      <c r="I8" s="59">
        <v>13</v>
      </c>
      <c r="J8" s="58">
        <v>4</v>
      </c>
      <c r="K8" s="59">
        <f t="shared" si="11"/>
        <v>52</v>
      </c>
      <c r="L8" s="8">
        <f t="shared" si="12"/>
        <v>26590</v>
      </c>
      <c r="M8" s="8">
        <f t="shared" si="13"/>
        <v>136</v>
      </c>
      <c r="N8" s="23">
        <f t="shared" si="14"/>
        <v>195.51470588235293</v>
      </c>
      <c r="O8" s="24">
        <f t="shared" si="15"/>
        <v>4.4852941176470722</v>
      </c>
      <c r="P8" s="25">
        <f t="shared" si="16"/>
        <v>3.1397058823529505</v>
      </c>
      <c r="Q8" s="26">
        <f t="shared" si="17"/>
        <v>14.485294117647072</v>
      </c>
      <c r="R8" s="27">
        <f t="shared" si="18"/>
        <v>10.139705882352949</v>
      </c>
      <c r="S8" s="30">
        <f t="shared" si="19"/>
        <v>24.485294117647072</v>
      </c>
      <c r="T8" s="28">
        <f t="shared" si="20"/>
        <v>17.139705882352949</v>
      </c>
    </row>
    <row r="9" spans="1:20" ht="15.6" x14ac:dyDescent="0.3">
      <c r="A9">
        <v>6</v>
      </c>
      <c r="B9" s="62" t="s">
        <v>60</v>
      </c>
      <c r="C9" s="63" t="s">
        <v>67</v>
      </c>
      <c r="D9" s="18">
        <v>16301</v>
      </c>
      <c r="E9" s="100">
        <v>28</v>
      </c>
      <c r="F9" s="58">
        <v>3</v>
      </c>
      <c r="G9" s="57">
        <f t="shared" si="10"/>
        <v>84</v>
      </c>
      <c r="H9" s="20">
        <v>9785</v>
      </c>
      <c r="I9" s="59">
        <v>13</v>
      </c>
      <c r="J9" s="58">
        <v>4</v>
      </c>
      <c r="K9" s="59">
        <f t="shared" si="11"/>
        <v>52</v>
      </c>
      <c r="L9" s="8">
        <f t="shared" si="12"/>
        <v>26086</v>
      </c>
      <c r="M9" s="8">
        <f t="shared" si="13"/>
        <v>136</v>
      </c>
      <c r="N9" s="23">
        <f t="shared" si="14"/>
        <v>191.80882352941177</v>
      </c>
      <c r="O9" s="24">
        <f t="shared" si="15"/>
        <v>8.191176470588232</v>
      </c>
      <c r="P9" s="25">
        <f t="shared" si="16"/>
        <v>5.7338235294117617</v>
      </c>
      <c r="Q9" s="26">
        <f t="shared" si="17"/>
        <v>18.191176470588232</v>
      </c>
      <c r="R9" s="27">
        <f t="shared" si="18"/>
        <v>12.733823529411762</v>
      </c>
      <c r="S9" s="30">
        <f t="shared" si="19"/>
        <v>28.191176470588232</v>
      </c>
      <c r="T9" s="28">
        <f t="shared" si="20"/>
        <v>19.733823529411762</v>
      </c>
    </row>
    <row r="10" spans="1:20" ht="15.6" x14ac:dyDescent="0.3">
      <c r="A10">
        <v>7</v>
      </c>
      <c r="B10" s="62" t="s">
        <v>60</v>
      </c>
      <c r="C10" s="63" t="s">
        <v>64</v>
      </c>
      <c r="D10" s="18">
        <v>14520</v>
      </c>
      <c r="E10" s="100">
        <v>26</v>
      </c>
      <c r="F10" s="58">
        <v>3</v>
      </c>
      <c r="G10" s="57">
        <f t="shared" si="10"/>
        <v>78</v>
      </c>
      <c r="H10" s="20">
        <v>9516</v>
      </c>
      <c r="I10" s="59">
        <v>12</v>
      </c>
      <c r="J10" s="58">
        <v>4</v>
      </c>
      <c r="K10" s="59">
        <f t="shared" si="11"/>
        <v>48</v>
      </c>
      <c r="L10" s="8">
        <f t="shared" si="12"/>
        <v>24036</v>
      </c>
      <c r="M10" s="8">
        <f t="shared" si="13"/>
        <v>126</v>
      </c>
      <c r="N10" s="23">
        <f t="shared" si="14"/>
        <v>190.76190476190476</v>
      </c>
      <c r="O10" s="24">
        <f t="shared" si="15"/>
        <v>9.2380952380952408</v>
      </c>
      <c r="P10" s="25">
        <f t="shared" si="16"/>
        <v>6.4666666666666686</v>
      </c>
      <c r="Q10" s="26">
        <f t="shared" si="17"/>
        <v>19.238095238095241</v>
      </c>
      <c r="R10" s="27">
        <f t="shared" si="18"/>
        <v>13.466666666666669</v>
      </c>
      <c r="S10" s="30">
        <f t="shared" si="19"/>
        <v>29.238095238095241</v>
      </c>
      <c r="T10" s="28">
        <f t="shared" si="20"/>
        <v>20.466666666666669</v>
      </c>
    </row>
    <row r="11" spans="1:20" ht="15.6" x14ac:dyDescent="0.3">
      <c r="A11">
        <v>8</v>
      </c>
      <c r="B11" s="64" t="s">
        <v>74</v>
      </c>
      <c r="C11" s="65" t="s">
        <v>126</v>
      </c>
      <c r="D11" s="18">
        <v>17591</v>
      </c>
      <c r="E11" s="100">
        <v>31</v>
      </c>
      <c r="F11" s="58">
        <v>3</v>
      </c>
      <c r="G11" s="57">
        <f t="shared" si="10"/>
        <v>93</v>
      </c>
      <c r="H11" s="20">
        <v>10578</v>
      </c>
      <c r="I11" s="59">
        <v>14</v>
      </c>
      <c r="J11" s="58">
        <v>4</v>
      </c>
      <c r="K11" s="59">
        <f t="shared" si="11"/>
        <v>56</v>
      </c>
      <c r="L11" s="8">
        <f t="shared" si="12"/>
        <v>28169</v>
      </c>
      <c r="M11" s="8">
        <f t="shared" si="13"/>
        <v>149</v>
      </c>
      <c r="N11" s="23">
        <f t="shared" si="14"/>
        <v>189.05369127516778</v>
      </c>
      <c r="O11" s="24">
        <f t="shared" si="15"/>
        <v>10.946308724832221</v>
      </c>
      <c r="P11" s="25">
        <f t="shared" si="16"/>
        <v>7.6624161073825539</v>
      </c>
      <c r="Q11" s="26">
        <f t="shared" si="17"/>
        <v>20.946308724832221</v>
      </c>
      <c r="R11" s="27">
        <f t="shared" si="18"/>
        <v>14.662416107382553</v>
      </c>
      <c r="S11" s="30">
        <f t="shared" si="19"/>
        <v>30.946308724832221</v>
      </c>
      <c r="T11" s="28">
        <f t="shared" si="20"/>
        <v>21.662416107382555</v>
      </c>
    </row>
    <row r="12" spans="1:20" ht="15.6" x14ac:dyDescent="0.3">
      <c r="A12">
        <v>9</v>
      </c>
      <c r="B12" s="66" t="s">
        <v>66</v>
      </c>
      <c r="C12" s="67" t="s">
        <v>68</v>
      </c>
      <c r="D12" s="18">
        <v>16938</v>
      </c>
      <c r="E12" s="100">
        <v>30</v>
      </c>
      <c r="F12" s="58">
        <v>3</v>
      </c>
      <c r="G12" s="57">
        <f t="shared" si="10"/>
        <v>90</v>
      </c>
      <c r="H12" s="20">
        <v>10481</v>
      </c>
      <c r="I12" s="59">
        <v>14</v>
      </c>
      <c r="J12" s="58">
        <v>4</v>
      </c>
      <c r="K12" s="59">
        <f t="shared" si="11"/>
        <v>56</v>
      </c>
      <c r="L12" s="8">
        <f t="shared" si="12"/>
        <v>27419</v>
      </c>
      <c r="M12" s="8">
        <f t="shared" si="13"/>
        <v>146</v>
      </c>
      <c r="N12" s="23">
        <f t="shared" si="14"/>
        <v>187.80136986301369</v>
      </c>
      <c r="O12" s="24">
        <f t="shared" si="15"/>
        <v>12.19863013698631</v>
      </c>
      <c r="P12" s="25">
        <f t="shared" si="16"/>
        <v>8.5390410958904166</v>
      </c>
      <c r="Q12" s="26">
        <f t="shared" si="17"/>
        <v>22.19863013698631</v>
      </c>
      <c r="R12" s="27">
        <f t="shared" si="18"/>
        <v>15.539041095890417</v>
      </c>
      <c r="S12" s="30">
        <f t="shared" si="19"/>
        <v>32.19863013698631</v>
      </c>
      <c r="T12" s="28">
        <f t="shared" si="20"/>
        <v>22.539041095890415</v>
      </c>
    </row>
    <row r="13" spans="1:20" ht="15.6" x14ac:dyDescent="0.3">
      <c r="A13">
        <v>10</v>
      </c>
      <c r="B13" s="66" t="s">
        <v>66</v>
      </c>
      <c r="C13" s="67" t="s">
        <v>73</v>
      </c>
      <c r="D13" s="18">
        <v>14465</v>
      </c>
      <c r="E13" s="100">
        <v>26</v>
      </c>
      <c r="F13" s="58">
        <v>3</v>
      </c>
      <c r="G13" s="57">
        <f t="shared" si="10"/>
        <v>78</v>
      </c>
      <c r="H13" s="20">
        <v>9605</v>
      </c>
      <c r="I13" s="59">
        <v>13</v>
      </c>
      <c r="J13" s="58">
        <v>4</v>
      </c>
      <c r="K13" s="59">
        <f t="shared" si="11"/>
        <v>52</v>
      </c>
      <c r="L13" s="8">
        <f t="shared" si="12"/>
        <v>24070</v>
      </c>
      <c r="M13" s="8">
        <f t="shared" si="13"/>
        <v>130</v>
      </c>
      <c r="N13" s="23">
        <f t="shared" si="14"/>
        <v>185.15384615384616</v>
      </c>
      <c r="O13" s="24">
        <f t="shared" si="15"/>
        <v>14.84615384615384</v>
      </c>
      <c r="P13" s="25">
        <f t="shared" si="16"/>
        <v>10.392307692307687</v>
      </c>
      <c r="Q13" s="26">
        <f t="shared" si="17"/>
        <v>24.84615384615384</v>
      </c>
      <c r="R13" s="27">
        <f t="shared" si="18"/>
        <v>17.392307692307686</v>
      </c>
      <c r="S13" s="30">
        <f t="shared" si="19"/>
        <v>34.84615384615384</v>
      </c>
      <c r="T13" s="28">
        <f t="shared" si="20"/>
        <v>24.392307692307686</v>
      </c>
    </row>
    <row r="14" spans="1:20" ht="15.6" x14ac:dyDescent="0.3">
      <c r="A14">
        <v>11</v>
      </c>
      <c r="B14" s="64" t="s">
        <v>74</v>
      </c>
      <c r="C14" s="65" t="s">
        <v>77</v>
      </c>
      <c r="D14" s="18">
        <v>10361</v>
      </c>
      <c r="E14" s="100">
        <v>19</v>
      </c>
      <c r="F14" s="58">
        <v>3</v>
      </c>
      <c r="G14" s="57">
        <f t="shared" si="10"/>
        <v>57</v>
      </c>
      <c r="H14" s="20">
        <v>6112</v>
      </c>
      <c r="I14" s="59">
        <v>8</v>
      </c>
      <c r="J14" s="58">
        <v>4</v>
      </c>
      <c r="K14" s="59">
        <f t="shared" si="11"/>
        <v>32</v>
      </c>
      <c r="L14" s="8">
        <f t="shared" si="12"/>
        <v>16473</v>
      </c>
      <c r="M14" s="8">
        <f t="shared" si="13"/>
        <v>89</v>
      </c>
      <c r="N14" s="23">
        <f t="shared" si="14"/>
        <v>185.08988764044943</v>
      </c>
      <c r="O14" s="24">
        <f t="shared" si="15"/>
        <v>14.910112359550567</v>
      </c>
      <c r="P14" s="25">
        <f t="shared" si="16"/>
        <v>10.437078651685397</v>
      </c>
      <c r="Q14" s="26">
        <f t="shared" si="17"/>
        <v>24.910112359550567</v>
      </c>
      <c r="R14" s="27">
        <f t="shared" si="18"/>
        <v>17.437078651685397</v>
      </c>
      <c r="S14" s="30">
        <f t="shared" si="19"/>
        <v>34.910112359550567</v>
      </c>
      <c r="T14" s="28">
        <f t="shared" si="20"/>
        <v>24.437078651685397</v>
      </c>
    </row>
    <row r="15" spans="1:20" ht="15.6" x14ac:dyDescent="0.3">
      <c r="A15">
        <v>12</v>
      </c>
      <c r="B15" s="66" t="s">
        <v>66</v>
      </c>
      <c r="C15" s="67" t="s">
        <v>72</v>
      </c>
      <c r="D15" s="18">
        <v>18326</v>
      </c>
      <c r="E15" s="100">
        <v>33</v>
      </c>
      <c r="F15" s="58">
        <v>3</v>
      </c>
      <c r="G15" s="57">
        <f t="shared" si="10"/>
        <v>99</v>
      </c>
      <c r="H15" s="20">
        <v>10348</v>
      </c>
      <c r="I15" s="59">
        <v>14</v>
      </c>
      <c r="J15" s="58">
        <v>4</v>
      </c>
      <c r="K15" s="59">
        <f t="shared" si="11"/>
        <v>56</v>
      </c>
      <c r="L15" s="8">
        <f t="shared" si="12"/>
        <v>28674</v>
      </c>
      <c r="M15" s="8">
        <f t="shared" si="13"/>
        <v>155</v>
      </c>
      <c r="N15" s="23">
        <f t="shared" si="14"/>
        <v>184.99354838709678</v>
      </c>
      <c r="O15" s="24">
        <f t="shared" si="15"/>
        <v>15.00645161290322</v>
      </c>
      <c r="P15" s="25">
        <f t="shared" si="16"/>
        <v>10.504516129032254</v>
      </c>
      <c r="Q15" s="26">
        <f t="shared" si="17"/>
        <v>25.00645161290322</v>
      </c>
      <c r="R15" s="27">
        <f t="shared" si="18"/>
        <v>17.504516129032254</v>
      </c>
      <c r="S15" s="30">
        <f t="shared" si="19"/>
        <v>35.00645161290322</v>
      </c>
      <c r="T15" s="28">
        <f t="shared" si="20"/>
        <v>24.504516129032254</v>
      </c>
    </row>
    <row r="16" spans="1:20" ht="15.6" x14ac:dyDescent="0.3">
      <c r="A16">
        <v>13</v>
      </c>
      <c r="B16" s="64" t="s">
        <v>74</v>
      </c>
      <c r="C16" s="65" t="s">
        <v>75</v>
      </c>
      <c r="D16" s="18">
        <v>13406</v>
      </c>
      <c r="E16" s="100">
        <v>24</v>
      </c>
      <c r="F16" s="58">
        <v>3</v>
      </c>
      <c r="G16" s="57">
        <f t="shared" si="10"/>
        <v>72</v>
      </c>
      <c r="H16" s="20">
        <v>7267</v>
      </c>
      <c r="I16" s="59">
        <v>10</v>
      </c>
      <c r="J16" s="58">
        <v>4</v>
      </c>
      <c r="K16" s="59">
        <f t="shared" si="11"/>
        <v>40</v>
      </c>
      <c r="L16" s="8">
        <f t="shared" si="12"/>
        <v>20673</v>
      </c>
      <c r="M16" s="8">
        <f t="shared" si="13"/>
        <v>112</v>
      </c>
      <c r="N16" s="23">
        <f t="shared" si="14"/>
        <v>184.58035714285714</v>
      </c>
      <c r="O16" s="24">
        <f t="shared" si="15"/>
        <v>15.419642857142861</v>
      </c>
      <c r="P16" s="25">
        <f t="shared" si="16"/>
        <v>10.793750000000003</v>
      </c>
      <c r="Q16" s="26">
        <f t="shared" si="17"/>
        <v>25.419642857142861</v>
      </c>
      <c r="R16" s="27">
        <f t="shared" si="18"/>
        <v>17.793750000000003</v>
      </c>
      <c r="S16" s="30">
        <f t="shared" si="19"/>
        <v>35.419642857142861</v>
      </c>
      <c r="T16" s="28">
        <f t="shared" si="20"/>
        <v>24.793750000000003</v>
      </c>
    </row>
    <row r="17" spans="1:20" ht="15.6" x14ac:dyDescent="0.3">
      <c r="A17">
        <v>14</v>
      </c>
      <c r="B17" s="64" t="s">
        <v>74</v>
      </c>
      <c r="C17" s="65" t="s">
        <v>78</v>
      </c>
      <c r="D17" s="18">
        <v>12767</v>
      </c>
      <c r="E17" s="100">
        <v>23</v>
      </c>
      <c r="F17" s="58">
        <v>3</v>
      </c>
      <c r="G17" s="57">
        <f t="shared" si="10"/>
        <v>69</v>
      </c>
      <c r="H17" s="20">
        <v>7987</v>
      </c>
      <c r="I17" s="59">
        <v>11</v>
      </c>
      <c r="J17" s="58">
        <v>4</v>
      </c>
      <c r="K17" s="59">
        <f t="shared" si="11"/>
        <v>44</v>
      </c>
      <c r="L17" s="8">
        <f t="shared" si="12"/>
        <v>20754</v>
      </c>
      <c r="M17" s="8">
        <f t="shared" si="13"/>
        <v>113</v>
      </c>
      <c r="N17" s="23">
        <f t="shared" si="14"/>
        <v>183.6637168141593</v>
      </c>
      <c r="O17" s="24">
        <f t="shared" si="15"/>
        <v>16.336283185840699</v>
      </c>
      <c r="P17" s="25">
        <f t="shared" si="16"/>
        <v>11.435398230088488</v>
      </c>
      <c r="Q17" s="26">
        <f t="shared" si="17"/>
        <v>26.336283185840699</v>
      </c>
      <c r="R17" s="27">
        <f t="shared" si="18"/>
        <v>18.435398230088488</v>
      </c>
      <c r="S17" s="30">
        <f t="shared" si="19"/>
        <v>36.336283185840699</v>
      </c>
      <c r="T17" s="28">
        <f t="shared" si="20"/>
        <v>25.435398230088488</v>
      </c>
    </row>
    <row r="18" spans="1:20" ht="15.6" x14ac:dyDescent="0.3">
      <c r="A18">
        <v>15</v>
      </c>
      <c r="B18" s="66" t="s">
        <v>66</v>
      </c>
      <c r="C18" s="67" t="s">
        <v>69</v>
      </c>
      <c r="D18" s="18">
        <v>12228</v>
      </c>
      <c r="E18" s="100">
        <v>22</v>
      </c>
      <c r="F18" s="58">
        <v>3</v>
      </c>
      <c r="G18" s="57">
        <f t="shared" si="10"/>
        <v>66</v>
      </c>
      <c r="H18" s="20">
        <v>5675</v>
      </c>
      <c r="I18" s="59">
        <v>8</v>
      </c>
      <c r="J18" s="58">
        <v>4</v>
      </c>
      <c r="K18" s="59">
        <f t="shared" si="11"/>
        <v>32</v>
      </c>
      <c r="L18" s="8">
        <f t="shared" si="12"/>
        <v>17903</v>
      </c>
      <c r="M18" s="8">
        <f t="shared" si="13"/>
        <v>98</v>
      </c>
      <c r="N18" s="23">
        <f t="shared" si="14"/>
        <v>182.68367346938774</v>
      </c>
      <c r="O18" s="24">
        <f t="shared" si="15"/>
        <v>17.316326530612258</v>
      </c>
      <c r="P18" s="25">
        <f t="shared" si="16"/>
        <v>12.121428571428581</v>
      </c>
      <c r="Q18" s="26">
        <f t="shared" si="17"/>
        <v>27.316326530612258</v>
      </c>
      <c r="R18" s="27">
        <f t="shared" si="18"/>
        <v>19.121428571428581</v>
      </c>
      <c r="S18" s="30">
        <f t="shared" si="19"/>
        <v>37.316326530612258</v>
      </c>
      <c r="T18" s="28">
        <f t="shared" si="20"/>
        <v>26.121428571428581</v>
      </c>
    </row>
    <row r="19" spans="1:20" ht="15.6" x14ac:dyDescent="0.3">
      <c r="A19">
        <v>16</v>
      </c>
      <c r="B19" s="62" t="s">
        <v>60</v>
      </c>
      <c r="C19" s="63" t="s">
        <v>65</v>
      </c>
      <c r="D19" s="18">
        <v>15964</v>
      </c>
      <c r="E19" s="100">
        <v>29</v>
      </c>
      <c r="F19" s="58">
        <v>3</v>
      </c>
      <c r="G19" s="57">
        <f t="shared" si="10"/>
        <v>87</v>
      </c>
      <c r="H19" s="20">
        <v>5020</v>
      </c>
      <c r="I19" s="59">
        <v>7</v>
      </c>
      <c r="J19" s="58">
        <v>4</v>
      </c>
      <c r="K19" s="59">
        <f t="shared" si="11"/>
        <v>28</v>
      </c>
      <c r="L19" s="8">
        <f t="shared" si="12"/>
        <v>20984</v>
      </c>
      <c r="M19" s="8">
        <f t="shared" si="13"/>
        <v>115</v>
      </c>
      <c r="N19" s="23">
        <f t="shared" si="14"/>
        <v>182.46956521739131</v>
      </c>
      <c r="O19" s="24">
        <f t="shared" si="15"/>
        <v>17.530434782608694</v>
      </c>
      <c r="P19" s="25">
        <f t="shared" si="16"/>
        <v>12.271304347826085</v>
      </c>
      <c r="Q19" s="26">
        <f t="shared" si="17"/>
        <v>27.530434782608694</v>
      </c>
      <c r="R19" s="27">
        <f t="shared" si="18"/>
        <v>19.271304347826085</v>
      </c>
      <c r="S19" s="30">
        <f t="shared" si="19"/>
        <v>37.530434782608694</v>
      </c>
      <c r="T19" s="28">
        <f t="shared" si="20"/>
        <v>26.271304347826085</v>
      </c>
    </row>
    <row r="20" spans="1:20" ht="15.6" x14ac:dyDescent="0.3">
      <c r="A20">
        <v>17</v>
      </c>
      <c r="B20" s="64" t="s">
        <v>74</v>
      </c>
      <c r="C20" s="65" t="s">
        <v>84</v>
      </c>
      <c r="D20" s="18">
        <v>17376</v>
      </c>
      <c r="E20" s="100">
        <v>32</v>
      </c>
      <c r="F20" s="58">
        <v>3</v>
      </c>
      <c r="G20" s="57">
        <f t="shared" si="10"/>
        <v>96</v>
      </c>
      <c r="H20" s="20">
        <v>10165</v>
      </c>
      <c r="I20" s="59">
        <v>14</v>
      </c>
      <c r="J20" s="58">
        <v>4</v>
      </c>
      <c r="K20" s="59">
        <f t="shared" si="11"/>
        <v>56</v>
      </c>
      <c r="L20" s="8">
        <f t="shared" si="12"/>
        <v>27541</v>
      </c>
      <c r="M20" s="8">
        <f t="shared" si="13"/>
        <v>152</v>
      </c>
      <c r="N20" s="23">
        <f t="shared" si="14"/>
        <v>181.19078947368422</v>
      </c>
      <c r="O20" s="24">
        <f t="shared" si="15"/>
        <v>18.80921052631578</v>
      </c>
      <c r="P20" s="25">
        <f t="shared" si="16"/>
        <v>13.166447368421046</v>
      </c>
      <c r="Q20" s="26">
        <f t="shared" si="17"/>
        <v>28.80921052631578</v>
      </c>
      <c r="R20" s="27">
        <f t="shared" si="18"/>
        <v>20.166447368421046</v>
      </c>
      <c r="S20" s="30">
        <f t="shared" si="19"/>
        <v>38.80921052631578</v>
      </c>
      <c r="T20" s="28">
        <f t="shared" si="20"/>
        <v>27.166447368421046</v>
      </c>
    </row>
    <row r="21" spans="1:20" ht="15.6" x14ac:dyDescent="0.3">
      <c r="A21">
        <v>18</v>
      </c>
      <c r="B21" s="66" t="s">
        <v>66</v>
      </c>
      <c r="C21" s="67" t="s">
        <v>70</v>
      </c>
      <c r="D21" s="18">
        <v>13273</v>
      </c>
      <c r="E21" s="100">
        <v>25</v>
      </c>
      <c r="F21" s="58">
        <v>3</v>
      </c>
      <c r="G21" s="57">
        <f t="shared" si="10"/>
        <v>75</v>
      </c>
      <c r="H21" s="20">
        <v>6768</v>
      </c>
      <c r="I21" s="59">
        <v>9</v>
      </c>
      <c r="J21" s="58">
        <v>4</v>
      </c>
      <c r="K21" s="59">
        <f t="shared" si="11"/>
        <v>36</v>
      </c>
      <c r="L21" s="8">
        <f t="shared" si="12"/>
        <v>20041</v>
      </c>
      <c r="M21" s="8">
        <f t="shared" si="13"/>
        <v>111</v>
      </c>
      <c r="N21" s="23">
        <f t="shared" si="14"/>
        <v>180.54954954954954</v>
      </c>
      <c r="O21" s="24">
        <f t="shared" si="15"/>
        <v>19.450450450450461</v>
      </c>
      <c r="P21" s="25">
        <f t="shared" si="16"/>
        <v>13.615315315315321</v>
      </c>
      <c r="Q21" s="26">
        <f t="shared" si="17"/>
        <v>29.450450450450461</v>
      </c>
      <c r="R21" s="27">
        <f t="shared" si="18"/>
        <v>20.615315315315321</v>
      </c>
      <c r="S21" s="30">
        <f t="shared" si="19"/>
        <v>39.450450450450461</v>
      </c>
      <c r="T21" s="28">
        <f t="shared" si="20"/>
        <v>27.615315315315321</v>
      </c>
    </row>
    <row r="22" spans="1:20" ht="15.6" x14ac:dyDescent="0.3">
      <c r="A22">
        <v>19</v>
      </c>
      <c r="B22" s="62" t="s">
        <v>60</v>
      </c>
      <c r="C22" s="63" t="s">
        <v>127</v>
      </c>
      <c r="D22" s="18">
        <v>12396</v>
      </c>
      <c r="E22" s="100">
        <v>24</v>
      </c>
      <c r="F22" s="58">
        <v>3</v>
      </c>
      <c r="G22" s="57">
        <f t="shared" si="10"/>
        <v>72</v>
      </c>
      <c r="H22" s="20">
        <v>10642</v>
      </c>
      <c r="I22" s="59">
        <v>14</v>
      </c>
      <c r="J22" s="58">
        <v>4</v>
      </c>
      <c r="K22" s="59">
        <f t="shared" si="11"/>
        <v>56</v>
      </c>
      <c r="L22" s="8">
        <f t="shared" si="12"/>
        <v>23038</v>
      </c>
      <c r="M22" s="8">
        <f t="shared" si="13"/>
        <v>128</v>
      </c>
      <c r="N22" s="23">
        <f t="shared" si="14"/>
        <v>179.984375</v>
      </c>
      <c r="O22" s="24">
        <f t="shared" si="15"/>
        <v>20.015625</v>
      </c>
      <c r="P22" s="25">
        <f t="shared" si="16"/>
        <v>14.010937499999999</v>
      </c>
      <c r="Q22" s="26">
        <f t="shared" si="17"/>
        <v>30.015625</v>
      </c>
      <c r="R22" s="27">
        <f t="shared" si="18"/>
        <v>21.010937499999997</v>
      </c>
      <c r="S22" s="30">
        <f t="shared" si="19"/>
        <v>40.015625</v>
      </c>
      <c r="T22" s="28">
        <f t="shared" si="20"/>
        <v>28.010937499999997</v>
      </c>
    </row>
    <row r="23" spans="1:20" ht="15.6" x14ac:dyDescent="0.3">
      <c r="A23">
        <v>20</v>
      </c>
      <c r="B23" s="68" t="s">
        <v>87</v>
      </c>
      <c r="C23" s="69" t="s">
        <v>98</v>
      </c>
      <c r="D23" s="18">
        <v>16952</v>
      </c>
      <c r="E23" s="100">
        <v>32</v>
      </c>
      <c r="F23" s="58">
        <v>3</v>
      </c>
      <c r="G23" s="57">
        <f t="shared" si="10"/>
        <v>96</v>
      </c>
      <c r="H23" s="20">
        <v>9814</v>
      </c>
      <c r="I23" s="59">
        <v>14</v>
      </c>
      <c r="J23" s="58">
        <v>4</v>
      </c>
      <c r="K23" s="59">
        <f t="shared" si="11"/>
        <v>56</v>
      </c>
      <c r="L23" s="8">
        <f t="shared" si="12"/>
        <v>26766</v>
      </c>
      <c r="M23" s="8">
        <f t="shared" si="13"/>
        <v>152</v>
      </c>
      <c r="N23" s="23">
        <f t="shared" si="14"/>
        <v>176.09210526315789</v>
      </c>
      <c r="O23" s="24">
        <f t="shared" si="15"/>
        <v>23.90789473684211</v>
      </c>
      <c r="P23" s="25">
        <f t="shared" si="16"/>
        <v>16.735526315789475</v>
      </c>
      <c r="Q23" s="26">
        <f t="shared" si="17"/>
        <v>33.90789473684211</v>
      </c>
      <c r="R23" s="27">
        <f t="shared" si="18"/>
        <v>23.735526315789475</v>
      </c>
      <c r="S23" s="30">
        <f t="shared" si="19"/>
        <v>43.90789473684211</v>
      </c>
      <c r="T23" s="28">
        <f t="shared" si="20"/>
        <v>30.735526315789475</v>
      </c>
    </row>
    <row r="24" spans="1:20" ht="15.6" x14ac:dyDescent="0.3">
      <c r="A24">
        <v>21</v>
      </c>
      <c r="B24" s="72" t="s">
        <v>106</v>
      </c>
      <c r="C24" s="73" t="s">
        <v>128</v>
      </c>
      <c r="D24" s="18">
        <v>15635</v>
      </c>
      <c r="E24" s="100">
        <v>30</v>
      </c>
      <c r="F24" s="58">
        <v>3</v>
      </c>
      <c r="G24" s="57">
        <f t="shared" si="10"/>
        <v>90</v>
      </c>
      <c r="H24" s="20">
        <v>8448</v>
      </c>
      <c r="I24" s="59">
        <v>12</v>
      </c>
      <c r="J24" s="58">
        <v>4</v>
      </c>
      <c r="K24" s="59">
        <f t="shared" si="11"/>
        <v>48</v>
      </c>
      <c r="L24" s="8">
        <f t="shared" si="12"/>
        <v>24083</v>
      </c>
      <c r="M24" s="8">
        <f t="shared" si="13"/>
        <v>138</v>
      </c>
      <c r="N24" s="23">
        <f t="shared" si="14"/>
        <v>174.51449275362319</v>
      </c>
      <c r="O24" s="24">
        <f t="shared" si="15"/>
        <v>25.485507246376812</v>
      </c>
      <c r="P24" s="25">
        <f t="shared" si="16"/>
        <v>17.839855072463767</v>
      </c>
      <c r="Q24" s="26">
        <f t="shared" si="17"/>
        <v>35.485507246376812</v>
      </c>
      <c r="R24" s="27">
        <f t="shared" si="18"/>
        <v>24.839855072463767</v>
      </c>
      <c r="S24" s="30">
        <f t="shared" si="19"/>
        <v>45.485507246376812</v>
      </c>
      <c r="T24" s="28">
        <f t="shared" si="20"/>
        <v>31.839855072463767</v>
      </c>
    </row>
    <row r="25" spans="1:20" ht="15.6" x14ac:dyDescent="0.3">
      <c r="A25">
        <v>22</v>
      </c>
      <c r="B25" s="64" t="s">
        <v>74</v>
      </c>
      <c r="C25" s="65" t="s">
        <v>76</v>
      </c>
      <c r="D25" s="18">
        <v>13916</v>
      </c>
      <c r="E25" s="100">
        <v>27</v>
      </c>
      <c r="F25" s="58">
        <v>3</v>
      </c>
      <c r="G25" s="57">
        <f t="shared" si="10"/>
        <v>81</v>
      </c>
      <c r="H25" s="20">
        <v>9264</v>
      </c>
      <c r="I25" s="59">
        <v>13</v>
      </c>
      <c r="J25" s="58">
        <v>4</v>
      </c>
      <c r="K25" s="59">
        <f t="shared" si="11"/>
        <v>52</v>
      </c>
      <c r="L25" s="8">
        <f t="shared" si="12"/>
        <v>23180</v>
      </c>
      <c r="M25" s="8">
        <f t="shared" si="13"/>
        <v>133</v>
      </c>
      <c r="N25" s="23">
        <f t="shared" si="14"/>
        <v>174.28571428571428</v>
      </c>
      <c r="O25" s="24">
        <f t="shared" si="15"/>
        <v>25.714285714285722</v>
      </c>
      <c r="P25" s="25">
        <f t="shared" si="16"/>
        <v>18.000000000000004</v>
      </c>
      <c r="Q25" s="26">
        <f t="shared" si="17"/>
        <v>35.714285714285722</v>
      </c>
      <c r="R25" s="27">
        <f t="shared" si="18"/>
        <v>25.000000000000004</v>
      </c>
      <c r="S25" s="30">
        <f t="shared" si="19"/>
        <v>45.714285714285722</v>
      </c>
      <c r="T25" s="28">
        <f t="shared" si="20"/>
        <v>32.000000000000007</v>
      </c>
    </row>
    <row r="26" spans="1:20" ht="15.6" x14ac:dyDescent="0.3">
      <c r="A26">
        <v>23</v>
      </c>
      <c r="B26" s="93" t="s">
        <v>85</v>
      </c>
      <c r="C26" s="94" t="s">
        <v>141</v>
      </c>
      <c r="D26" s="18">
        <v>3597</v>
      </c>
      <c r="E26" s="100">
        <v>7</v>
      </c>
      <c r="F26" s="58">
        <v>3</v>
      </c>
      <c r="G26" s="57">
        <f t="shared" si="10"/>
        <v>21</v>
      </c>
      <c r="H26" s="20">
        <v>688</v>
      </c>
      <c r="I26" s="59">
        <v>1</v>
      </c>
      <c r="J26" s="58">
        <v>4</v>
      </c>
      <c r="K26" s="59">
        <f t="shared" si="11"/>
        <v>4</v>
      </c>
      <c r="L26" s="8">
        <f t="shared" si="12"/>
        <v>4285</v>
      </c>
      <c r="M26" s="8">
        <f t="shared" si="13"/>
        <v>25</v>
      </c>
      <c r="N26" s="23">
        <f t="shared" si="14"/>
        <v>171.4</v>
      </c>
      <c r="O26" s="24">
        <f t="shared" si="15"/>
        <v>28.599999999999994</v>
      </c>
      <c r="P26" s="25">
        <f t="shared" si="16"/>
        <v>20.019999999999996</v>
      </c>
      <c r="Q26" s="26">
        <f t="shared" si="17"/>
        <v>38.599999999999994</v>
      </c>
      <c r="R26" s="27">
        <f t="shared" si="18"/>
        <v>27.019999999999996</v>
      </c>
      <c r="S26" s="30">
        <f t="shared" si="19"/>
        <v>48.599999999999994</v>
      </c>
      <c r="T26" s="28">
        <f t="shared" si="20"/>
        <v>34.019999999999996</v>
      </c>
    </row>
    <row r="27" spans="1:20" ht="15.6" x14ac:dyDescent="0.3">
      <c r="A27">
        <v>24</v>
      </c>
      <c r="B27" s="70" t="s">
        <v>83</v>
      </c>
      <c r="C27" s="96" t="s">
        <v>96</v>
      </c>
      <c r="D27" s="18">
        <v>15614</v>
      </c>
      <c r="E27" s="100">
        <v>31</v>
      </c>
      <c r="F27" s="58">
        <v>3</v>
      </c>
      <c r="G27" s="57">
        <f t="shared" si="10"/>
        <v>93</v>
      </c>
      <c r="H27" s="20">
        <v>9142</v>
      </c>
      <c r="I27" s="59">
        <v>13</v>
      </c>
      <c r="J27" s="58">
        <v>4</v>
      </c>
      <c r="K27" s="59">
        <f t="shared" si="11"/>
        <v>52</v>
      </c>
      <c r="L27" s="8">
        <f t="shared" si="12"/>
        <v>24756</v>
      </c>
      <c r="M27" s="8">
        <f t="shared" si="13"/>
        <v>145</v>
      </c>
      <c r="N27" s="23">
        <f t="shared" si="14"/>
        <v>170.73103448275862</v>
      </c>
      <c r="O27" s="24">
        <f t="shared" si="15"/>
        <v>29.268965517241384</v>
      </c>
      <c r="P27" s="25">
        <f t="shared" si="16"/>
        <v>20.488275862068967</v>
      </c>
      <c r="Q27" s="26">
        <f t="shared" si="17"/>
        <v>39.268965517241384</v>
      </c>
      <c r="R27" s="27">
        <f t="shared" si="18"/>
        <v>27.488275862068967</v>
      </c>
      <c r="S27" s="30">
        <f t="shared" si="19"/>
        <v>49.268965517241384</v>
      </c>
      <c r="T27" s="28">
        <f t="shared" si="20"/>
        <v>34.488275862068967</v>
      </c>
    </row>
    <row r="28" spans="1:20" ht="15.6" x14ac:dyDescent="0.3">
      <c r="A28">
        <v>25</v>
      </c>
      <c r="B28" s="64" t="s">
        <v>74</v>
      </c>
      <c r="C28" s="65" t="s">
        <v>82</v>
      </c>
      <c r="D28" s="18">
        <v>14740</v>
      </c>
      <c r="E28" s="100">
        <v>29</v>
      </c>
      <c r="F28" s="58">
        <v>3</v>
      </c>
      <c r="G28" s="57">
        <f t="shared" si="10"/>
        <v>87</v>
      </c>
      <c r="H28" s="20">
        <v>7484</v>
      </c>
      <c r="I28" s="59">
        <v>11</v>
      </c>
      <c r="J28" s="58">
        <v>4</v>
      </c>
      <c r="K28" s="59">
        <f t="shared" si="11"/>
        <v>44</v>
      </c>
      <c r="L28" s="8">
        <f t="shared" si="12"/>
        <v>22224</v>
      </c>
      <c r="M28" s="8">
        <f t="shared" si="13"/>
        <v>131</v>
      </c>
      <c r="N28" s="23">
        <f t="shared" si="14"/>
        <v>169.64885496183206</v>
      </c>
      <c r="O28" s="24">
        <f t="shared" si="15"/>
        <v>30.351145038167942</v>
      </c>
      <c r="P28" s="25">
        <f t="shared" si="16"/>
        <v>21.245801526717557</v>
      </c>
      <c r="Q28" s="26">
        <f t="shared" si="17"/>
        <v>40.351145038167942</v>
      </c>
      <c r="R28" s="27">
        <f t="shared" si="18"/>
        <v>28.245801526717557</v>
      </c>
      <c r="S28" s="30">
        <f t="shared" si="19"/>
        <v>50.351145038167942</v>
      </c>
      <c r="T28" s="28">
        <f t="shared" si="20"/>
        <v>35.245801526717557</v>
      </c>
    </row>
    <row r="29" spans="1:20" ht="15.6" x14ac:dyDescent="0.3">
      <c r="A29">
        <v>26</v>
      </c>
      <c r="B29" s="64" t="s">
        <v>74</v>
      </c>
      <c r="C29" s="65" t="s">
        <v>79</v>
      </c>
      <c r="D29" s="18">
        <v>14921</v>
      </c>
      <c r="E29" s="100">
        <v>29</v>
      </c>
      <c r="F29" s="58">
        <v>3</v>
      </c>
      <c r="G29" s="57">
        <f t="shared" si="10"/>
        <v>87</v>
      </c>
      <c r="H29" s="20">
        <v>5231</v>
      </c>
      <c r="I29" s="59">
        <v>8</v>
      </c>
      <c r="J29" s="58">
        <v>4</v>
      </c>
      <c r="K29" s="59">
        <f t="shared" si="11"/>
        <v>32</v>
      </c>
      <c r="L29" s="8">
        <f t="shared" si="12"/>
        <v>20152</v>
      </c>
      <c r="M29" s="8">
        <f t="shared" si="13"/>
        <v>119</v>
      </c>
      <c r="N29" s="23">
        <f t="shared" si="14"/>
        <v>169.34453781512605</v>
      </c>
      <c r="O29" s="24">
        <f t="shared" si="15"/>
        <v>30.655462184873954</v>
      </c>
      <c r="P29" s="25">
        <f t="shared" si="16"/>
        <v>21.458823529411767</v>
      </c>
      <c r="Q29" s="26">
        <f t="shared" si="17"/>
        <v>40.655462184873954</v>
      </c>
      <c r="R29" s="27">
        <f t="shared" si="18"/>
        <v>28.458823529411767</v>
      </c>
      <c r="S29" s="30">
        <f t="shared" si="19"/>
        <v>50.655462184873954</v>
      </c>
      <c r="T29" s="28">
        <f t="shared" si="20"/>
        <v>35.458823529411767</v>
      </c>
    </row>
    <row r="30" spans="1:20" ht="15.6" x14ac:dyDescent="0.3">
      <c r="A30">
        <v>27</v>
      </c>
      <c r="B30" s="70" t="s">
        <v>83</v>
      </c>
      <c r="C30" s="71" t="s">
        <v>94</v>
      </c>
      <c r="D30" s="18">
        <v>15260</v>
      </c>
      <c r="E30" s="100">
        <v>30</v>
      </c>
      <c r="F30" s="58">
        <v>3</v>
      </c>
      <c r="G30" s="57">
        <f t="shared" si="10"/>
        <v>90</v>
      </c>
      <c r="H30" s="20">
        <v>8006</v>
      </c>
      <c r="I30" s="59">
        <v>12</v>
      </c>
      <c r="J30" s="58">
        <v>4</v>
      </c>
      <c r="K30" s="59">
        <f t="shared" si="11"/>
        <v>48</v>
      </c>
      <c r="L30" s="8">
        <f t="shared" si="12"/>
        <v>23266</v>
      </c>
      <c r="M30" s="8">
        <f t="shared" si="13"/>
        <v>138</v>
      </c>
      <c r="N30" s="23">
        <f t="shared" si="14"/>
        <v>168.59420289855072</v>
      </c>
      <c r="O30" s="24">
        <f t="shared" si="15"/>
        <v>31.405797101449281</v>
      </c>
      <c r="P30" s="25">
        <f t="shared" si="16"/>
        <v>21.984057971014494</v>
      </c>
      <c r="Q30" s="26">
        <f t="shared" si="17"/>
        <v>41.405797101449281</v>
      </c>
      <c r="R30" s="27">
        <f t="shared" si="18"/>
        <v>28.984057971014494</v>
      </c>
      <c r="S30" s="30">
        <f t="shared" si="19"/>
        <v>51.405797101449281</v>
      </c>
      <c r="T30" s="28">
        <f t="shared" si="20"/>
        <v>35.984057971014494</v>
      </c>
    </row>
    <row r="31" spans="1:20" ht="15.6" x14ac:dyDescent="0.3">
      <c r="A31">
        <v>28</v>
      </c>
      <c r="B31" s="93" t="s">
        <v>85</v>
      </c>
      <c r="C31" s="94" t="s">
        <v>141</v>
      </c>
      <c r="D31" s="18">
        <v>7597</v>
      </c>
      <c r="E31" s="101">
        <v>7</v>
      </c>
      <c r="F31" s="19">
        <v>3</v>
      </c>
      <c r="G31" s="57">
        <f t="shared" si="10"/>
        <v>21</v>
      </c>
      <c r="H31" s="20">
        <v>688</v>
      </c>
      <c r="I31" s="20">
        <v>1</v>
      </c>
      <c r="J31" s="19">
        <v>4</v>
      </c>
      <c r="K31" s="59">
        <f t="shared" si="11"/>
        <v>4</v>
      </c>
      <c r="L31" s="8">
        <f t="shared" si="12"/>
        <v>8285</v>
      </c>
      <c r="M31" s="8">
        <f t="shared" si="13"/>
        <v>25</v>
      </c>
      <c r="N31" s="23">
        <v>169</v>
      </c>
      <c r="O31" s="24">
        <f t="shared" si="15"/>
        <v>31</v>
      </c>
      <c r="P31" s="25">
        <f t="shared" si="16"/>
        <v>21.7</v>
      </c>
      <c r="Q31" s="26">
        <f t="shared" si="17"/>
        <v>41</v>
      </c>
      <c r="R31" s="27">
        <v>29</v>
      </c>
      <c r="S31" s="30">
        <f t="shared" si="19"/>
        <v>51</v>
      </c>
      <c r="T31" s="28">
        <f t="shared" si="20"/>
        <v>35.699999999999996</v>
      </c>
    </row>
    <row r="32" spans="1:20" ht="15.6" x14ac:dyDescent="0.3">
      <c r="A32">
        <v>29</v>
      </c>
      <c r="B32" s="70" t="s">
        <v>83</v>
      </c>
      <c r="C32" s="71" t="s">
        <v>89</v>
      </c>
      <c r="D32" s="18">
        <v>15616</v>
      </c>
      <c r="E32" s="100">
        <v>31</v>
      </c>
      <c r="F32" s="58">
        <v>3</v>
      </c>
      <c r="G32" s="57">
        <f t="shared" si="10"/>
        <v>93</v>
      </c>
      <c r="H32" s="20">
        <v>8099</v>
      </c>
      <c r="I32" s="59">
        <v>12</v>
      </c>
      <c r="J32" s="58">
        <v>4</v>
      </c>
      <c r="K32" s="59">
        <f t="shared" si="11"/>
        <v>48</v>
      </c>
      <c r="L32" s="8">
        <f t="shared" si="12"/>
        <v>23715</v>
      </c>
      <c r="M32" s="8">
        <f t="shared" si="13"/>
        <v>141</v>
      </c>
      <c r="N32" s="23">
        <f t="shared" ref="N32:N73" si="21">L32/M32</f>
        <v>168.19148936170214</v>
      </c>
      <c r="O32" s="24">
        <f t="shared" si="15"/>
        <v>31.808510638297861</v>
      </c>
      <c r="P32" s="25">
        <f t="shared" si="16"/>
        <v>22.2659574468085</v>
      </c>
      <c r="Q32" s="26">
        <f t="shared" si="17"/>
        <v>41.808510638297861</v>
      </c>
      <c r="R32" s="27">
        <f t="shared" ref="R32:R73" si="22">0.7*Q32</f>
        <v>29.2659574468085</v>
      </c>
      <c r="S32" s="30">
        <f t="shared" si="19"/>
        <v>51.808510638297861</v>
      </c>
      <c r="T32" s="28">
        <f t="shared" si="20"/>
        <v>36.2659574468085</v>
      </c>
    </row>
    <row r="33" spans="1:20" ht="15.6" x14ac:dyDescent="0.3">
      <c r="A33">
        <v>30</v>
      </c>
      <c r="B33" s="92" t="s">
        <v>11</v>
      </c>
      <c r="C33" s="94" t="s">
        <v>140</v>
      </c>
      <c r="D33" s="18">
        <v>4999</v>
      </c>
      <c r="E33" s="100">
        <v>10</v>
      </c>
      <c r="F33" s="19">
        <v>3</v>
      </c>
      <c r="G33" s="57">
        <f t="shared" si="10"/>
        <v>30</v>
      </c>
      <c r="H33" s="20">
        <v>2624</v>
      </c>
      <c r="I33" s="20">
        <v>4</v>
      </c>
      <c r="J33" s="19">
        <v>4</v>
      </c>
      <c r="K33" s="59">
        <f t="shared" si="11"/>
        <v>16</v>
      </c>
      <c r="L33" s="8">
        <f t="shared" si="12"/>
        <v>7623</v>
      </c>
      <c r="M33" s="8">
        <f t="shared" si="13"/>
        <v>46</v>
      </c>
      <c r="N33" s="23">
        <f t="shared" si="21"/>
        <v>165.71739130434781</v>
      </c>
      <c r="O33" s="24">
        <f t="shared" si="15"/>
        <v>34.282608695652186</v>
      </c>
      <c r="P33" s="25">
        <f t="shared" si="16"/>
        <v>23.997826086956529</v>
      </c>
      <c r="Q33" s="26">
        <f t="shared" si="17"/>
        <v>44.282608695652186</v>
      </c>
      <c r="R33" s="27">
        <f t="shared" si="22"/>
        <v>30.997826086956529</v>
      </c>
      <c r="S33" s="30">
        <f t="shared" si="19"/>
        <v>54.282608695652186</v>
      </c>
      <c r="T33" s="28">
        <f t="shared" si="20"/>
        <v>37.997826086956529</v>
      </c>
    </row>
    <row r="34" spans="1:20" ht="15.6" x14ac:dyDescent="0.3">
      <c r="A34">
        <v>31</v>
      </c>
      <c r="B34" s="68" t="s">
        <v>87</v>
      </c>
      <c r="C34" s="69" t="s">
        <v>97</v>
      </c>
      <c r="D34" s="18">
        <v>11774</v>
      </c>
      <c r="E34" s="100">
        <v>24</v>
      </c>
      <c r="F34" s="58">
        <v>3</v>
      </c>
      <c r="G34" s="57">
        <f t="shared" si="10"/>
        <v>72</v>
      </c>
      <c r="H34" s="20">
        <v>4666</v>
      </c>
      <c r="I34" s="59">
        <v>7</v>
      </c>
      <c r="J34" s="58">
        <v>4</v>
      </c>
      <c r="K34" s="59">
        <f t="shared" si="11"/>
        <v>28</v>
      </c>
      <c r="L34" s="8">
        <f t="shared" si="12"/>
        <v>16440</v>
      </c>
      <c r="M34" s="8">
        <f t="shared" si="13"/>
        <v>100</v>
      </c>
      <c r="N34" s="23">
        <f t="shared" si="21"/>
        <v>164.4</v>
      </c>
      <c r="O34" s="24">
        <f t="shared" si="15"/>
        <v>35.599999999999994</v>
      </c>
      <c r="P34" s="25">
        <f t="shared" si="16"/>
        <v>24.919999999999995</v>
      </c>
      <c r="Q34" s="26">
        <f t="shared" si="17"/>
        <v>45.599999999999994</v>
      </c>
      <c r="R34" s="27">
        <f t="shared" si="22"/>
        <v>31.919999999999995</v>
      </c>
      <c r="S34" s="30">
        <f t="shared" si="19"/>
        <v>55.599999999999994</v>
      </c>
      <c r="T34" s="28">
        <f t="shared" si="20"/>
        <v>38.919999999999995</v>
      </c>
    </row>
    <row r="35" spans="1:20" ht="15.6" x14ac:dyDescent="0.3">
      <c r="A35">
        <v>32</v>
      </c>
      <c r="B35" s="68" t="s">
        <v>87</v>
      </c>
      <c r="C35" s="69" t="s">
        <v>115</v>
      </c>
      <c r="D35" s="18">
        <v>13858</v>
      </c>
      <c r="E35" s="100">
        <v>28</v>
      </c>
      <c r="F35" s="58">
        <v>3</v>
      </c>
      <c r="G35" s="57">
        <f t="shared" si="10"/>
        <v>84</v>
      </c>
      <c r="H35" s="20">
        <v>7825</v>
      </c>
      <c r="I35" s="59">
        <v>12</v>
      </c>
      <c r="J35" s="58">
        <v>4</v>
      </c>
      <c r="K35" s="59">
        <f t="shared" si="11"/>
        <v>48</v>
      </c>
      <c r="L35" s="8">
        <f t="shared" si="12"/>
        <v>21683</v>
      </c>
      <c r="M35" s="8">
        <f t="shared" si="13"/>
        <v>132</v>
      </c>
      <c r="N35" s="23">
        <f t="shared" si="21"/>
        <v>164.2651515151515</v>
      </c>
      <c r="O35" s="24">
        <f t="shared" si="15"/>
        <v>35.734848484848499</v>
      </c>
      <c r="P35" s="25">
        <f t="shared" si="16"/>
        <v>25.014393939393948</v>
      </c>
      <c r="Q35" s="26">
        <f t="shared" si="17"/>
        <v>45.734848484848499</v>
      </c>
      <c r="R35" s="27">
        <f t="shared" si="22"/>
        <v>32.014393939393948</v>
      </c>
      <c r="S35" s="30">
        <f t="shared" si="19"/>
        <v>55.734848484848499</v>
      </c>
      <c r="T35" s="28">
        <f t="shared" si="20"/>
        <v>39.014393939393948</v>
      </c>
    </row>
    <row r="36" spans="1:20" ht="15.6" x14ac:dyDescent="0.3">
      <c r="A36">
        <v>33</v>
      </c>
      <c r="B36" s="93" t="s">
        <v>85</v>
      </c>
      <c r="C36" s="94" t="s">
        <v>139</v>
      </c>
      <c r="D36" s="18">
        <v>938</v>
      </c>
      <c r="E36" s="100">
        <v>2</v>
      </c>
      <c r="F36" s="19">
        <v>3</v>
      </c>
      <c r="G36" s="57">
        <f t="shared" si="10"/>
        <v>6</v>
      </c>
      <c r="H36" s="20">
        <v>1351</v>
      </c>
      <c r="I36" s="20">
        <v>2</v>
      </c>
      <c r="J36" s="19">
        <v>4</v>
      </c>
      <c r="K36" s="59">
        <f t="shared" si="11"/>
        <v>8</v>
      </c>
      <c r="L36" s="8">
        <f t="shared" si="12"/>
        <v>2289</v>
      </c>
      <c r="M36" s="8">
        <f t="shared" si="13"/>
        <v>14</v>
      </c>
      <c r="N36" s="23">
        <f t="shared" si="21"/>
        <v>163.5</v>
      </c>
      <c r="O36" s="24">
        <f t="shared" si="15"/>
        <v>36.5</v>
      </c>
      <c r="P36" s="25">
        <f t="shared" si="16"/>
        <v>25.549999999999997</v>
      </c>
      <c r="Q36" s="26">
        <f t="shared" si="17"/>
        <v>46.5</v>
      </c>
      <c r="R36" s="27">
        <f t="shared" si="22"/>
        <v>32.549999999999997</v>
      </c>
      <c r="S36" s="30">
        <f t="shared" si="19"/>
        <v>56.5</v>
      </c>
      <c r="T36" s="28">
        <f t="shared" si="20"/>
        <v>39.549999999999997</v>
      </c>
    </row>
    <row r="37" spans="1:20" ht="15.6" x14ac:dyDescent="0.3">
      <c r="A37">
        <v>34</v>
      </c>
      <c r="B37" s="70" t="s">
        <v>83</v>
      </c>
      <c r="C37" s="71" t="s">
        <v>86</v>
      </c>
      <c r="D37" s="18">
        <v>15626</v>
      </c>
      <c r="E37" s="100">
        <v>32</v>
      </c>
      <c r="F37" s="58">
        <v>3</v>
      </c>
      <c r="G37" s="57">
        <f t="shared" si="10"/>
        <v>96</v>
      </c>
      <c r="H37" s="20">
        <v>5863</v>
      </c>
      <c r="I37" s="59">
        <v>9</v>
      </c>
      <c r="J37" s="58">
        <v>4</v>
      </c>
      <c r="K37" s="59">
        <f t="shared" si="11"/>
        <v>36</v>
      </c>
      <c r="L37" s="8">
        <f t="shared" si="12"/>
        <v>21489</v>
      </c>
      <c r="M37" s="8">
        <f t="shared" si="13"/>
        <v>132</v>
      </c>
      <c r="N37" s="23">
        <f t="shared" si="21"/>
        <v>162.79545454545453</v>
      </c>
      <c r="O37" s="24">
        <f t="shared" si="15"/>
        <v>37.204545454545467</v>
      </c>
      <c r="P37" s="25">
        <f t="shared" si="16"/>
        <v>26.043181818181825</v>
      </c>
      <c r="Q37" s="26">
        <f t="shared" si="17"/>
        <v>47.204545454545467</v>
      </c>
      <c r="R37" s="27">
        <f t="shared" si="22"/>
        <v>33.043181818181829</v>
      </c>
      <c r="S37" s="30">
        <f t="shared" si="19"/>
        <v>57.204545454545467</v>
      </c>
      <c r="T37" s="28">
        <f t="shared" si="20"/>
        <v>40.043181818181822</v>
      </c>
    </row>
    <row r="38" spans="1:20" ht="15.6" x14ac:dyDescent="0.3">
      <c r="A38">
        <v>35</v>
      </c>
      <c r="B38" s="70" t="s">
        <v>83</v>
      </c>
      <c r="C38" s="71" t="s">
        <v>88</v>
      </c>
      <c r="D38" s="18">
        <v>12952</v>
      </c>
      <c r="E38" s="57">
        <v>27</v>
      </c>
      <c r="F38" s="58">
        <v>3</v>
      </c>
      <c r="G38" s="57">
        <f t="shared" ref="G38:G69" si="23">E38*F38</f>
        <v>81</v>
      </c>
      <c r="H38" s="20">
        <v>7377</v>
      </c>
      <c r="I38" s="59">
        <v>11</v>
      </c>
      <c r="J38" s="58">
        <v>4</v>
      </c>
      <c r="K38" s="95">
        <f t="shared" ref="K38:K69" si="24">I38*J38</f>
        <v>44</v>
      </c>
      <c r="L38" s="8">
        <f t="shared" ref="L38:L73" si="25">SUM(D38+H38)</f>
        <v>20329</v>
      </c>
      <c r="M38" s="8">
        <f t="shared" ref="M38:M73" si="26">SUM(G38+K38)</f>
        <v>125</v>
      </c>
      <c r="N38" s="33">
        <f t="shared" si="21"/>
        <v>162.63200000000001</v>
      </c>
      <c r="O38" s="34">
        <f t="shared" ref="O38:O69" si="27">200-N38</f>
        <v>37.367999999999995</v>
      </c>
      <c r="P38" s="25">
        <f t="shared" ref="P38:P69" si="28">0.7*O38</f>
        <v>26.157599999999995</v>
      </c>
      <c r="Q38" s="40">
        <f t="shared" ref="Q38:Q73" si="29">210-N38</f>
        <v>47.367999999999995</v>
      </c>
      <c r="R38" s="82">
        <f t="shared" si="22"/>
        <v>33.157599999999995</v>
      </c>
      <c r="S38" s="41">
        <f t="shared" ref="S38:S73" si="30">220-N38</f>
        <v>57.367999999999995</v>
      </c>
      <c r="T38" s="42">
        <f t="shared" ref="T38:T69" si="31">0.7*S38</f>
        <v>40.157599999999995</v>
      </c>
    </row>
    <row r="39" spans="1:20" ht="15.6" x14ac:dyDescent="0.3">
      <c r="A39">
        <v>36</v>
      </c>
      <c r="B39" s="68" t="s">
        <v>87</v>
      </c>
      <c r="C39" s="69" t="s">
        <v>93</v>
      </c>
      <c r="D39" s="18">
        <v>9780</v>
      </c>
      <c r="E39" s="57">
        <v>20</v>
      </c>
      <c r="F39" s="58">
        <v>3</v>
      </c>
      <c r="G39" s="57">
        <f t="shared" si="23"/>
        <v>60</v>
      </c>
      <c r="H39" s="20">
        <v>5171</v>
      </c>
      <c r="I39" s="59">
        <v>8</v>
      </c>
      <c r="J39" s="58">
        <v>4</v>
      </c>
      <c r="K39" s="95">
        <f t="shared" si="24"/>
        <v>32</v>
      </c>
      <c r="L39" s="8">
        <f t="shared" si="25"/>
        <v>14951</v>
      </c>
      <c r="M39" s="8">
        <f t="shared" si="26"/>
        <v>92</v>
      </c>
      <c r="N39" s="33">
        <f t="shared" si="21"/>
        <v>162.5108695652174</v>
      </c>
      <c r="O39" s="34">
        <f t="shared" si="27"/>
        <v>37.489130434782595</v>
      </c>
      <c r="P39" s="25">
        <f t="shared" si="28"/>
        <v>26.242391304347816</v>
      </c>
      <c r="Q39" s="40">
        <f t="shared" si="29"/>
        <v>47.489130434782595</v>
      </c>
      <c r="R39" s="82">
        <f t="shared" si="22"/>
        <v>33.242391304347812</v>
      </c>
      <c r="S39" s="41">
        <f t="shared" si="30"/>
        <v>57.489130434782595</v>
      </c>
      <c r="T39" s="42">
        <f t="shared" si="31"/>
        <v>40.242391304347812</v>
      </c>
    </row>
    <row r="40" spans="1:20" ht="15.6" x14ac:dyDescent="0.3">
      <c r="A40">
        <v>37</v>
      </c>
      <c r="B40" s="70" t="s">
        <v>83</v>
      </c>
      <c r="C40" s="71" t="s">
        <v>90</v>
      </c>
      <c r="D40" s="18">
        <v>14986</v>
      </c>
      <c r="E40" s="57">
        <v>31</v>
      </c>
      <c r="F40" s="58">
        <v>3</v>
      </c>
      <c r="G40" s="57">
        <f t="shared" si="23"/>
        <v>93</v>
      </c>
      <c r="H40" s="20">
        <v>6406</v>
      </c>
      <c r="I40" s="59">
        <v>10</v>
      </c>
      <c r="J40" s="58">
        <v>4</v>
      </c>
      <c r="K40" s="95">
        <f t="shared" si="24"/>
        <v>40</v>
      </c>
      <c r="L40" s="8">
        <f t="shared" si="25"/>
        <v>21392</v>
      </c>
      <c r="M40" s="8">
        <f t="shared" si="26"/>
        <v>133</v>
      </c>
      <c r="N40" s="33">
        <f t="shared" si="21"/>
        <v>160.84210526315789</v>
      </c>
      <c r="O40" s="34">
        <f t="shared" si="27"/>
        <v>39.15789473684211</v>
      </c>
      <c r="P40" s="25">
        <f t="shared" si="28"/>
        <v>27.410526315789475</v>
      </c>
      <c r="Q40" s="40">
        <f t="shared" si="29"/>
        <v>49.15789473684211</v>
      </c>
      <c r="R40" s="82">
        <f t="shared" si="22"/>
        <v>34.410526315789475</v>
      </c>
      <c r="S40" s="41">
        <f t="shared" si="30"/>
        <v>59.15789473684211</v>
      </c>
      <c r="T40" s="42">
        <f t="shared" si="31"/>
        <v>41.410526315789475</v>
      </c>
    </row>
    <row r="41" spans="1:20" ht="15.6" x14ac:dyDescent="0.3">
      <c r="A41">
        <v>38</v>
      </c>
      <c r="B41" s="68" t="s">
        <v>87</v>
      </c>
      <c r="C41" s="69" t="s">
        <v>95</v>
      </c>
      <c r="D41" s="18">
        <v>13349</v>
      </c>
      <c r="E41" s="100">
        <v>28</v>
      </c>
      <c r="F41" s="58">
        <v>3</v>
      </c>
      <c r="G41" s="57">
        <f t="shared" si="23"/>
        <v>84</v>
      </c>
      <c r="H41" s="20">
        <v>3200</v>
      </c>
      <c r="I41" s="59">
        <v>5</v>
      </c>
      <c r="J41" s="58">
        <v>4</v>
      </c>
      <c r="K41" s="59">
        <f t="shared" si="24"/>
        <v>20</v>
      </c>
      <c r="L41" s="8">
        <f t="shared" si="25"/>
        <v>16549</v>
      </c>
      <c r="M41" s="8">
        <f t="shared" si="26"/>
        <v>104</v>
      </c>
      <c r="N41" s="23">
        <f t="shared" si="21"/>
        <v>159.125</v>
      </c>
      <c r="O41" s="24">
        <f t="shared" si="27"/>
        <v>40.875</v>
      </c>
      <c r="P41" s="25">
        <f t="shared" si="28"/>
        <v>28.612499999999997</v>
      </c>
      <c r="Q41" s="26">
        <f t="shared" si="29"/>
        <v>50.875</v>
      </c>
      <c r="R41" s="27">
        <f t="shared" si="22"/>
        <v>35.612499999999997</v>
      </c>
      <c r="S41" s="30">
        <f t="shared" si="30"/>
        <v>60.875</v>
      </c>
      <c r="T41" s="28">
        <f t="shared" si="31"/>
        <v>42.612499999999997</v>
      </c>
    </row>
    <row r="42" spans="1:20" ht="15.6" x14ac:dyDescent="0.3">
      <c r="A42">
        <v>39</v>
      </c>
      <c r="B42" s="68" t="s">
        <v>87</v>
      </c>
      <c r="C42" s="69" t="s">
        <v>99</v>
      </c>
      <c r="D42" s="18">
        <v>14847</v>
      </c>
      <c r="E42" s="100">
        <v>31</v>
      </c>
      <c r="F42" s="58">
        <v>3</v>
      </c>
      <c r="G42" s="57">
        <f t="shared" si="23"/>
        <v>93</v>
      </c>
      <c r="H42" s="20">
        <v>8132</v>
      </c>
      <c r="I42" s="59">
        <v>13</v>
      </c>
      <c r="J42" s="58">
        <v>4</v>
      </c>
      <c r="K42" s="59">
        <f t="shared" si="24"/>
        <v>52</v>
      </c>
      <c r="L42" s="8">
        <f t="shared" si="25"/>
        <v>22979</v>
      </c>
      <c r="M42" s="8">
        <f t="shared" si="26"/>
        <v>145</v>
      </c>
      <c r="N42" s="23">
        <f t="shared" si="21"/>
        <v>158.47586206896551</v>
      </c>
      <c r="O42" s="24">
        <f t="shared" si="27"/>
        <v>41.524137931034488</v>
      </c>
      <c r="P42" s="25">
        <f t="shared" si="28"/>
        <v>29.066896551724138</v>
      </c>
      <c r="Q42" s="26">
        <f t="shared" si="29"/>
        <v>51.524137931034488</v>
      </c>
      <c r="R42" s="27">
        <f t="shared" si="22"/>
        <v>36.066896551724142</v>
      </c>
      <c r="S42" s="30">
        <f t="shared" si="30"/>
        <v>61.524137931034488</v>
      </c>
      <c r="T42" s="28">
        <f t="shared" si="31"/>
        <v>43.066896551724142</v>
      </c>
    </row>
    <row r="43" spans="1:20" ht="15.6" x14ac:dyDescent="0.3">
      <c r="A43">
        <v>40</v>
      </c>
      <c r="B43" s="76" t="s">
        <v>85</v>
      </c>
      <c r="C43" s="77" t="s">
        <v>110</v>
      </c>
      <c r="D43" s="18">
        <v>9403</v>
      </c>
      <c r="E43" s="100">
        <v>20</v>
      </c>
      <c r="F43" s="58">
        <v>3</v>
      </c>
      <c r="G43" s="57">
        <f t="shared" si="23"/>
        <v>60</v>
      </c>
      <c r="H43" s="20">
        <v>1281</v>
      </c>
      <c r="I43" s="59">
        <v>2</v>
      </c>
      <c r="J43" s="58">
        <v>4</v>
      </c>
      <c r="K43" s="59">
        <f t="shared" si="24"/>
        <v>8</v>
      </c>
      <c r="L43" s="8">
        <f t="shared" si="25"/>
        <v>10684</v>
      </c>
      <c r="M43" s="8">
        <f t="shared" si="26"/>
        <v>68</v>
      </c>
      <c r="N43" s="23">
        <f t="shared" si="21"/>
        <v>157.11764705882354</v>
      </c>
      <c r="O43" s="24">
        <f t="shared" si="27"/>
        <v>42.882352941176464</v>
      </c>
      <c r="P43" s="25">
        <f t="shared" si="28"/>
        <v>30.017647058823524</v>
      </c>
      <c r="Q43" s="26">
        <f t="shared" si="29"/>
        <v>52.882352941176464</v>
      </c>
      <c r="R43" s="27">
        <f t="shared" si="22"/>
        <v>37.01764705882352</v>
      </c>
      <c r="S43" s="30">
        <f t="shared" si="30"/>
        <v>62.882352941176464</v>
      </c>
      <c r="T43" s="28">
        <f t="shared" si="31"/>
        <v>44.01764705882352</v>
      </c>
    </row>
    <row r="44" spans="1:20" ht="15.6" x14ac:dyDescent="0.3">
      <c r="A44">
        <v>41</v>
      </c>
      <c r="B44" s="79" t="s">
        <v>87</v>
      </c>
      <c r="C44" s="80" t="s">
        <v>133</v>
      </c>
      <c r="D44" s="18">
        <v>8295</v>
      </c>
      <c r="E44" s="100">
        <v>18</v>
      </c>
      <c r="F44" s="58">
        <v>3</v>
      </c>
      <c r="G44" s="57">
        <f t="shared" si="23"/>
        <v>54</v>
      </c>
      <c r="H44" s="20">
        <v>4447</v>
      </c>
      <c r="I44" s="59">
        <v>7</v>
      </c>
      <c r="J44" s="58">
        <v>4</v>
      </c>
      <c r="K44" s="59">
        <f t="shared" si="24"/>
        <v>28</v>
      </c>
      <c r="L44" s="8">
        <f t="shared" si="25"/>
        <v>12742</v>
      </c>
      <c r="M44" s="8">
        <f t="shared" si="26"/>
        <v>82</v>
      </c>
      <c r="N44" s="23">
        <f t="shared" si="21"/>
        <v>155.39024390243901</v>
      </c>
      <c r="O44" s="24">
        <f t="shared" si="27"/>
        <v>44.609756097560989</v>
      </c>
      <c r="P44" s="25">
        <f t="shared" si="28"/>
        <v>31.22682926829269</v>
      </c>
      <c r="Q44" s="26">
        <f t="shared" si="29"/>
        <v>54.609756097560989</v>
      </c>
      <c r="R44" s="27">
        <f t="shared" si="22"/>
        <v>38.22682926829269</v>
      </c>
      <c r="S44" s="30">
        <f t="shared" si="30"/>
        <v>64.609756097560989</v>
      </c>
      <c r="T44" s="28">
        <f t="shared" si="31"/>
        <v>45.22682926829269</v>
      </c>
    </row>
    <row r="45" spans="1:20" ht="15.6" x14ac:dyDescent="0.3">
      <c r="A45">
        <v>42</v>
      </c>
      <c r="B45" s="70" t="s">
        <v>83</v>
      </c>
      <c r="C45" s="71" t="s">
        <v>91</v>
      </c>
      <c r="D45" s="18">
        <v>13589</v>
      </c>
      <c r="E45" s="100">
        <v>29</v>
      </c>
      <c r="F45" s="58">
        <v>3</v>
      </c>
      <c r="G45" s="57">
        <f t="shared" si="23"/>
        <v>87</v>
      </c>
      <c r="H45" s="20">
        <v>6117</v>
      </c>
      <c r="I45" s="59">
        <v>10</v>
      </c>
      <c r="J45" s="58">
        <v>4</v>
      </c>
      <c r="K45" s="59">
        <f t="shared" si="24"/>
        <v>40</v>
      </c>
      <c r="L45" s="8">
        <f t="shared" si="25"/>
        <v>19706</v>
      </c>
      <c r="M45" s="8">
        <f t="shared" si="26"/>
        <v>127</v>
      </c>
      <c r="N45" s="23">
        <f t="shared" si="21"/>
        <v>155.16535433070865</v>
      </c>
      <c r="O45" s="24">
        <f t="shared" si="27"/>
        <v>44.834645669291348</v>
      </c>
      <c r="P45" s="25">
        <f t="shared" si="28"/>
        <v>31.384251968503943</v>
      </c>
      <c r="Q45" s="26">
        <f t="shared" si="29"/>
        <v>54.834645669291348</v>
      </c>
      <c r="R45" s="27">
        <f t="shared" si="22"/>
        <v>38.384251968503939</v>
      </c>
      <c r="S45" s="30">
        <f t="shared" si="30"/>
        <v>64.834645669291348</v>
      </c>
      <c r="T45" s="28">
        <f t="shared" si="31"/>
        <v>45.384251968503939</v>
      </c>
    </row>
    <row r="46" spans="1:20" ht="15.6" x14ac:dyDescent="0.3">
      <c r="A46">
        <v>43</v>
      </c>
      <c r="B46" s="74" t="s">
        <v>80</v>
      </c>
      <c r="C46" s="75" t="s">
        <v>103</v>
      </c>
      <c r="D46" s="18">
        <v>10466</v>
      </c>
      <c r="E46" s="100">
        <v>24</v>
      </c>
      <c r="F46" s="58">
        <v>3</v>
      </c>
      <c r="G46" s="57">
        <f t="shared" si="23"/>
        <v>72</v>
      </c>
      <c r="H46" s="20">
        <v>6954</v>
      </c>
      <c r="I46" s="59">
        <v>11</v>
      </c>
      <c r="J46" s="58">
        <v>4</v>
      </c>
      <c r="K46" s="59">
        <f t="shared" si="24"/>
        <v>44</v>
      </c>
      <c r="L46" s="8">
        <f t="shared" si="25"/>
        <v>17420</v>
      </c>
      <c r="M46" s="8">
        <f t="shared" si="26"/>
        <v>116</v>
      </c>
      <c r="N46" s="23">
        <f t="shared" si="21"/>
        <v>150.17241379310346</v>
      </c>
      <c r="O46" s="24">
        <f t="shared" si="27"/>
        <v>49.827586206896541</v>
      </c>
      <c r="P46" s="25">
        <f t="shared" si="28"/>
        <v>34.879310344827573</v>
      </c>
      <c r="Q46" s="26">
        <f t="shared" si="29"/>
        <v>59.827586206896541</v>
      </c>
      <c r="R46" s="27">
        <f t="shared" si="22"/>
        <v>41.879310344827573</v>
      </c>
      <c r="S46" s="30">
        <f t="shared" si="30"/>
        <v>69.827586206896541</v>
      </c>
      <c r="T46" s="28">
        <f t="shared" si="31"/>
        <v>48.879310344827573</v>
      </c>
    </row>
    <row r="47" spans="1:20" ht="15.6" x14ac:dyDescent="0.3">
      <c r="A47">
        <v>44</v>
      </c>
      <c r="B47" s="74" t="s">
        <v>80</v>
      </c>
      <c r="C47" s="75" t="s">
        <v>109</v>
      </c>
      <c r="D47" s="18">
        <v>14326</v>
      </c>
      <c r="E47" s="100">
        <v>32</v>
      </c>
      <c r="F47" s="58">
        <v>3</v>
      </c>
      <c r="G47" s="57">
        <f t="shared" si="23"/>
        <v>96</v>
      </c>
      <c r="H47" s="20">
        <v>8458</v>
      </c>
      <c r="I47" s="59">
        <v>14</v>
      </c>
      <c r="J47" s="58">
        <v>4</v>
      </c>
      <c r="K47" s="59">
        <f t="shared" si="24"/>
        <v>56</v>
      </c>
      <c r="L47" s="8">
        <f t="shared" si="25"/>
        <v>22784</v>
      </c>
      <c r="M47" s="8">
        <f t="shared" si="26"/>
        <v>152</v>
      </c>
      <c r="N47" s="23">
        <f t="shared" si="21"/>
        <v>149.89473684210526</v>
      </c>
      <c r="O47" s="24">
        <f t="shared" si="27"/>
        <v>50.10526315789474</v>
      </c>
      <c r="P47" s="25">
        <f t="shared" si="28"/>
        <v>35.073684210526316</v>
      </c>
      <c r="Q47" s="26">
        <f t="shared" si="29"/>
        <v>60.10526315789474</v>
      </c>
      <c r="R47" s="27">
        <f t="shared" si="22"/>
        <v>42.073684210526316</v>
      </c>
      <c r="S47" s="30">
        <f t="shared" si="30"/>
        <v>70.10526315789474</v>
      </c>
      <c r="T47" s="28">
        <f t="shared" si="31"/>
        <v>49.073684210526316</v>
      </c>
    </row>
    <row r="48" spans="1:20" ht="15.6" x14ac:dyDescent="0.3">
      <c r="A48">
        <v>45</v>
      </c>
      <c r="B48" s="60" t="s">
        <v>80</v>
      </c>
      <c r="C48" s="75" t="s">
        <v>104</v>
      </c>
      <c r="D48" s="18">
        <v>1798</v>
      </c>
      <c r="E48" s="100">
        <v>4</v>
      </c>
      <c r="F48" s="58">
        <v>3</v>
      </c>
      <c r="G48" s="57">
        <f t="shared" si="23"/>
        <v>12</v>
      </c>
      <c r="H48" s="20"/>
      <c r="I48" s="59"/>
      <c r="J48" s="58">
        <v>4</v>
      </c>
      <c r="K48" s="59">
        <f t="shared" si="24"/>
        <v>0</v>
      </c>
      <c r="L48" s="8">
        <f t="shared" si="25"/>
        <v>1798</v>
      </c>
      <c r="M48" s="8">
        <f t="shared" si="26"/>
        <v>12</v>
      </c>
      <c r="N48" s="23">
        <f t="shared" si="21"/>
        <v>149.83333333333334</v>
      </c>
      <c r="O48" s="24">
        <f t="shared" si="27"/>
        <v>50.166666666666657</v>
      </c>
      <c r="P48" s="25">
        <f t="shared" si="28"/>
        <v>35.11666666666666</v>
      </c>
      <c r="Q48" s="26">
        <f t="shared" si="29"/>
        <v>60.166666666666657</v>
      </c>
      <c r="R48" s="27">
        <f t="shared" si="22"/>
        <v>42.11666666666666</v>
      </c>
      <c r="S48" s="30">
        <f t="shared" si="30"/>
        <v>70.166666666666657</v>
      </c>
      <c r="T48" s="28">
        <f t="shared" si="31"/>
        <v>49.11666666666666</v>
      </c>
    </row>
    <row r="49" spans="1:20" ht="15.6" x14ac:dyDescent="0.3">
      <c r="A49">
        <v>46</v>
      </c>
      <c r="B49" s="76" t="s">
        <v>85</v>
      </c>
      <c r="C49" s="77" t="s">
        <v>108</v>
      </c>
      <c r="D49" s="18">
        <v>10583</v>
      </c>
      <c r="E49" s="100">
        <v>24</v>
      </c>
      <c r="F49" s="58">
        <v>3</v>
      </c>
      <c r="G49" s="57">
        <f t="shared" si="23"/>
        <v>72</v>
      </c>
      <c r="H49" s="20">
        <v>592</v>
      </c>
      <c r="I49" s="59">
        <v>1</v>
      </c>
      <c r="J49" s="58">
        <v>4</v>
      </c>
      <c r="K49" s="59">
        <f t="shared" si="24"/>
        <v>4</v>
      </c>
      <c r="L49" s="8">
        <f t="shared" si="25"/>
        <v>11175</v>
      </c>
      <c r="M49" s="8">
        <f t="shared" si="26"/>
        <v>76</v>
      </c>
      <c r="N49" s="23">
        <f t="shared" si="21"/>
        <v>147.03947368421052</v>
      </c>
      <c r="O49" s="24">
        <f t="shared" si="27"/>
        <v>52.96052631578948</v>
      </c>
      <c r="P49" s="25">
        <f t="shared" si="28"/>
        <v>37.07236842105263</v>
      </c>
      <c r="Q49" s="26">
        <f t="shared" si="29"/>
        <v>62.96052631578948</v>
      </c>
      <c r="R49" s="27">
        <f t="shared" si="22"/>
        <v>44.07236842105263</v>
      </c>
      <c r="S49" s="30">
        <f t="shared" si="30"/>
        <v>72.96052631578948</v>
      </c>
      <c r="T49" s="28">
        <f t="shared" si="31"/>
        <v>51.07236842105263</v>
      </c>
    </row>
    <row r="50" spans="1:20" ht="15.6" x14ac:dyDescent="0.3">
      <c r="A50">
        <v>47</v>
      </c>
      <c r="B50" s="74" t="s">
        <v>80</v>
      </c>
      <c r="C50" s="75" t="s">
        <v>107</v>
      </c>
      <c r="D50" s="18">
        <v>12099</v>
      </c>
      <c r="E50" s="100">
        <v>28</v>
      </c>
      <c r="F50" s="58">
        <v>3</v>
      </c>
      <c r="G50" s="57">
        <f t="shared" si="23"/>
        <v>84</v>
      </c>
      <c r="H50" s="20">
        <v>7839</v>
      </c>
      <c r="I50" s="59">
        <v>13</v>
      </c>
      <c r="J50" s="58">
        <v>4</v>
      </c>
      <c r="K50" s="59">
        <f t="shared" si="24"/>
        <v>52</v>
      </c>
      <c r="L50" s="8">
        <f t="shared" si="25"/>
        <v>19938</v>
      </c>
      <c r="M50" s="8">
        <f t="shared" si="26"/>
        <v>136</v>
      </c>
      <c r="N50" s="23">
        <f t="shared" si="21"/>
        <v>146.60294117647058</v>
      </c>
      <c r="O50" s="24">
        <f t="shared" si="27"/>
        <v>53.39705882352942</v>
      </c>
      <c r="P50" s="25">
        <f t="shared" si="28"/>
        <v>37.377941176470593</v>
      </c>
      <c r="Q50" s="26">
        <f t="shared" si="29"/>
        <v>63.39705882352942</v>
      </c>
      <c r="R50" s="27">
        <f t="shared" si="22"/>
        <v>44.377941176470593</v>
      </c>
      <c r="S50" s="30">
        <f t="shared" si="30"/>
        <v>73.39705882352942</v>
      </c>
      <c r="T50" s="28">
        <f t="shared" si="31"/>
        <v>51.377941176470593</v>
      </c>
    </row>
    <row r="51" spans="1:20" ht="15.6" x14ac:dyDescent="0.3">
      <c r="A51">
        <v>48</v>
      </c>
      <c r="B51" s="70" t="s">
        <v>83</v>
      </c>
      <c r="C51" s="71" t="s">
        <v>92</v>
      </c>
      <c r="D51" s="18">
        <v>12666</v>
      </c>
      <c r="E51" s="100">
        <v>29</v>
      </c>
      <c r="F51" s="58">
        <v>3</v>
      </c>
      <c r="G51" s="57">
        <f t="shared" si="23"/>
        <v>87</v>
      </c>
      <c r="H51" s="20">
        <v>2966</v>
      </c>
      <c r="I51" s="59">
        <v>5</v>
      </c>
      <c r="J51" s="58">
        <v>4</v>
      </c>
      <c r="K51" s="59">
        <f t="shared" si="24"/>
        <v>20</v>
      </c>
      <c r="L51" s="8">
        <f t="shared" si="25"/>
        <v>15632</v>
      </c>
      <c r="M51" s="8">
        <f t="shared" si="26"/>
        <v>107</v>
      </c>
      <c r="N51" s="23">
        <f t="shared" si="21"/>
        <v>146.09345794392524</v>
      </c>
      <c r="O51" s="24">
        <f t="shared" si="27"/>
        <v>53.906542056074755</v>
      </c>
      <c r="P51" s="25">
        <f t="shared" si="28"/>
        <v>37.734579439252329</v>
      </c>
      <c r="Q51" s="26">
        <f t="shared" si="29"/>
        <v>63.906542056074755</v>
      </c>
      <c r="R51" s="27">
        <f t="shared" si="22"/>
        <v>44.734579439252329</v>
      </c>
      <c r="S51" s="30">
        <f t="shared" si="30"/>
        <v>73.906542056074755</v>
      </c>
      <c r="T51" s="28">
        <f t="shared" si="31"/>
        <v>51.734579439252329</v>
      </c>
    </row>
    <row r="52" spans="1:20" ht="15.6" x14ac:dyDescent="0.3">
      <c r="A52">
        <v>49</v>
      </c>
      <c r="B52" s="74" t="s">
        <v>80</v>
      </c>
      <c r="C52" s="75" t="s">
        <v>105</v>
      </c>
      <c r="D52" s="18">
        <v>9802</v>
      </c>
      <c r="E52" s="100">
        <v>22</v>
      </c>
      <c r="F52" s="58">
        <v>3</v>
      </c>
      <c r="G52" s="57">
        <f t="shared" si="23"/>
        <v>66</v>
      </c>
      <c r="H52" s="20">
        <v>5040</v>
      </c>
      <c r="I52" s="59">
        <v>9</v>
      </c>
      <c r="J52" s="58">
        <v>4</v>
      </c>
      <c r="K52" s="59">
        <f t="shared" si="24"/>
        <v>36</v>
      </c>
      <c r="L52" s="8">
        <f t="shared" si="25"/>
        <v>14842</v>
      </c>
      <c r="M52" s="8">
        <f t="shared" si="26"/>
        <v>102</v>
      </c>
      <c r="N52" s="23">
        <f t="shared" si="21"/>
        <v>145.50980392156862</v>
      </c>
      <c r="O52" s="24">
        <f t="shared" si="27"/>
        <v>54.490196078431381</v>
      </c>
      <c r="P52" s="25">
        <f t="shared" si="28"/>
        <v>38.143137254901966</v>
      </c>
      <c r="Q52" s="26">
        <f t="shared" si="29"/>
        <v>64.490196078431381</v>
      </c>
      <c r="R52" s="27">
        <f t="shared" si="22"/>
        <v>45.143137254901966</v>
      </c>
      <c r="S52" s="30">
        <f t="shared" si="30"/>
        <v>74.490196078431381</v>
      </c>
      <c r="T52" s="28">
        <f t="shared" si="31"/>
        <v>52.143137254901966</v>
      </c>
    </row>
    <row r="53" spans="1:20" ht="15.6" x14ac:dyDescent="0.3">
      <c r="A53">
        <v>50</v>
      </c>
      <c r="B53" s="68" t="s">
        <v>87</v>
      </c>
      <c r="C53" s="69" t="s">
        <v>101</v>
      </c>
      <c r="D53" s="18">
        <v>9861</v>
      </c>
      <c r="E53" s="100">
        <v>23</v>
      </c>
      <c r="F53" s="58">
        <v>3</v>
      </c>
      <c r="G53" s="57">
        <f t="shared" si="23"/>
        <v>69</v>
      </c>
      <c r="H53" s="20">
        <v>5321</v>
      </c>
      <c r="I53" s="59">
        <v>9</v>
      </c>
      <c r="J53" s="58">
        <v>4</v>
      </c>
      <c r="K53" s="59">
        <f t="shared" si="24"/>
        <v>36</v>
      </c>
      <c r="L53" s="8">
        <f t="shared" si="25"/>
        <v>15182</v>
      </c>
      <c r="M53" s="8">
        <f t="shared" si="26"/>
        <v>105</v>
      </c>
      <c r="N53" s="23">
        <f t="shared" si="21"/>
        <v>144.59047619047618</v>
      </c>
      <c r="O53" s="24">
        <f t="shared" si="27"/>
        <v>55.409523809523819</v>
      </c>
      <c r="P53" s="25">
        <f t="shared" si="28"/>
        <v>38.786666666666669</v>
      </c>
      <c r="Q53" s="26">
        <f t="shared" si="29"/>
        <v>65.409523809523819</v>
      </c>
      <c r="R53" s="27">
        <f t="shared" si="22"/>
        <v>45.786666666666669</v>
      </c>
      <c r="S53" s="30">
        <f t="shared" si="30"/>
        <v>75.409523809523819</v>
      </c>
      <c r="T53" s="28">
        <f t="shared" si="31"/>
        <v>52.786666666666669</v>
      </c>
    </row>
    <row r="54" spans="1:20" ht="15.6" x14ac:dyDescent="0.3">
      <c r="A54">
        <v>51</v>
      </c>
      <c r="B54" s="74" t="s">
        <v>80</v>
      </c>
      <c r="C54" s="75" t="s">
        <v>111</v>
      </c>
      <c r="D54" s="18">
        <v>12721</v>
      </c>
      <c r="E54" s="100">
        <v>29</v>
      </c>
      <c r="F54" s="58">
        <v>3</v>
      </c>
      <c r="G54" s="57">
        <f t="shared" si="23"/>
        <v>87</v>
      </c>
      <c r="H54" s="20">
        <v>6108</v>
      </c>
      <c r="I54" s="59">
        <v>11</v>
      </c>
      <c r="J54" s="58">
        <v>4</v>
      </c>
      <c r="K54" s="59">
        <f t="shared" si="24"/>
        <v>44</v>
      </c>
      <c r="L54" s="8">
        <f t="shared" si="25"/>
        <v>18829</v>
      </c>
      <c r="M54" s="8">
        <f t="shared" si="26"/>
        <v>131</v>
      </c>
      <c r="N54" s="23">
        <f t="shared" si="21"/>
        <v>143.73282442748092</v>
      </c>
      <c r="O54" s="24">
        <f t="shared" si="27"/>
        <v>56.267175572519079</v>
      </c>
      <c r="P54" s="25">
        <f t="shared" si="28"/>
        <v>39.387022900763355</v>
      </c>
      <c r="Q54" s="26">
        <f t="shared" si="29"/>
        <v>66.267175572519079</v>
      </c>
      <c r="R54" s="27">
        <f t="shared" si="22"/>
        <v>46.387022900763355</v>
      </c>
      <c r="S54" s="30">
        <f t="shared" si="30"/>
        <v>76.267175572519079</v>
      </c>
      <c r="T54" s="28">
        <f t="shared" si="31"/>
        <v>53.387022900763355</v>
      </c>
    </row>
    <row r="55" spans="1:20" ht="15.6" x14ac:dyDescent="0.3">
      <c r="A55">
        <v>52</v>
      </c>
      <c r="B55" s="76" t="s">
        <v>85</v>
      </c>
      <c r="C55" s="77" t="s">
        <v>102</v>
      </c>
      <c r="D55" s="18">
        <v>12060</v>
      </c>
      <c r="E55" s="100">
        <v>28</v>
      </c>
      <c r="F55" s="58">
        <v>3</v>
      </c>
      <c r="G55" s="57">
        <f t="shared" si="23"/>
        <v>84</v>
      </c>
      <c r="H55" s="20"/>
      <c r="I55" s="59"/>
      <c r="J55" s="58">
        <v>4</v>
      </c>
      <c r="K55" s="59">
        <f t="shared" si="24"/>
        <v>0</v>
      </c>
      <c r="L55" s="8">
        <f t="shared" si="25"/>
        <v>12060</v>
      </c>
      <c r="M55" s="8">
        <f t="shared" si="26"/>
        <v>84</v>
      </c>
      <c r="N55" s="23">
        <f t="shared" si="21"/>
        <v>143.57142857142858</v>
      </c>
      <c r="O55" s="24">
        <f t="shared" si="27"/>
        <v>56.428571428571416</v>
      </c>
      <c r="P55" s="25">
        <f t="shared" si="28"/>
        <v>39.499999999999986</v>
      </c>
      <c r="Q55" s="26">
        <f t="shared" si="29"/>
        <v>66.428571428571416</v>
      </c>
      <c r="R55" s="27">
        <f t="shared" si="22"/>
        <v>46.499999999999986</v>
      </c>
      <c r="S55" s="30">
        <f t="shared" si="30"/>
        <v>76.428571428571416</v>
      </c>
      <c r="T55" s="28">
        <f t="shared" si="31"/>
        <v>53.499999999999986</v>
      </c>
    </row>
    <row r="56" spans="1:20" ht="15.6" x14ac:dyDescent="0.3">
      <c r="A56">
        <v>53</v>
      </c>
      <c r="B56" s="74" t="s">
        <v>80</v>
      </c>
      <c r="C56" s="75" t="s">
        <v>112</v>
      </c>
      <c r="D56" s="18">
        <v>12590</v>
      </c>
      <c r="E56" s="100">
        <v>30</v>
      </c>
      <c r="F56" s="58">
        <v>3</v>
      </c>
      <c r="G56" s="57">
        <f t="shared" si="23"/>
        <v>90</v>
      </c>
      <c r="H56" s="20">
        <v>7956</v>
      </c>
      <c r="I56" s="59">
        <v>14</v>
      </c>
      <c r="J56" s="58">
        <v>4</v>
      </c>
      <c r="K56" s="59">
        <f t="shared" si="24"/>
        <v>56</v>
      </c>
      <c r="L56" s="8">
        <f t="shared" si="25"/>
        <v>20546</v>
      </c>
      <c r="M56" s="8">
        <f t="shared" si="26"/>
        <v>146</v>
      </c>
      <c r="N56" s="23">
        <f t="shared" si="21"/>
        <v>140.72602739726028</v>
      </c>
      <c r="O56" s="24">
        <f t="shared" si="27"/>
        <v>59.273972602739718</v>
      </c>
      <c r="P56" s="25">
        <f t="shared" si="28"/>
        <v>41.4917808219178</v>
      </c>
      <c r="Q56" s="26">
        <f t="shared" si="29"/>
        <v>69.273972602739718</v>
      </c>
      <c r="R56" s="27">
        <f t="shared" si="22"/>
        <v>48.4917808219178</v>
      </c>
      <c r="S56" s="30">
        <f t="shared" si="30"/>
        <v>79.273972602739718</v>
      </c>
      <c r="T56" s="28">
        <f t="shared" si="31"/>
        <v>55.4917808219178</v>
      </c>
    </row>
    <row r="57" spans="1:20" ht="15.6" x14ac:dyDescent="0.3">
      <c r="A57">
        <v>54</v>
      </c>
      <c r="B57" s="74" t="s">
        <v>80</v>
      </c>
      <c r="C57" s="75" t="s">
        <v>100</v>
      </c>
      <c r="D57" s="18">
        <v>5944</v>
      </c>
      <c r="E57" s="100">
        <v>15</v>
      </c>
      <c r="F57" s="58">
        <v>3</v>
      </c>
      <c r="G57" s="57">
        <f t="shared" si="23"/>
        <v>45</v>
      </c>
      <c r="H57" s="20">
        <v>2496</v>
      </c>
      <c r="I57" s="59">
        <v>4</v>
      </c>
      <c r="J57" s="58">
        <v>4</v>
      </c>
      <c r="K57" s="59">
        <f t="shared" si="24"/>
        <v>16</v>
      </c>
      <c r="L57" s="8">
        <f t="shared" si="25"/>
        <v>8440</v>
      </c>
      <c r="M57" s="8">
        <f t="shared" si="26"/>
        <v>61</v>
      </c>
      <c r="N57" s="23">
        <f t="shared" si="21"/>
        <v>138.36065573770492</v>
      </c>
      <c r="O57" s="24">
        <f t="shared" si="27"/>
        <v>61.639344262295083</v>
      </c>
      <c r="P57" s="25">
        <f t="shared" si="28"/>
        <v>43.147540983606554</v>
      </c>
      <c r="Q57" s="26">
        <f t="shared" si="29"/>
        <v>71.639344262295083</v>
      </c>
      <c r="R57" s="27">
        <f t="shared" si="22"/>
        <v>50.147540983606554</v>
      </c>
      <c r="S57" s="30">
        <f t="shared" si="30"/>
        <v>81.639344262295083</v>
      </c>
      <c r="T57" s="28">
        <f t="shared" si="31"/>
        <v>57.147540983606554</v>
      </c>
    </row>
    <row r="58" spans="1:20" ht="15.6" x14ac:dyDescent="0.3">
      <c r="A58">
        <v>55</v>
      </c>
      <c r="B58" s="76" t="s">
        <v>85</v>
      </c>
      <c r="C58" s="77" t="s">
        <v>113</v>
      </c>
      <c r="D58" s="18">
        <v>12333</v>
      </c>
      <c r="E58" s="100">
        <v>30</v>
      </c>
      <c r="F58" s="58">
        <v>3</v>
      </c>
      <c r="G58" s="57">
        <f t="shared" si="23"/>
        <v>90</v>
      </c>
      <c r="H58" s="20">
        <v>613</v>
      </c>
      <c r="I58" s="59">
        <v>1</v>
      </c>
      <c r="J58" s="58">
        <v>4</v>
      </c>
      <c r="K58" s="59">
        <f t="shared" si="24"/>
        <v>4</v>
      </c>
      <c r="L58" s="8">
        <f t="shared" si="25"/>
        <v>12946</v>
      </c>
      <c r="M58" s="8">
        <f t="shared" si="26"/>
        <v>94</v>
      </c>
      <c r="N58" s="23">
        <f t="shared" si="21"/>
        <v>137.72340425531914</v>
      </c>
      <c r="O58" s="24">
        <f t="shared" si="27"/>
        <v>62.276595744680861</v>
      </c>
      <c r="P58" s="25">
        <f t="shared" si="28"/>
        <v>43.5936170212766</v>
      </c>
      <c r="Q58" s="26">
        <f t="shared" si="29"/>
        <v>72.276595744680861</v>
      </c>
      <c r="R58" s="27">
        <f t="shared" si="22"/>
        <v>50.5936170212766</v>
      </c>
      <c r="S58" s="30">
        <f t="shared" si="30"/>
        <v>82.276595744680861</v>
      </c>
      <c r="T58" s="28">
        <f t="shared" si="31"/>
        <v>57.5936170212766</v>
      </c>
    </row>
    <row r="59" spans="1:20" ht="15.6" x14ac:dyDescent="0.3">
      <c r="A59">
        <v>56</v>
      </c>
      <c r="B59" s="72" t="s">
        <v>106</v>
      </c>
      <c r="C59" s="73" t="s">
        <v>114</v>
      </c>
      <c r="D59" s="18">
        <v>11260</v>
      </c>
      <c r="E59" s="100">
        <v>28</v>
      </c>
      <c r="F59" s="58">
        <v>3</v>
      </c>
      <c r="G59" s="57">
        <f t="shared" si="23"/>
        <v>84</v>
      </c>
      <c r="H59" s="20">
        <v>5958</v>
      </c>
      <c r="I59" s="59">
        <v>11</v>
      </c>
      <c r="J59" s="58">
        <v>4</v>
      </c>
      <c r="K59" s="59">
        <f t="shared" si="24"/>
        <v>44</v>
      </c>
      <c r="L59" s="8">
        <f t="shared" si="25"/>
        <v>17218</v>
      </c>
      <c r="M59" s="8">
        <f t="shared" si="26"/>
        <v>128</v>
      </c>
      <c r="N59" s="23">
        <f t="shared" si="21"/>
        <v>134.515625</v>
      </c>
      <c r="O59" s="24">
        <f t="shared" si="27"/>
        <v>65.484375</v>
      </c>
      <c r="P59" s="25">
        <f t="shared" si="28"/>
        <v>45.839062499999997</v>
      </c>
      <c r="Q59" s="26">
        <f t="shared" si="29"/>
        <v>75.484375</v>
      </c>
      <c r="R59" s="27">
        <f t="shared" si="22"/>
        <v>52.839062499999997</v>
      </c>
      <c r="S59" s="30">
        <f t="shared" si="30"/>
        <v>85.484375</v>
      </c>
      <c r="T59" s="28">
        <f t="shared" si="31"/>
        <v>59.839062499999997</v>
      </c>
    </row>
    <row r="60" spans="1:20" ht="15.6" x14ac:dyDescent="0.3">
      <c r="A60">
        <v>57</v>
      </c>
      <c r="B60" s="76" t="s">
        <v>85</v>
      </c>
      <c r="C60" s="77" t="s">
        <v>119</v>
      </c>
      <c r="D60" s="18">
        <v>11683</v>
      </c>
      <c r="E60" s="100">
        <v>29</v>
      </c>
      <c r="F60" s="58">
        <v>3</v>
      </c>
      <c r="G60" s="57">
        <f t="shared" si="23"/>
        <v>87</v>
      </c>
      <c r="H60" s="20"/>
      <c r="I60" s="59"/>
      <c r="J60" s="58">
        <v>4</v>
      </c>
      <c r="K60" s="59">
        <f t="shared" si="24"/>
        <v>0</v>
      </c>
      <c r="L60" s="8">
        <f t="shared" si="25"/>
        <v>11683</v>
      </c>
      <c r="M60" s="8">
        <f t="shared" si="26"/>
        <v>87</v>
      </c>
      <c r="N60" s="23">
        <f t="shared" si="21"/>
        <v>134.28735632183907</v>
      </c>
      <c r="O60" s="24">
        <f t="shared" si="27"/>
        <v>65.71264367816093</v>
      </c>
      <c r="P60" s="25">
        <f t="shared" si="28"/>
        <v>45.998850574712648</v>
      </c>
      <c r="Q60" s="26">
        <f t="shared" si="29"/>
        <v>75.71264367816093</v>
      </c>
      <c r="R60" s="27">
        <f t="shared" si="22"/>
        <v>52.998850574712648</v>
      </c>
      <c r="S60" s="30">
        <f t="shared" si="30"/>
        <v>85.71264367816093</v>
      </c>
      <c r="T60" s="28">
        <f t="shared" si="31"/>
        <v>59.998850574712648</v>
      </c>
    </row>
    <row r="61" spans="1:20" ht="15.6" x14ac:dyDescent="0.3">
      <c r="A61">
        <v>58</v>
      </c>
      <c r="B61" s="72" t="s">
        <v>106</v>
      </c>
      <c r="C61" s="73" t="s">
        <v>116</v>
      </c>
      <c r="D61" s="18">
        <v>10583</v>
      </c>
      <c r="E61" s="100">
        <v>27</v>
      </c>
      <c r="F61" s="58">
        <v>3</v>
      </c>
      <c r="G61" s="57">
        <f t="shared" si="23"/>
        <v>81</v>
      </c>
      <c r="H61" s="20">
        <v>4000</v>
      </c>
      <c r="I61" s="59">
        <v>7</v>
      </c>
      <c r="J61" s="58">
        <v>4</v>
      </c>
      <c r="K61" s="59">
        <f t="shared" si="24"/>
        <v>28</v>
      </c>
      <c r="L61" s="8">
        <f t="shared" si="25"/>
        <v>14583</v>
      </c>
      <c r="M61" s="8">
        <f t="shared" si="26"/>
        <v>109</v>
      </c>
      <c r="N61" s="23">
        <f t="shared" si="21"/>
        <v>133.78899082568807</v>
      </c>
      <c r="O61" s="24">
        <f t="shared" si="27"/>
        <v>66.211009174311926</v>
      </c>
      <c r="P61" s="25">
        <f t="shared" si="28"/>
        <v>46.347706422018348</v>
      </c>
      <c r="Q61" s="26">
        <f t="shared" si="29"/>
        <v>76.211009174311926</v>
      </c>
      <c r="R61" s="27">
        <f t="shared" si="22"/>
        <v>53.347706422018348</v>
      </c>
      <c r="S61" s="30">
        <f t="shared" si="30"/>
        <v>86.211009174311926</v>
      </c>
      <c r="T61" s="28">
        <f t="shared" si="31"/>
        <v>60.347706422018341</v>
      </c>
    </row>
    <row r="62" spans="1:20" ht="15.6" x14ac:dyDescent="0.3">
      <c r="A62">
        <v>59</v>
      </c>
      <c r="B62" s="72" t="s">
        <v>106</v>
      </c>
      <c r="C62" s="73" t="s">
        <v>117</v>
      </c>
      <c r="D62" s="18">
        <v>11190</v>
      </c>
      <c r="E62" s="100">
        <v>28</v>
      </c>
      <c r="F62" s="58">
        <v>3</v>
      </c>
      <c r="G62" s="57">
        <f t="shared" si="23"/>
        <v>84</v>
      </c>
      <c r="H62" s="20">
        <v>6353</v>
      </c>
      <c r="I62" s="59">
        <v>12</v>
      </c>
      <c r="J62" s="58">
        <v>4</v>
      </c>
      <c r="K62" s="59">
        <f t="shared" si="24"/>
        <v>48</v>
      </c>
      <c r="L62" s="8">
        <f t="shared" si="25"/>
        <v>17543</v>
      </c>
      <c r="M62" s="8">
        <f t="shared" si="26"/>
        <v>132</v>
      </c>
      <c r="N62" s="23">
        <f t="shared" si="21"/>
        <v>132.90151515151516</v>
      </c>
      <c r="O62" s="24">
        <f t="shared" si="27"/>
        <v>67.098484848484844</v>
      </c>
      <c r="P62" s="25">
        <f t="shared" si="28"/>
        <v>46.968939393939387</v>
      </c>
      <c r="Q62" s="26">
        <f t="shared" si="29"/>
        <v>77.098484848484844</v>
      </c>
      <c r="R62" s="27">
        <f t="shared" si="22"/>
        <v>53.968939393939387</v>
      </c>
      <c r="S62" s="30">
        <f t="shared" si="30"/>
        <v>87.098484848484844</v>
      </c>
      <c r="T62" s="28">
        <f t="shared" si="31"/>
        <v>60.968939393939387</v>
      </c>
    </row>
    <row r="63" spans="1:20" ht="15.6" x14ac:dyDescent="0.3">
      <c r="A63">
        <v>60</v>
      </c>
      <c r="B63" s="76" t="s">
        <v>85</v>
      </c>
      <c r="C63" s="77" t="s">
        <v>129</v>
      </c>
      <c r="D63" s="18">
        <v>10463</v>
      </c>
      <c r="E63" s="100">
        <v>27</v>
      </c>
      <c r="F63" s="58">
        <v>3</v>
      </c>
      <c r="G63" s="57">
        <f t="shared" si="23"/>
        <v>81</v>
      </c>
      <c r="H63" s="20"/>
      <c r="I63" s="59"/>
      <c r="J63" s="58">
        <v>4</v>
      </c>
      <c r="K63" s="59">
        <f t="shared" si="24"/>
        <v>0</v>
      </c>
      <c r="L63" s="8">
        <f t="shared" si="25"/>
        <v>10463</v>
      </c>
      <c r="M63" s="8">
        <f t="shared" si="26"/>
        <v>81</v>
      </c>
      <c r="N63" s="23">
        <f t="shared" si="21"/>
        <v>129.17283950617283</v>
      </c>
      <c r="O63" s="24">
        <f t="shared" si="27"/>
        <v>70.827160493827165</v>
      </c>
      <c r="P63" s="25">
        <f t="shared" si="28"/>
        <v>49.579012345679011</v>
      </c>
      <c r="Q63" s="26">
        <f t="shared" si="29"/>
        <v>80.827160493827165</v>
      </c>
      <c r="R63" s="27">
        <f t="shared" si="22"/>
        <v>56.579012345679011</v>
      </c>
      <c r="S63" s="30">
        <f t="shared" si="30"/>
        <v>90.827160493827165</v>
      </c>
      <c r="T63" s="28">
        <f t="shared" si="31"/>
        <v>63.579012345679011</v>
      </c>
    </row>
    <row r="64" spans="1:20" ht="15.6" x14ac:dyDescent="0.3">
      <c r="A64">
        <v>61</v>
      </c>
      <c r="B64" s="93" t="s">
        <v>85</v>
      </c>
      <c r="C64" s="94" t="s">
        <v>142</v>
      </c>
      <c r="D64" s="18">
        <v>3025</v>
      </c>
      <c r="E64" s="100">
        <v>8</v>
      </c>
      <c r="F64" s="19">
        <v>3</v>
      </c>
      <c r="G64" s="18">
        <f t="shared" si="23"/>
        <v>24</v>
      </c>
      <c r="H64" s="20">
        <v>558</v>
      </c>
      <c r="I64" s="20">
        <v>1</v>
      </c>
      <c r="J64" s="19">
        <v>4</v>
      </c>
      <c r="K64" s="59">
        <f t="shared" si="24"/>
        <v>4</v>
      </c>
      <c r="L64" s="22">
        <f t="shared" si="25"/>
        <v>3583</v>
      </c>
      <c r="M64" s="22">
        <f t="shared" si="26"/>
        <v>28</v>
      </c>
      <c r="N64" s="23">
        <f t="shared" si="21"/>
        <v>127.96428571428571</v>
      </c>
      <c r="O64" s="24">
        <f t="shared" si="27"/>
        <v>72.035714285714292</v>
      </c>
      <c r="P64" s="25">
        <f t="shared" si="28"/>
        <v>50.425000000000004</v>
      </c>
      <c r="Q64" s="26">
        <f t="shared" si="29"/>
        <v>82.035714285714292</v>
      </c>
      <c r="R64" s="27">
        <f t="shared" si="22"/>
        <v>57.424999999999997</v>
      </c>
      <c r="S64" s="30">
        <f t="shared" si="30"/>
        <v>92.035714285714292</v>
      </c>
      <c r="T64" s="28">
        <f t="shared" si="31"/>
        <v>64.424999999999997</v>
      </c>
    </row>
    <row r="65" spans="1:20" ht="15.6" x14ac:dyDescent="0.3">
      <c r="A65">
        <v>62</v>
      </c>
      <c r="B65" s="72" t="s">
        <v>106</v>
      </c>
      <c r="C65" s="73" t="s">
        <v>130</v>
      </c>
      <c r="D65" s="18">
        <v>8824</v>
      </c>
      <c r="E65" s="100">
        <v>23</v>
      </c>
      <c r="F65" s="58">
        <v>3</v>
      </c>
      <c r="G65" s="57">
        <f t="shared" si="23"/>
        <v>69</v>
      </c>
      <c r="H65" s="20">
        <v>5613</v>
      </c>
      <c r="I65" s="59">
        <v>11</v>
      </c>
      <c r="J65" s="58">
        <v>4</v>
      </c>
      <c r="K65" s="59">
        <f t="shared" si="24"/>
        <v>44</v>
      </c>
      <c r="L65" s="8">
        <f t="shared" si="25"/>
        <v>14437</v>
      </c>
      <c r="M65" s="8">
        <f t="shared" si="26"/>
        <v>113</v>
      </c>
      <c r="N65" s="23">
        <f t="shared" si="21"/>
        <v>127.76106194690266</v>
      </c>
      <c r="O65" s="24">
        <f t="shared" si="27"/>
        <v>72.238938053097343</v>
      </c>
      <c r="P65" s="25">
        <f t="shared" si="28"/>
        <v>50.567256637168136</v>
      </c>
      <c r="Q65" s="26">
        <f t="shared" si="29"/>
        <v>82.238938053097343</v>
      </c>
      <c r="R65" s="27">
        <f t="shared" si="22"/>
        <v>57.567256637168136</v>
      </c>
      <c r="S65" s="30">
        <f t="shared" si="30"/>
        <v>92.238938053097343</v>
      </c>
      <c r="T65" s="28">
        <f t="shared" si="31"/>
        <v>64.567256637168143</v>
      </c>
    </row>
    <row r="66" spans="1:20" ht="15.6" x14ac:dyDescent="0.3">
      <c r="A66">
        <v>63</v>
      </c>
      <c r="B66" s="72" t="s">
        <v>106</v>
      </c>
      <c r="C66" s="73" t="s">
        <v>132</v>
      </c>
      <c r="D66" s="18">
        <v>9436</v>
      </c>
      <c r="E66" s="100">
        <v>25</v>
      </c>
      <c r="F66" s="58">
        <v>3</v>
      </c>
      <c r="G66" s="57">
        <f t="shared" si="23"/>
        <v>75</v>
      </c>
      <c r="H66" s="20">
        <v>6464</v>
      </c>
      <c r="I66" s="59">
        <v>13</v>
      </c>
      <c r="J66" s="58">
        <v>4</v>
      </c>
      <c r="K66" s="59">
        <f t="shared" si="24"/>
        <v>52</v>
      </c>
      <c r="L66" s="8">
        <f t="shared" si="25"/>
        <v>15900</v>
      </c>
      <c r="M66" s="8">
        <f t="shared" si="26"/>
        <v>127</v>
      </c>
      <c r="N66" s="23">
        <f t="shared" si="21"/>
        <v>125.19685039370079</v>
      </c>
      <c r="O66" s="24">
        <f t="shared" si="27"/>
        <v>74.803149606299215</v>
      </c>
      <c r="P66" s="25">
        <f t="shared" si="28"/>
        <v>52.362204724409445</v>
      </c>
      <c r="Q66" s="26">
        <f t="shared" si="29"/>
        <v>84.803149606299215</v>
      </c>
      <c r="R66" s="27">
        <f t="shared" si="22"/>
        <v>59.362204724409445</v>
      </c>
      <c r="S66" s="30">
        <f t="shared" si="30"/>
        <v>94.803149606299215</v>
      </c>
      <c r="T66" s="28">
        <f t="shared" si="31"/>
        <v>66.362204724409452</v>
      </c>
    </row>
    <row r="67" spans="1:20" ht="15.6" x14ac:dyDescent="0.3">
      <c r="A67">
        <v>64</v>
      </c>
      <c r="B67" s="72" t="s">
        <v>106</v>
      </c>
      <c r="C67" s="73" t="s">
        <v>120</v>
      </c>
      <c r="D67" s="18">
        <v>11640</v>
      </c>
      <c r="E67" s="100">
        <v>31</v>
      </c>
      <c r="F67" s="58">
        <v>3</v>
      </c>
      <c r="G67" s="57">
        <f t="shared" si="23"/>
        <v>93</v>
      </c>
      <c r="H67" s="20">
        <v>3866</v>
      </c>
      <c r="I67" s="59">
        <v>8</v>
      </c>
      <c r="J67" s="58">
        <v>4</v>
      </c>
      <c r="K67" s="59">
        <f t="shared" si="24"/>
        <v>32</v>
      </c>
      <c r="L67" s="8">
        <f t="shared" si="25"/>
        <v>15506</v>
      </c>
      <c r="M67" s="8">
        <f t="shared" si="26"/>
        <v>125</v>
      </c>
      <c r="N67" s="23">
        <f t="shared" si="21"/>
        <v>124.048</v>
      </c>
      <c r="O67" s="24">
        <f t="shared" si="27"/>
        <v>75.951999999999998</v>
      </c>
      <c r="P67" s="25">
        <f t="shared" si="28"/>
        <v>53.166399999999996</v>
      </c>
      <c r="Q67" s="26">
        <f t="shared" si="29"/>
        <v>85.951999999999998</v>
      </c>
      <c r="R67" s="27">
        <f t="shared" si="22"/>
        <v>60.166399999999996</v>
      </c>
      <c r="S67" s="30">
        <f t="shared" si="30"/>
        <v>95.951999999999998</v>
      </c>
      <c r="T67" s="28">
        <f t="shared" si="31"/>
        <v>67.166399999999996</v>
      </c>
    </row>
    <row r="68" spans="1:20" ht="15.6" x14ac:dyDescent="0.3">
      <c r="A68">
        <v>65</v>
      </c>
      <c r="B68" s="76" t="s">
        <v>85</v>
      </c>
      <c r="C68" s="77" t="s">
        <v>135</v>
      </c>
      <c r="D68" s="18">
        <v>5857</v>
      </c>
      <c r="E68" s="100">
        <v>16</v>
      </c>
      <c r="F68" s="58">
        <v>3</v>
      </c>
      <c r="G68" s="57">
        <f t="shared" si="23"/>
        <v>48</v>
      </c>
      <c r="H68" s="20"/>
      <c r="I68" s="59"/>
      <c r="J68" s="58">
        <v>4</v>
      </c>
      <c r="K68" s="59">
        <f t="shared" si="24"/>
        <v>0</v>
      </c>
      <c r="L68" s="8">
        <f t="shared" si="25"/>
        <v>5857</v>
      </c>
      <c r="M68" s="8">
        <f t="shared" si="26"/>
        <v>48</v>
      </c>
      <c r="N68" s="23">
        <f t="shared" si="21"/>
        <v>122.02083333333333</v>
      </c>
      <c r="O68" s="24">
        <f t="shared" si="27"/>
        <v>77.979166666666671</v>
      </c>
      <c r="P68" s="25">
        <f t="shared" si="28"/>
        <v>54.585416666666667</v>
      </c>
      <c r="Q68" s="26">
        <f t="shared" si="29"/>
        <v>87.979166666666671</v>
      </c>
      <c r="R68" s="27">
        <f t="shared" si="22"/>
        <v>61.585416666666667</v>
      </c>
      <c r="S68" s="30">
        <f t="shared" si="30"/>
        <v>97.979166666666671</v>
      </c>
      <c r="T68" s="28">
        <f t="shared" si="31"/>
        <v>68.58541666666666</v>
      </c>
    </row>
    <row r="69" spans="1:20" ht="15.6" x14ac:dyDescent="0.3">
      <c r="A69">
        <v>66</v>
      </c>
      <c r="B69" s="72" t="s">
        <v>106</v>
      </c>
      <c r="C69" s="73" t="s">
        <v>118</v>
      </c>
      <c r="D69" s="18">
        <v>7416</v>
      </c>
      <c r="E69" s="100">
        <v>22</v>
      </c>
      <c r="F69" s="58">
        <v>3</v>
      </c>
      <c r="G69" s="57">
        <f t="shared" si="23"/>
        <v>66</v>
      </c>
      <c r="H69" s="20">
        <v>4049</v>
      </c>
      <c r="I69" s="59">
        <v>8</v>
      </c>
      <c r="J69" s="58">
        <v>4</v>
      </c>
      <c r="K69" s="59">
        <f t="shared" si="24"/>
        <v>32</v>
      </c>
      <c r="L69" s="8">
        <f t="shared" si="25"/>
        <v>11465</v>
      </c>
      <c r="M69" s="8">
        <f t="shared" si="26"/>
        <v>98</v>
      </c>
      <c r="N69" s="23">
        <f t="shared" si="21"/>
        <v>116.98979591836735</v>
      </c>
      <c r="O69" s="61">
        <f t="shared" si="27"/>
        <v>83.010204081632651</v>
      </c>
      <c r="P69" s="25">
        <f t="shared" si="28"/>
        <v>58.107142857142854</v>
      </c>
      <c r="Q69" s="26">
        <f t="shared" si="29"/>
        <v>93.010204081632651</v>
      </c>
      <c r="R69" s="27">
        <f t="shared" si="22"/>
        <v>65.107142857142847</v>
      </c>
      <c r="S69" s="30">
        <f t="shared" si="30"/>
        <v>103.01020408163265</v>
      </c>
      <c r="T69" s="28">
        <f t="shared" si="31"/>
        <v>72.107142857142847</v>
      </c>
    </row>
    <row r="70" spans="1:20" ht="15.6" x14ac:dyDescent="0.3">
      <c r="A70">
        <v>67</v>
      </c>
      <c r="B70" s="76" t="s">
        <v>85</v>
      </c>
      <c r="C70" s="77" t="s">
        <v>131</v>
      </c>
      <c r="D70" s="18">
        <v>2763</v>
      </c>
      <c r="E70" s="57">
        <v>8</v>
      </c>
      <c r="F70" s="78">
        <v>3</v>
      </c>
      <c r="G70" s="57">
        <f t="shared" ref="G70:G73" si="32">E70*F70</f>
        <v>24</v>
      </c>
      <c r="H70" s="20"/>
      <c r="I70" s="59"/>
      <c r="J70" s="58">
        <v>4</v>
      </c>
      <c r="K70" s="59">
        <f t="shared" ref="K70:K73" si="33">I70*J70</f>
        <v>0</v>
      </c>
      <c r="L70" s="8">
        <f t="shared" si="25"/>
        <v>2763</v>
      </c>
      <c r="M70" s="8">
        <f t="shared" si="26"/>
        <v>24</v>
      </c>
      <c r="N70" s="33">
        <f t="shared" si="21"/>
        <v>115.125</v>
      </c>
      <c r="O70" s="34">
        <f t="shared" ref="O70:O73" si="34">200-N70</f>
        <v>84.875</v>
      </c>
      <c r="P70" s="25">
        <f t="shared" ref="P70:P73" si="35">0.7*O70</f>
        <v>59.412499999999994</v>
      </c>
      <c r="Q70" s="26">
        <f t="shared" si="29"/>
        <v>94.875</v>
      </c>
      <c r="R70" s="27">
        <f t="shared" si="22"/>
        <v>66.412499999999994</v>
      </c>
      <c r="S70" s="30">
        <f t="shared" si="30"/>
        <v>104.875</v>
      </c>
      <c r="T70" s="28">
        <f t="shared" ref="T70:T73" si="36">0.7*S70</f>
        <v>73.412499999999994</v>
      </c>
    </row>
    <row r="71" spans="1:20" ht="15.6" x14ac:dyDescent="0.3">
      <c r="A71">
        <v>68</v>
      </c>
      <c r="B71" s="76" t="s">
        <v>85</v>
      </c>
      <c r="C71" s="77" t="s">
        <v>122</v>
      </c>
      <c r="D71" s="18">
        <v>9325</v>
      </c>
      <c r="E71" s="57">
        <v>27</v>
      </c>
      <c r="F71" s="58">
        <v>3</v>
      </c>
      <c r="G71" s="57">
        <f t="shared" si="32"/>
        <v>81</v>
      </c>
      <c r="H71" s="20"/>
      <c r="I71" s="59"/>
      <c r="J71" s="58">
        <v>4</v>
      </c>
      <c r="K71" s="95">
        <f t="shared" si="33"/>
        <v>0</v>
      </c>
      <c r="L71" s="8">
        <f t="shared" si="25"/>
        <v>9325</v>
      </c>
      <c r="M71" s="8">
        <f t="shared" si="26"/>
        <v>81</v>
      </c>
      <c r="N71" s="33">
        <f t="shared" si="21"/>
        <v>115.12345679012346</v>
      </c>
      <c r="O71" s="34">
        <f t="shared" si="34"/>
        <v>84.876543209876544</v>
      </c>
      <c r="P71" s="25">
        <f t="shared" si="35"/>
        <v>59.413580246913575</v>
      </c>
      <c r="Q71" s="40">
        <f t="shared" si="29"/>
        <v>94.876543209876544</v>
      </c>
      <c r="R71" s="82">
        <f t="shared" si="22"/>
        <v>66.413580246913583</v>
      </c>
      <c r="S71" s="41">
        <f t="shared" si="30"/>
        <v>104.87654320987654</v>
      </c>
      <c r="T71" s="42">
        <f t="shared" si="36"/>
        <v>73.413580246913583</v>
      </c>
    </row>
    <row r="72" spans="1:20" ht="15.6" x14ac:dyDescent="0.3">
      <c r="A72">
        <v>69</v>
      </c>
      <c r="B72" s="76" t="s">
        <v>85</v>
      </c>
      <c r="C72" s="77" t="s">
        <v>121</v>
      </c>
      <c r="D72" s="18">
        <v>4011</v>
      </c>
      <c r="E72" s="57">
        <v>12</v>
      </c>
      <c r="F72" s="78">
        <v>3</v>
      </c>
      <c r="G72" s="57">
        <f t="shared" si="32"/>
        <v>36</v>
      </c>
      <c r="H72" s="20"/>
      <c r="I72" s="59"/>
      <c r="J72" s="58">
        <v>4</v>
      </c>
      <c r="K72" s="95">
        <f t="shared" si="33"/>
        <v>0</v>
      </c>
      <c r="L72" s="8">
        <f t="shared" si="25"/>
        <v>4011</v>
      </c>
      <c r="M72" s="8">
        <f t="shared" si="26"/>
        <v>36</v>
      </c>
      <c r="N72" s="33">
        <f t="shared" si="21"/>
        <v>111.41666666666667</v>
      </c>
      <c r="O72" s="34">
        <f t="shared" si="34"/>
        <v>88.583333333333329</v>
      </c>
      <c r="P72" s="25">
        <f t="shared" si="35"/>
        <v>62.008333333333326</v>
      </c>
      <c r="Q72" s="26">
        <f t="shared" si="29"/>
        <v>98.583333333333329</v>
      </c>
      <c r="R72" s="27">
        <f t="shared" si="22"/>
        <v>69.008333333333326</v>
      </c>
      <c r="S72" s="30">
        <f t="shared" si="30"/>
        <v>108.58333333333333</v>
      </c>
      <c r="T72" s="28">
        <f t="shared" si="36"/>
        <v>76.008333333333326</v>
      </c>
    </row>
    <row r="73" spans="1:20" ht="15.6" x14ac:dyDescent="0.3">
      <c r="A73">
        <v>70</v>
      </c>
      <c r="B73" s="72" t="s">
        <v>85</v>
      </c>
      <c r="C73" s="73" t="s">
        <v>123</v>
      </c>
      <c r="D73" s="18">
        <v>581</v>
      </c>
      <c r="E73" s="57">
        <v>2</v>
      </c>
      <c r="F73" s="78">
        <v>3</v>
      </c>
      <c r="G73" s="57">
        <f t="shared" si="32"/>
        <v>6</v>
      </c>
      <c r="H73" s="20"/>
      <c r="I73" s="59"/>
      <c r="J73" s="58">
        <v>4</v>
      </c>
      <c r="K73" s="59">
        <f t="shared" si="33"/>
        <v>0</v>
      </c>
      <c r="L73" s="8">
        <f t="shared" si="25"/>
        <v>581</v>
      </c>
      <c r="M73" s="8">
        <f t="shared" si="26"/>
        <v>6</v>
      </c>
      <c r="N73" s="23">
        <f t="shared" si="21"/>
        <v>96.833333333333329</v>
      </c>
      <c r="O73" s="24">
        <f t="shared" si="34"/>
        <v>103.16666666666667</v>
      </c>
      <c r="P73" s="25">
        <f t="shared" si="35"/>
        <v>72.216666666666669</v>
      </c>
      <c r="Q73" s="26">
        <f t="shared" si="29"/>
        <v>113.16666666666667</v>
      </c>
      <c r="R73" s="27">
        <f t="shared" si="22"/>
        <v>79.216666666666669</v>
      </c>
      <c r="S73" s="30">
        <f t="shared" si="30"/>
        <v>123.16666666666667</v>
      </c>
      <c r="T73" s="28">
        <f t="shared" si="36"/>
        <v>86.216666666666669</v>
      </c>
    </row>
  </sheetData>
  <sortState xmlns:xlrd2="http://schemas.microsoft.com/office/spreadsheetml/2017/richdata2" ref="B6:T73">
    <sortCondition ref="R6:R73"/>
  </sortState>
  <mergeCells count="3">
    <mergeCell ref="O1:P1"/>
    <mergeCell ref="D3:G3"/>
    <mergeCell ref="H3:K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F033-8BC0-49F5-829B-55D9DD04F624}">
  <dimension ref="A1"/>
  <sheetViews>
    <sheetView workbookViewId="0">
      <selection activeCell="B1" sqref="B1:T104857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Damer</vt:lpstr>
      <vt:lpstr>Herrar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2023-11-30T16:18:58Z</cp:lastPrinted>
  <dcterms:created xsi:type="dcterms:W3CDTF">2023-10-15T07:46:06Z</dcterms:created>
  <dcterms:modified xsi:type="dcterms:W3CDTF">2024-05-04T08:38:19Z</dcterms:modified>
</cp:coreProperties>
</file>