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1086" documentId="8_{26A5103B-A3E8-41E8-A167-AD9886A668EC}" xr6:coauthVersionLast="47" xr6:coauthVersionMax="47" xr10:uidLastSave="{467123DE-FDD2-4A72-A111-2906513C8C01}"/>
  <bookViews>
    <workbookView xWindow="15585" yWindow="2505" windowWidth="20745" windowHeight="17400" xr2:uid="{00000000-000D-0000-FFFF-FFFF00000000}"/>
  </bookViews>
  <sheets>
    <sheet name="Herrar" sheetId="20" r:id="rId1"/>
    <sheet name="Damer" sheetId="21" r:id="rId2"/>
    <sheet name="Skellefteå borta" sheetId="16" r:id="rId3"/>
    <sheet name="Piteå borta" sheetId="17" r:id="rId4"/>
    <sheet name="Skellefteå hemma" sheetId="18" r:id="rId5"/>
    <sheet name="Piteå hemma" sheetId="22" r:id="rId6"/>
  </sheets>
  <definedNames>
    <definedName name="_xlnm._FilterDatabase" localSheetId="0" hidden="1">Herrar!$B$3:$J$41</definedName>
    <definedName name="_xlnm._FilterDatabase" localSheetId="4" hidden="1">'Skellefteå hemma'!#REF!</definedName>
    <definedName name="_xlnm.Print_Area" localSheetId="1">Damer!$A$1:$J$25</definedName>
    <definedName name="_xlnm.Print_Area" localSheetId="0">Herrar!$A$1:$J$47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0" l="1"/>
  <c r="G41" i="20"/>
  <c r="H26" i="20"/>
  <c r="G26" i="20"/>
  <c r="I26" i="20" s="1"/>
  <c r="J26" i="20" s="1"/>
  <c r="H24" i="20"/>
  <c r="G24" i="20"/>
  <c r="H9" i="21"/>
  <c r="G9" i="21"/>
  <c r="I9" i="21" s="1"/>
  <c r="J9" i="21" s="1"/>
  <c r="H12" i="21"/>
  <c r="G12" i="21"/>
  <c r="H20" i="21"/>
  <c r="G20" i="21"/>
  <c r="H21" i="21"/>
  <c r="G21" i="21"/>
  <c r="F42" i="20"/>
  <c r="H23" i="20"/>
  <c r="I23" i="20" s="1"/>
  <c r="J23" i="20" s="1"/>
  <c r="H8" i="20"/>
  <c r="I8" i="20" s="1"/>
  <c r="J8" i="20" s="1"/>
  <c r="G6" i="22"/>
  <c r="G27" i="22"/>
  <c r="G29" i="22"/>
  <c r="G28" i="22"/>
  <c r="G30" i="22"/>
  <c r="G31" i="22"/>
  <c r="G25" i="22"/>
  <c r="G26" i="22"/>
  <c r="G24" i="22"/>
  <c r="G12" i="22"/>
  <c r="G13" i="22"/>
  <c r="G17" i="22"/>
  <c r="G10" i="22"/>
  <c r="G11" i="22"/>
  <c r="G5" i="22"/>
  <c r="G18" i="22"/>
  <c r="G15" i="22"/>
  <c r="G19" i="22"/>
  <c r="G7" i="22"/>
  <c r="G9" i="22"/>
  <c r="G14" i="22"/>
  <c r="G8" i="22"/>
  <c r="G4" i="22"/>
  <c r="G16" i="22"/>
  <c r="H35" i="20"/>
  <c r="G35" i="20"/>
  <c r="H40" i="20"/>
  <c r="G40" i="20"/>
  <c r="H39" i="20"/>
  <c r="G39" i="20"/>
  <c r="H38" i="20"/>
  <c r="G38" i="20"/>
  <c r="H37" i="20"/>
  <c r="G37" i="20"/>
  <c r="H36" i="20"/>
  <c r="G36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5" i="20"/>
  <c r="G25" i="20"/>
  <c r="H27" i="20"/>
  <c r="G27" i="20"/>
  <c r="H11" i="20"/>
  <c r="G11" i="20"/>
  <c r="H19" i="20"/>
  <c r="G19" i="20"/>
  <c r="H22" i="20"/>
  <c r="G22" i="20"/>
  <c r="H21" i="20"/>
  <c r="G21" i="20"/>
  <c r="H20" i="20"/>
  <c r="G20" i="20"/>
  <c r="H12" i="20"/>
  <c r="G12" i="20"/>
  <c r="H13" i="20"/>
  <c r="G13" i="20"/>
  <c r="H18" i="20"/>
  <c r="G18" i="20"/>
  <c r="H16" i="20"/>
  <c r="G16" i="20"/>
  <c r="H15" i="20"/>
  <c r="G15" i="20"/>
  <c r="H17" i="20"/>
  <c r="G17" i="20"/>
  <c r="H9" i="20"/>
  <c r="G9" i="20"/>
  <c r="H14" i="20"/>
  <c r="G14" i="20"/>
  <c r="H10" i="20"/>
  <c r="G10" i="20"/>
  <c r="H7" i="20"/>
  <c r="G7" i="20"/>
  <c r="H6" i="20"/>
  <c r="G6" i="20"/>
  <c r="H5" i="20"/>
  <c r="G5" i="20"/>
  <c r="H3" i="20"/>
  <c r="G3" i="20"/>
  <c r="H4" i="20"/>
  <c r="G4" i="20"/>
  <c r="F23" i="21"/>
  <c r="F24" i="21" s="1"/>
  <c r="E23" i="21"/>
  <c r="E24" i="21" s="1"/>
  <c r="C23" i="21"/>
  <c r="C24" i="21" s="1"/>
  <c r="D23" i="21"/>
  <c r="D24" i="21" s="1"/>
  <c r="H15" i="21"/>
  <c r="G15" i="21"/>
  <c r="H16" i="21"/>
  <c r="G16" i="21"/>
  <c r="H17" i="21"/>
  <c r="G17" i="21"/>
  <c r="H19" i="21"/>
  <c r="G19" i="21"/>
  <c r="H8" i="21"/>
  <c r="G8" i="21"/>
  <c r="H10" i="21"/>
  <c r="G10" i="21"/>
  <c r="H22" i="21"/>
  <c r="G22" i="21"/>
  <c r="H14" i="21"/>
  <c r="G14" i="21"/>
  <c r="H13" i="21"/>
  <c r="G13" i="21"/>
  <c r="I13" i="21" s="1"/>
  <c r="J13" i="21" s="1"/>
  <c r="H18" i="21"/>
  <c r="G18" i="21"/>
  <c r="H4" i="21"/>
  <c r="G4" i="21"/>
  <c r="I4" i="21" s="1"/>
  <c r="J4" i="21" s="1"/>
  <c r="H11" i="21"/>
  <c r="G11" i="21"/>
  <c r="H3" i="21"/>
  <c r="G3" i="21"/>
  <c r="H6" i="21"/>
  <c r="G6" i="21"/>
  <c r="H5" i="21"/>
  <c r="G5" i="21"/>
  <c r="I5" i="21" s="1"/>
  <c r="J5" i="21" s="1"/>
  <c r="H7" i="21"/>
  <c r="G7" i="21"/>
  <c r="E42" i="20"/>
  <c r="E43" i="20" s="1"/>
  <c r="C42" i="20"/>
  <c r="C43" i="20" s="1"/>
  <c r="D42" i="20"/>
  <c r="G24" i="18"/>
  <c r="G22" i="18"/>
  <c r="G25" i="18"/>
  <c r="G26" i="18"/>
  <c r="G29" i="18"/>
  <c r="G27" i="18"/>
  <c r="G23" i="18"/>
  <c r="G28" i="18"/>
  <c r="G30" i="18" s="1"/>
  <c r="G10" i="18"/>
  <c r="G14" i="18"/>
  <c r="G16" i="18"/>
  <c r="G15" i="18"/>
  <c r="G8" i="18"/>
  <c r="G5" i="18"/>
  <c r="G19" i="18"/>
  <c r="G4" i="18"/>
  <c r="G18" i="18"/>
  <c r="G13" i="18"/>
  <c r="G6" i="18"/>
  <c r="G7" i="18"/>
  <c r="G17" i="18"/>
  <c r="G9" i="18"/>
  <c r="G11" i="18"/>
  <c r="G12" i="18"/>
  <c r="G23" i="17"/>
  <c r="G29" i="17"/>
  <c r="G24" i="17"/>
  <c r="G30" i="17"/>
  <c r="G27" i="17"/>
  <c r="G31" i="17"/>
  <c r="G28" i="17"/>
  <c r="G25" i="17"/>
  <c r="G26" i="17"/>
  <c r="G13" i="17"/>
  <c r="G6" i="17"/>
  <c r="G9" i="17"/>
  <c r="G17" i="17"/>
  <c r="G14" i="17"/>
  <c r="G7" i="17"/>
  <c r="G11" i="17"/>
  <c r="G5" i="17"/>
  <c r="G15" i="17"/>
  <c r="G18" i="17"/>
  <c r="G12" i="17"/>
  <c r="G16" i="17"/>
  <c r="G10" i="17"/>
  <c r="G8" i="17"/>
  <c r="G4" i="17"/>
  <c r="G19" i="17" s="1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I4" i="20" l="1"/>
  <c r="I3" i="20"/>
  <c r="J3" i="20" s="1"/>
  <c r="I6" i="20"/>
  <c r="J6" i="20" s="1"/>
  <c r="I10" i="20"/>
  <c r="J10" i="20" s="1"/>
  <c r="I9" i="20"/>
  <c r="J9" i="20" s="1"/>
  <c r="I15" i="20"/>
  <c r="J15" i="20" s="1"/>
  <c r="I18" i="20"/>
  <c r="J18" i="20" s="1"/>
  <c r="I12" i="20"/>
  <c r="J12" i="20" s="1"/>
  <c r="I21" i="20"/>
  <c r="J21" i="20" s="1"/>
  <c r="I19" i="20"/>
  <c r="J19" i="20" s="1"/>
  <c r="I27" i="20"/>
  <c r="J27" i="20" s="1"/>
  <c r="I28" i="20"/>
  <c r="J28" i="20" s="1"/>
  <c r="I30" i="20"/>
  <c r="J30" i="20" s="1"/>
  <c r="I32" i="20"/>
  <c r="J32" i="20" s="1"/>
  <c r="I34" i="20"/>
  <c r="J34" i="20" s="1"/>
  <c r="I39" i="20"/>
  <c r="J39" i="20" s="1"/>
  <c r="I35" i="20"/>
  <c r="J35" i="20" s="1"/>
  <c r="I24" i="20"/>
  <c r="J24" i="20" s="1"/>
  <c r="I41" i="20"/>
  <c r="J41" i="20" s="1"/>
  <c r="I12" i="21"/>
  <c r="J12" i="21" s="1"/>
  <c r="I20" i="21"/>
  <c r="J20" i="21" s="1"/>
  <c r="I21" i="21"/>
  <c r="J21" i="21" s="1"/>
  <c r="I18" i="21"/>
  <c r="J18" i="21" s="1"/>
  <c r="I14" i="21"/>
  <c r="J14" i="21" s="1"/>
  <c r="I19" i="21"/>
  <c r="J19" i="21" s="1"/>
  <c r="I5" i="20"/>
  <c r="J5" i="20" s="1"/>
  <c r="I7" i="20"/>
  <c r="J7" i="20" s="1"/>
  <c r="I14" i="20"/>
  <c r="J14" i="20" s="1"/>
  <c r="I17" i="20"/>
  <c r="J17" i="20" s="1"/>
  <c r="I16" i="20"/>
  <c r="J16" i="20" s="1"/>
  <c r="I13" i="20"/>
  <c r="J13" i="20" s="1"/>
  <c r="I20" i="20"/>
  <c r="J20" i="20" s="1"/>
  <c r="I22" i="20"/>
  <c r="J22" i="20" s="1"/>
  <c r="I11" i="20"/>
  <c r="J11" i="20" s="1"/>
  <c r="I25" i="20"/>
  <c r="J25" i="20" s="1"/>
  <c r="I29" i="20"/>
  <c r="J29" i="20" s="1"/>
  <c r="I31" i="20"/>
  <c r="J31" i="20" s="1"/>
  <c r="I33" i="20"/>
  <c r="J33" i="20" s="1"/>
  <c r="I36" i="20"/>
  <c r="J36" i="20" s="1"/>
  <c r="I38" i="20"/>
  <c r="J38" i="20" s="1"/>
  <c r="I40" i="20"/>
  <c r="J40" i="20" s="1"/>
  <c r="G32" i="22"/>
  <c r="G20" i="22"/>
  <c r="I37" i="20"/>
  <c r="J37" i="20" s="1"/>
  <c r="I6" i="21"/>
  <c r="J6" i="21" s="1"/>
  <c r="I11" i="21"/>
  <c r="J11" i="21" s="1"/>
  <c r="I17" i="21"/>
  <c r="J17" i="21" s="1"/>
  <c r="I16" i="21"/>
  <c r="J16" i="21" s="1"/>
  <c r="I22" i="21"/>
  <c r="J22" i="21" s="1"/>
  <c r="I10" i="21"/>
  <c r="J10" i="21" s="1"/>
  <c r="I3" i="21"/>
  <c r="J3" i="21" s="1"/>
  <c r="I8" i="21"/>
  <c r="J8" i="21" s="1"/>
  <c r="I15" i="21"/>
  <c r="J15" i="21" s="1"/>
  <c r="G20" i="18"/>
  <c r="D33" i="18" s="1"/>
  <c r="I7" i="21"/>
  <c r="D43" i="20"/>
  <c r="G43" i="20" s="1"/>
  <c r="G42" i="20"/>
  <c r="J4" i="20"/>
  <c r="G32" i="17"/>
  <c r="D35" i="17" s="1"/>
  <c r="G35" i="17" s="1"/>
  <c r="G24" i="16"/>
  <c r="G40" i="16"/>
  <c r="G43" i="16"/>
  <c r="I42" i="20" l="1"/>
  <c r="D35" i="22"/>
  <c r="G35" i="22" s="1"/>
  <c r="J42" i="20"/>
  <c r="G33" i="18"/>
  <c r="J7" i="21"/>
  <c r="J23" i="21" s="1"/>
  <c r="I23" i="21"/>
</calcChain>
</file>

<file path=xl/sharedStrings.xml><?xml version="1.0" encoding="utf-8"?>
<sst xmlns="http://schemas.openxmlformats.org/spreadsheetml/2006/main" count="223" uniqueCount="88">
  <si>
    <t>Roger Nyström</t>
  </si>
  <si>
    <t>Bo Johansson</t>
  </si>
  <si>
    <t>Bertil Uggla</t>
  </si>
  <si>
    <t>Lars-Erik Andersson</t>
  </si>
  <si>
    <t>Monika Svalkvist</t>
  </si>
  <si>
    <t>Viveka Forsberg</t>
  </si>
  <si>
    <t>Datum</t>
  </si>
  <si>
    <t>Poäng</t>
  </si>
  <si>
    <t>Diff</t>
  </si>
  <si>
    <t xml:space="preserve"> Boden</t>
  </si>
  <si>
    <t>Anders Renström</t>
  </si>
  <si>
    <t>Ulla-Karin Rönnbäck</t>
  </si>
  <si>
    <t>Stina Lundbäck</t>
  </si>
  <si>
    <t>Olof Lundqvist</t>
  </si>
  <si>
    <t>Bitte Ögren</t>
  </si>
  <si>
    <t>Hans Ljungstedt</t>
  </si>
  <si>
    <t>Solveig Korpiniemi</t>
  </si>
  <si>
    <t>Jan Thorsson</t>
  </si>
  <si>
    <t>Lars Selberg</t>
  </si>
  <si>
    <t>Peter Johansson</t>
  </si>
  <si>
    <t>Jan Rönnbäck</t>
  </si>
  <si>
    <t>J-O Wikström</t>
  </si>
  <si>
    <t>Tommy Lindvall</t>
  </si>
  <si>
    <t>Majlis Engström</t>
  </si>
  <si>
    <t>Lisa Persson</t>
  </si>
  <si>
    <t>Jan Sundholm</t>
  </si>
  <si>
    <t>Sune Hallström</t>
  </si>
  <si>
    <t>Ewa Matti</t>
  </si>
  <si>
    <t>Palle Svalkvist</t>
  </si>
  <si>
    <t>Christer Westberg</t>
  </si>
  <si>
    <t>Kjell Isaksson</t>
  </si>
  <si>
    <t>Erling Sundberg</t>
  </si>
  <si>
    <t>Margareta Hedman</t>
  </si>
  <si>
    <t>Björn Andreasson</t>
  </si>
  <si>
    <t>Ulla Sundberg</t>
  </si>
  <si>
    <t>Gunvor Strand</t>
  </si>
  <si>
    <t>Skellefteå  - Boden B 250918</t>
  </si>
  <si>
    <t>Skell</t>
  </si>
  <si>
    <t>Herrar</t>
  </si>
  <si>
    <t>Damer</t>
  </si>
  <si>
    <t>Piteå - Boden B 251218</t>
  </si>
  <si>
    <t>Piteå</t>
  </si>
  <si>
    <t>Maj-Lis Enström</t>
  </si>
  <si>
    <t>Ola Engfors</t>
  </si>
  <si>
    <t>Ulf Larsson</t>
  </si>
  <si>
    <t>Ingvar Carlsson</t>
  </si>
  <si>
    <t>Stina L/Ewa M</t>
  </si>
  <si>
    <t>Hans Bergman</t>
  </si>
  <si>
    <t>Stefan Nilsson</t>
  </si>
  <si>
    <t>Carina Bergman</t>
  </si>
  <si>
    <t>Peder Kjellberg</t>
  </si>
  <si>
    <t>Kent-Ove Andersson</t>
  </si>
  <si>
    <t>Sture Granberg</t>
  </si>
  <si>
    <t>Gunnel Snäll-Lidberg</t>
  </si>
  <si>
    <t>Paul Svalkvist</t>
  </si>
  <si>
    <t>Namn</t>
  </si>
  <si>
    <t>Totalt, person</t>
  </si>
  <si>
    <t>Antal</t>
  </si>
  <si>
    <t>Snitt per person</t>
  </si>
  <si>
    <t>Snitt serie</t>
  </si>
  <si>
    <t>Jimmy Gustafsson</t>
  </si>
  <si>
    <t>Björn Andreassen</t>
  </si>
  <si>
    <t>Bo Dahlén</t>
  </si>
  <si>
    <t>Rolf Norling</t>
  </si>
  <si>
    <t>Ove Sunden</t>
  </si>
  <si>
    <t>Tommy Andersson</t>
  </si>
  <si>
    <t>P-A Öhman</t>
  </si>
  <si>
    <t>Summa</t>
  </si>
  <si>
    <t>Snitt omg</t>
  </si>
  <si>
    <t>Gertrud Erlandsson</t>
  </si>
  <si>
    <t>Skellefteå  - Boden H 260218</t>
  </si>
  <si>
    <t>Obs, Hemma mot Älvsbyn deltog 14 herrar (en bana stängd)</t>
  </si>
  <si>
    <t>Piteå B, 251218</t>
  </si>
  <si>
    <t>Skellefteå B, 250918</t>
  </si>
  <si>
    <t>Piteå H, 260326</t>
  </si>
  <si>
    <t>Totalt person</t>
  </si>
  <si>
    <t>Skellefteå H, 260218</t>
  </si>
  <si>
    <t>Vänskapsmatcher 2025-26</t>
  </si>
  <si>
    <t>Boden - Piteå H 260326</t>
  </si>
  <si>
    <t>Gösta Lindgren</t>
  </si>
  <si>
    <t>Stig Larsson</t>
  </si>
  <si>
    <t>Inger Svensson</t>
  </si>
  <si>
    <t>Eva Dahlberg-Lindvall</t>
  </si>
  <si>
    <t>Lotta Lindbom</t>
  </si>
  <si>
    <t>Torgny Berglund</t>
  </si>
  <si>
    <t>Nils Sundberg</t>
  </si>
  <si>
    <t>Ruth Samuelsson</t>
  </si>
  <si>
    <t>Bjarne Forsberg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</si>
</sst>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3" fillId="3" borderId="3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2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9" xfId="0" applyFont="1" applyBorder="1" applyAlignment="1">
      <alignment horizontal="left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0" xfId="0" applyFont="1" applyFill="1" applyBorder="1" applyAlignment="1">
      <alignment horizontal="left"/>
    </xf>
    <xf numFmtId="0" fontId="0" fillId="0" borderId="1" xfId="0" applyBorder="1" applyAlignment="1">
      <alignment horizontal="center" textRotation="90"/>
    </xf>
    <xf numFmtId="3" fontId="0" fillId="0" borderId="1" xfId="0" applyNumberFormat="1" applyBorder="1" applyAlignment="1">
      <alignment horizontal="center" textRotation="90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0" fontId="1" fillId="0" borderId="10" xfId="0" applyFont="1" applyBorder="1"/>
    <xf numFmtId="0" fontId="2" fillId="0" borderId="0" xfId="0" applyFont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C65085A-FB15-4CAE-B1A0-993AF8D17B5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80581A-70F0-4F8E-A1E9-1A8833515FAE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D04A3B3-089D-4C99-BD13-34628366D738}"/>
            </a:ext>
          </a:extLst>
        </xdr:cNvPr>
        <xdr:cNvSpPr>
          <a:spLocks noChangeAspect="1" noChangeArrowheads="1"/>
        </xdr:cNvSpPr>
      </xdr:nvSpPr>
      <xdr:spPr bwMode="auto">
        <a:xfrm>
          <a:off x="3238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A6C7610-BB1E-4058-8819-7EEBE9C5F70F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7D323F8-045F-492F-837B-A86763200E5F}"/>
            </a:ext>
          </a:extLst>
        </xdr:cNvPr>
        <xdr:cNvSpPr>
          <a:spLocks noChangeAspect="1" noChangeArrowheads="1"/>
        </xdr:cNvSpPr>
      </xdr:nvSpPr>
      <xdr:spPr bwMode="auto">
        <a:xfrm>
          <a:off x="63436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F09D029-82C9-45BD-8D28-05FCBBC3C477}"/>
            </a:ext>
          </a:extLst>
        </xdr:cNvPr>
        <xdr:cNvSpPr>
          <a:spLocks noChangeAspect="1" noChangeArrowheads="1"/>
        </xdr:cNvSpPr>
      </xdr:nvSpPr>
      <xdr:spPr bwMode="auto">
        <a:xfrm>
          <a:off x="6343650" y="41624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C5EE4A3-49BC-4D75-A1C2-296D7BCE6752}"/>
            </a:ext>
          </a:extLst>
        </xdr:cNvPr>
        <xdr:cNvSpPr>
          <a:spLocks noChangeAspect="1" noChangeArrowheads="1"/>
        </xdr:cNvSpPr>
      </xdr:nvSpPr>
      <xdr:spPr bwMode="auto">
        <a:xfrm>
          <a:off x="634365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64DACF-5353-4589-BC7E-0AD0D6D55A5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45624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6996071-3A4A-4CE3-88EE-AEF586FB8E8E}"/>
            </a:ext>
          </a:extLst>
        </xdr:cNvPr>
        <xdr:cNvSpPr>
          <a:spLocks noChangeAspect="1" noChangeArrowheads="1"/>
        </xdr:cNvSpPr>
      </xdr:nvSpPr>
      <xdr:spPr bwMode="auto">
        <a:xfrm>
          <a:off x="634365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D621F42-404C-465B-8347-DC151183F315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90916D0-1FDA-4478-858A-B728614DF368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13BC3BB7-FAE2-4DFD-8E48-39C52DFFA505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FEC21C9-5F64-4D7B-846E-EDC0A070034C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C5799AF-C51D-4E27-B11F-38E3CC5704AD}"/>
            </a:ext>
          </a:extLst>
        </xdr:cNvPr>
        <xdr:cNvSpPr>
          <a:spLocks noChangeAspect="1" noChangeArrowheads="1"/>
        </xdr:cNvSpPr>
      </xdr:nvSpPr>
      <xdr:spPr bwMode="auto">
        <a:xfrm>
          <a:off x="0" y="85629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FDCEB5E-C745-4145-B6DA-63F1629310D9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3E53907-DA62-4600-ABF4-39A52C2A2345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943F14C-5100-4824-99BE-7E7B05621D9A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343215A-8532-4BF5-98AB-C265FDC907D1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3644A42-E9C3-4E85-A7B7-3B63B3C65749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93CD04F-E161-4BAB-972E-8311DEDE18A2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60F19A7-964E-46F5-8AEA-85F21947A555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C786B6D5-BF08-4D5B-979C-C52F5B20688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1781983-0934-462B-9EAF-AAB8512B510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45EEAE7-A75E-41FF-BE32-B1529378C93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6CBF642-964E-4F3A-A30C-E31AD6CE6327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9370C82-5088-4600-97A8-84DB2EB2901C}"/>
            </a:ext>
          </a:extLst>
        </xdr:cNvPr>
        <xdr:cNvSpPr>
          <a:spLocks noChangeAspect="1" noChangeArrowheads="1"/>
        </xdr:cNvSpPr>
      </xdr:nvSpPr>
      <xdr:spPr bwMode="auto">
        <a:xfrm>
          <a:off x="6791325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E7AE787-D18A-43A8-B7AB-5767D9F1D8B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8745C09-C7F4-459F-BCFA-D4E5DBBDAE09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1B10B9B-EE66-44AE-AC4E-BE96EDA86CBE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F985CE2-86C4-410F-BF1D-EE636DF18406}"/>
            </a:ext>
          </a:extLst>
        </xdr:cNvPr>
        <xdr:cNvSpPr>
          <a:spLocks noChangeAspect="1" noChangeArrowheads="1"/>
        </xdr:cNvSpPr>
      </xdr:nvSpPr>
      <xdr:spPr bwMode="auto">
        <a:xfrm>
          <a:off x="6791325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5AC19E5-538E-4F0C-9A79-2E3BBAB0C23D}"/>
            </a:ext>
          </a:extLst>
        </xdr:cNvPr>
        <xdr:cNvSpPr>
          <a:spLocks noChangeAspect="1" noChangeArrowheads="1"/>
        </xdr:cNvSpPr>
      </xdr:nvSpPr>
      <xdr:spPr bwMode="auto">
        <a:xfrm>
          <a:off x="6791325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1BACACA-4C17-4068-ADBA-CAC9430B558A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99EA75B-1E95-44E9-920F-69B02F974C3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B944807-8D5B-41F8-8D87-0EA1AE9429B3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3AF0B62-78D9-4F0E-9A92-8E298276EB43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321FE44-8498-4240-87F8-5701DCCB4681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FCE7BCE-0DC7-4F0E-BC18-B5F542C01B4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562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C9814F2-A8D8-47FE-A24D-0A5A7B71A99B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562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8521E0-385B-46FF-9462-761A11FD9602}"/>
            </a:ext>
          </a:extLst>
        </xdr:cNvPr>
        <xdr:cNvSpPr>
          <a:spLocks noChangeAspect="1" noChangeArrowheads="1"/>
        </xdr:cNvSpPr>
      </xdr:nvSpPr>
      <xdr:spPr bwMode="auto">
        <a:xfrm>
          <a:off x="6791325" y="316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C1658AD-4298-4E81-9E12-507F6B6899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19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10A515-2D63-48C6-B0D3-CFE8C6A8E9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009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4420FF6-8BB6-42F1-A3FE-ED6B1B9A4F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009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EEB1073-8F8B-4D17-A60E-631C9CF047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009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EA5B519-5C71-48B8-924E-68AF44FD2916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8C26B6F-AF57-4340-8B86-F3FE1397554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87582-808F-4A5A-882E-4D65A3DE775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60F087C-D20E-4249-835D-922DA41EB04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108FFAE-AA0F-45AE-A022-2287EEC78052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2E53CCC-C5D4-47FA-9401-9116616ED333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488780A-324C-4E16-AF4C-E102FFA6C56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DC726E0-91B2-4167-8EBB-E9EE7A5B74F3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3FA02EF-037A-448A-9011-10769F021A38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3A0587C-2A78-4EB1-A989-779C5376858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D0626C3-BBE1-4594-BB38-C972B2573AB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181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6C684F-7651-4322-B39E-B08F8270030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F3785A2-9E4B-40C3-A03A-657F1E631BE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710B591-4E4A-47EB-A6C6-D64E5EACD4F8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24C5BAE-D186-4D8F-B9BB-C80B53791A1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F0D49A0-90DD-4754-8444-3C773FE3EB60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C30F0F5-3B49-44B6-8223-F20527D6E47F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D4A4385-C2E0-4AE8-BBFD-F7B1EC97BE4A}"/>
            </a:ext>
          </a:extLst>
        </xdr:cNvPr>
        <xdr:cNvSpPr>
          <a:spLocks noChangeAspect="1" noChangeArrowheads="1"/>
        </xdr:cNvSpPr>
      </xdr:nvSpPr>
      <xdr:spPr bwMode="auto">
        <a:xfrm>
          <a:off x="6496050" y="198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BC485E4-D831-4521-B3E0-A5FC7D8D97F0}"/>
            </a:ext>
          </a:extLst>
        </xdr:cNvPr>
        <xdr:cNvSpPr>
          <a:spLocks noChangeAspect="1" noChangeArrowheads="1"/>
        </xdr:cNvSpPr>
      </xdr:nvSpPr>
      <xdr:spPr bwMode="auto">
        <a:xfrm>
          <a:off x="323850" y="9963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ED50329-1C00-490C-AEF8-22436B9390D2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BCD1499-BD5D-4455-A976-23BC3DFC028A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653D3A-6F72-4092-9A51-7105DA0A8FAF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C4CA286-ADC2-4E0A-8717-8DBA72F562F5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6CC8AA4-2BEA-4F1F-AFB2-B08796EC9085}"/>
            </a:ext>
          </a:extLst>
        </xdr:cNvPr>
        <xdr:cNvSpPr>
          <a:spLocks noChangeAspect="1" noChangeArrowheads="1"/>
        </xdr:cNvSpPr>
      </xdr:nvSpPr>
      <xdr:spPr bwMode="auto">
        <a:xfrm>
          <a:off x="0" y="85629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26DCBCB-E51D-4D9D-BBDB-E7680FE5BD0A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343C869-8471-4ACA-BBD1-080F515F922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2B4FEBB-D3A7-41B2-9A22-8D5882E4E43F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FB630EA-4AC2-46E4-98F4-14263BDBBCD1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67E26B-F050-49D5-AB23-A85847B4ED70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525D634-32E7-4728-A1B7-D9DAF434E6CB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40840A0-4ECC-4659-8351-3020E44AF712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7FF0834-6263-4CE9-B349-944F0BDC63E3}"/>
            </a:ext>
          </a:extLst>
        </xdr:cNvPr>
        <xdr:cNvSpPr>
          <a:spLocks noChangeAspect="1" noChangeArrowheads="1"/>
        </xdr:cNvSpPr>
      </xdr:nvSpPr>
      <xdr:spPr bwMode="auto">
        <a:xfrm>
          <a:off x="6276975" y="3219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9CEC-24A8-41ED-9683-A2397A5EACEA}">
  <dimension ref="A1:J44"/>
  <sheetViews>
    <sheetView tabSelected="1" workbookViewId="0">
      <pane ySplit="2" topLeftCell="A3" activePane="bottomLeft" state="frozen"/>
      <selection activeCell="B42" sqref="B42"/>
      <selection pane="bottomLeft" activeCell="M22" sqref="M21:M22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4" bestFit="1" customWidth="1"/>
    <col min="4" max="4" width="5.7109375" bestFit="1" customWidth="1"/>
    <col min="5" max="5" width="4" bestFit="1" customWidth="1"/>
    <col min="6" max="6" width="4.140625" customWidth="1"/>
    <col min="7" max="7" width="5" bestFit="1" customWidth="1"/>
    <col min="8" max="8" width="3.28515625" bestFit="1" customWidth="1"/>
    <col min="9" max="10" width="4" bestFit="1" customWidth="1"/>
  </cols>
  <sheetData>
    <row r="1" spans="1:10" ht="18.75" x14ac:dyDescent="0.3">
      <c r="B1" s="36" t="s">
        <v>77</v>
      </c>
      <c r="G1" s="1"/>
      <c r="H1" s="1"/>
      <c r="I1" s="1"/>
      <c r="J1" s="1"/>
    </row>
    <row r="2" spans="1:10" ht="92.25" customHeight="1" x14ac:dyDescent="0.25">
      <c r="B2" t="s">
        <v>55</v>
      </c>
      <c r="C2" s="20" t="s">
        <v>73</v>
      </c>
      <c r="D2" s="20" t="s">
        <v>72</v>
      </c>
      <c r="E2" s="20" t="s">
        <v>76</v>
      </c>
      <c r="F2" s="20" t="s">
        <v>74</v>
      </c>
      <c r="G2" s="20" t="s">
        <v>75</v>
      </c>
      <c r="H2" s="21" t="s">
        <v>57</v>
      </c>
      <c r="I2" s="21" t="s">
        <v>58</v>
      </c>
      <c r="J2" s="21" t="s">
        <v>59</v>
      </c>
    </row>
    <row r="3" spans="1:10" ht="15.75" x14ac:dyDescent="0.25">
      <c r="A3">
        <v>1</v>
      </c>
      <c r="B3" s="25" t="s">
        <v>20</v>
      </c>
      <c r="C3" s="22">
        <v>842</v>
      </c>
      <c r="D3" s="22"/>
      <c r="E3" s="22"/>
      <c r="F3" s="22"/>
      <c r="G3" s="22">
        <f>SUM(C3:F3)</f>
        <v>842</v>
      </c>
      <c r="H3" s="22">
        <f>COUNTA(C3:F3)</f>
        <v>1</v>
      </c>
      <c r="I3" s="23">
        <f>G3/H3</f>
        <v>842</v>
      </c>
      <c r="J3" s="24">
        <f>I3/4</f>
        <v>210.5</v>
      </c>
    </row>
    <row r="4" spans="1:10" ht="15.75" x14ac:dyDescent="0.25">
      <c r="A4">
        <v>2</v>
      </c>
      <c r="B4" s="2" t="s">
        <v>54</v>
      </c>
      <c r="C4" s="22">
        <v>942</v>
      </c>
      <c r="D4" s="22">
        <v>724</v>
      </c>
      <c r="E4" s="22">
        <v>790</v>
      </c>
      <c r="F4" s="22">
        <v>854</v>
      </c>
      <c r="G4" s="22">
        <f>SUM(C4:F4)</f>
        <v>3310</v>
      </c>
      <c r="H4" s="22">
        <f>COUNTA(C4:F4)</f>
        <v>4</v>
      </c>
      <c r="I4" s="23">
        <f>G4/H4</f>
        <v>827.5</v>
      </c>
      <c r="J4" s="24">
        <f>I4/4</f>
        <v>206.875</v>
      </c>
    </row>
    <row r="5" spans="1:10" ht="15.75" x14ac:dyDescent="0.25">
      <c r="A5">
        <v>3</v>
      </c>
      <c r="B5" s="25" t="s">
        <v>64</v>
      </c>
      <c r="C5" s="22"/>
      <c r="D5" s="22"/>
      <c r="E5" s="22">
        <v>790</v>
      </c>
      <c r="F5" s="22"/>
      <c r="G5" s="22">
        <f>SUM(C5:F5)</f>
        <v>790</v>
      </c>
      <c r="H5" s="22">
        <f>COUNTA(C5:F5)</f>
        <v>1</v>
      </c>
      <c r="I5" s="23">
        <f>G5/H5</f>
        <v>790</v>
      </c>
      <c r="J5" s="24">
        <f>I5/4</f>
        <v>197.5</v>
      </c>
    </row>
    <row r="6" spans="1:10" ht="15.75" x14ac:dyDescent="0.25">
      <c r="A6">
        <v>4</v>
      </c>
      <c r="B6" s="25" t="s">
        <v>60</v>
      </c>
      <c r="C6" s="22"/>
      <c r="D6" s="22"/>
      <c r="E6" s="22">
        <v>789</v>
      </c>
      <c r="F6" s="22"/>
      <c r="G6" s="22">
        <f>SUM(C6:F6)</f>
        <v>789</v>
      </c>
      <c r="H6" s="22">
        <f>COUNTA(C6:F6)</f>
        <v>1</v>
      </c>
      <c r="I6" s="23">
        <f>G6/H6</f>
        <v>789</v>
      </c>
      <c r="J6" s="24">
        <f>I6/4</f>
        <v>197.25</v>
      </c>
    </row>
    <row r="7" spans="1:10" ht="15.75" x14ac:dyDescent="0.25">
      <c r="A7">
        <v>5</v>
      </c>
      <c r="B7" s="2" t="s">
        <v>29</v>
      </c>
      <c r="C7" s="22">
        <v>762</v>
      </c>
      <c r="D7" s="22"/>
      <c r="E7" s="22"/>
      <c r="F7" s="22">
        <v>800</v>
      </c>
      <c r="G7" s="22">
        <f>SUM(C7:F7)</f>
        <v>1562</v>
      </c>
      <c r="H7" s="22">
        <f>COUNTA(C7:F7)</f>
        <v>2</v>
      </c>
      <c r="I7" s="23">
        <f>G7/H7</f>
        <v>781</v>
      </c>
      <c r="J7" s="24">
        <f>I7/4</f>
        <v>195.25</v>
      </c>
    </row>
    <row r="8" spans="1:10" ht="15.75" x14ac:dyDescent="0.25">
      <c r="A8">
        <v>6</v>
      </c>
      <c r="B8" s="2" t="s">
        <v>80</v>
      </c>
      <c r="C8" s="22"/>
      <c r="D8" s="22"/>
      <c r="E8" s="22"/>
      <c r="F8" s="22">
        <v>768</v>
      </c>
      <c r="G8" s="22">
        <v>768</v>
      </c>
      <c r="H8" s="22">
        <f>COUNTA(C8:F8)</f>
        <v>1</v>
      </c>
      <c r="I8" s="23">
        <f>G8/H8</f>
        <v>768</v>
      </c>
      <c r="J8" s="24">
        <f>I8/4</f>
        <v>192</v>
      </c>
    </row>
    <row r="9" spans="1:10" ht="15.75" x14ac:dyDescent="0.25">
      <c r="A9">
        <v>7</v>
      </c>
      <c r="B9" s="2" t="s">
        <v>47</v>
      </c>
      <c r="C9" s="22"/>
      <c r="D9" s="22">
        <v>722</v>
      </c>
      <c r="E9" s="22"/>
      <c r="F9" s="22">
        <v>778</v>
      </c>
      <c r="G9" s="22">
        <f>SUM(C9:F9)</f>
        <v>1500</v>
      </c>
      <c r="H9" s="22">
        <f>COUNTA(C9:F9)</f>
        <v>2</v>
      </c>
      <c r="I9" s="23">
        <f>G9/H9</f>
        <v>750</v>
      </c>
      <c r="J9" s="24">
        <f>I9/4</f>
        <v>187.5</v>
      </c>
    </row>
    <row r="10" spans="1:10" ht="15.75" x14ac:dyDescent="0.25">
      <c r="A10">
        <v>8</v>
      </c>
      <c r="B10" s="2" t="s">
        <v>0</v>
      </c>
      <c r="C10" s="22">
        <v>735</v>
      </c>
      <c r="D10" s="22"/>
      <c r="E10" s="22"/>
      <c r="F10" s="22">
        <v>757</v>
      </c>
      <c r="G10" s="22">
        <f>SUM(C10:F10)</f>
        <v>1492</v>
      </c>
      <c r="H10" s="22">
        <f>COUNTA(C10:F10)</f>
        <v>2</v>
      </c>
      <c r="I10" s="23">
        <f>G10/H10</f>
        <v>746</v>
      </c>
      <c r="J10" s="24">
        <f>I10/4</f>
        <v>186.5</v>
      </c>
    </row>
    <row r="11" spans="1:10" ht="15.75" x14ac:dyDescent="0.25">
      <c r="A11">
        <v>9</v>
      </c>
      <c r="B11" s="25" t="s">
        <v>19</v>
      </c>
      <c r="C11" s="22">
        <v>663</v>
      </c>
      <c r="D11" s="22"/>
      <c r="E11" s="22"/>
      <c r="F11" s="22">
        <v>814</v>
      </c>
      <c r="G11" s="22">
        <f>SUM(C11:F11)</f>
        <v>1477</v>
      </c>
      <c r="H11" s="22">
        <f>COUNTA(C11:F11)</f>
        <v>2</v>
      </c>
      <c r="I11" s="23">
        <f>G11/H11</f>
        <v>738.5</v>
      </c>
      <c r="J11" s="24">
        <f>I11/4</f>
        <v>184.625</v>
      </c>
    </row>
    <row r="12" spans="1:10" ht="15.75" x14ac:dyDescent="0.25">
      <c r="A12">
        <v>10</v>
      </c>
      <c r="B12" s="2" t="s">
        <v>51</v>
      </c>
      <c r="C12" s="22"/>
      <c r="D12" s="22">
        <v>687</v>
      </c>
      <c r="E12" s="22"/>
      <c r="F12" s="22">
        <v>772</v>
      </c>
      <c r="G12" s="22">
        <f>SUM(C12:F12)</f>
        <v>1459</v>
      </c>
      <c r="H12" s="22">
        <f>COUNTA(C12:F12)</f>
        <v>2</v>
      </c>
      <c r="I12" s="23">
        <f>G12/H12</f>
        <v>729.5</v>
      </c>
      <c r="J12" s="24">
        <f>I12/4</f>
        <v>182.375</v>
      </c>
    </row>
    <row r="13" spans="1:10" ht="15.75" x14ac:dyDescent="0.25">
      <c r="A13">
        <v>11</v>
      </c>
      <c r="B13" s="2" t="s">
        <v>45</v>
      </c>
      <c r="C13" s="22"/>
      <c r="D13" s="22">
        <v>677</v>
      </c>
      <c r="E13" s="22">
        <v>716</v>
      </c>
      <c r="F13" s="22">
        <v>788</v>
      </c>
      <c r="G13" s="22">
        <f>SUM(C13:F13)</f>
        <v>2181</v>
      </c>
      <c r="H13" s="22">
        <f>COUNTA(C13:F13)</f>
        <v>3</v>
      </c>
      <c r="I13" s="23">
        <f>G13/H13</f>
        <v>727</v>
      </c>
      <c r="J13" s="24">
        <f>I13/4</f>
        <v>181.75</v>
      </c>
    </row>
    <row r="14" spans="1:10" ht="15.75" x14ac:dyDescent="0.25">
      <c r="A14">
        <v>12</v>
      </c>
      <c r="B14" s="2" t="s">
        <v>50</v>
      </c>
      <c r="C14" s="22"/>
      <c r="D14" s="22">
        <v>724</v>
      </c>
      <c r="E14" s="22"/>
      <c r="F14" s="22"/>
      <c r="G14" s="22">
        <f>SUM(C14:F14)</f>
        <v>724</v>
      </c>
      <c r="H14" s="22">
        <f>COUNTA(C14:F14)</f>
        <v>1</v>
      </c>
      <c r="I14" s="23">
        <f>G14/H14</f>
        <v>724</v>
      </c>
      <c r="J14" s="24">
        <f>I14/4</f>
        <v>181</v>
      </c>
    </row>
    <row r="15" spans="1:10" ht="15.75" x14ac:dyDescent="0.25">
      <c r="A15">
        <v>13</v>
      </c>
      <c r="B15" s="2" t="s">
        <v>63</v>
      </c>
      <c r="C15" s="22"/>
      <c r="D15" s="22"/>
      <c r="E15" s="22">
        <v>711</v>
      </c>
      <c r="F15" s="22"/>
      <c r="G15" s="22">
        <f>SUM(C15:F15)</f>
        <v>711</v>
      </c>
      <c r="H15" s="22">
        <f>COUNTA(C15:F15)</f>
        <v>1</v>
      </c>
      <c r="I15" s="23">
        <f>G15/H15</f>
        <v>711</v>
      </c>
      <c r="J15" s="24">
        <f>I15/4</f>
        <v>177.75</v>
      </c>
    </row>
    <row r="16" spans="1:10" ht="15.75" x14ac:dyDescent="0.25">
      <c r="A16">
        <v>14</v>
      </c>
      <c r="B16" s="25" t="s">
        <v>43</v>
      </c>
      <c r="C16" s="22"/>
      <c r="D16" s="22">
        <v>706</v>
      </c>
      <c r="E16" s="22"/>
      <c r="F16" s="22"/>
      <c r="G16" s="22">
        <f>SUM(C16:F16)</f>
        <v>706</v>
      </c>
      <c r="H16" s="22">
        <f>COUNTA(C16:F16)</f>
        <v>1</v>
      </c>
      <c r="I16" s="23">
        <f>G16/H16</f>
        <v>706</v>
      </c>
      <c r="J16" s="24">
        <f>I16/4</f>
        <v>176.5</v>
      </c>
    </row>
    <row r="17" spans="1:10" ht="15.75" x14ac:dyDescent="0.25">
      <c r="A17">
        <v>15</v>
      </c>
      <c r="B17" s="25" t="s">
        <v>21</v>
      </c>
      <c r="C17" s="22">
        <v>789</v>
      </c>
      <c r="D17" s="22">
        <v>655</v>
      </c>
      <c r="E17" s="22"/>
      <c r="F17" s="22">
        <v>672</v>
      </c>
      <c r="G17" s="22">
        <f>SUM(C17:F17)</f>
        <v>2116</v>
      </c>
      <c r="H17" s="22">
        <f>COUNTA(C17:F17)</f>
        <v>3</v>
      </c>
      <c r="I17" s="23">
        <f>G17/H17</f>
        <v>705.33333333333337</v>
      </c>
      <c r="J17" s="24">
        <f>I17/4</f>
        <v>176.33333333333334</v>
      </c>
    </row>
    <row r="18" spans="1:10" ht="15.75" x14ac:dyDescent="0.25">
      <c r="A18">
        <v>16</v>
      </c>
      <c r="B18" s="2" t="s">
        <v>22</v>
      </c>
      <c r="C18" s="22">
        <v>717</v>
      </c>
      <c r="D18" s="22"/>
      <c r="E18" s="22">
        <v>686</v>
      </c>
      <c r="F18" s="22"/>
      <c r="G18" s="22">
        <f>SUM(C18:F18)</f>
        <v>1403</v>
      </c>
      <c r="H18" s="22">
        <f>COUNTA(C18:F18)</f>
        <v>2</v>
      </c>
      <c r="I18" s="23">
        <f>G18/H18</f>
        <v>701.5</v>
      </c>
      <c r="J18" s="24">
        <f>I18/4</f>
        <v>175.375</v>
      </c>
    </row>
    <row r="19" spans="1:10" ht="15.75" x14ac:dyDescent="0.25">
      <c r="A19">
        <v>17</v>
      </c>
      <c r="B19" s="25" t="s">
        <v>61</v>
      </c>
      <c r="C19" s="22">
        <v>664</v>
      </c>
      <c r="D19" s="22"/>
      <c r="E19" s="22"/>
      <c r="F19" s="22">
        <v>734</v>
      </c>
      <c r="G19" s="22">
        <f>SUM(C19:F19)</f>
        <v>1398</v>
      </c>
      <c r="H19" s="22">
        <f>COUNTA(C19:F19)</f>
        <v>2</v>
      </c>
      <c r="I19" s="23">
        <f>G19/H19</f>
        <v>699</v>
      </c>
      <c r="J19" s="24">
        <f>I19/4</f>
        <v>174.75</v>
      </c>
    </row>
    <row r="20" spans="1:10" ht="15.75" x14ac:dyDescent="0.25">
      <c r="A20">
        <v>18</v>
      </c>
      <c r="B20" s="2" t="s">
        <v>2</v>
      </c>
      <c r="C20" s="22">
        <v>745</v>
      </c>
      <c r="D20" s="22">
        <v>615</v>
      </c>
      <c r="E20" s="22"/>
      <c r="F20" s="43"/>
      <c r="G20" s="22">
        <f>SUM(C20:F20)</f>
        <v>1360</v>
      </c>
      <c r="H20" s="22">
        <f>COUNTA(C20:F20)</f>
        <v>2</v>
      </c>
      <c r="I20" s="23">
        <f>G20/H20</f>
        <v>680</v>
      </c>
      <c r="J20" s="24">
        <f>I20/4</f>
        <v>170</v>
      </c>
    </row>
    <row r="21" spans="1:10" ht="15.75" x14ac:dyDescent="0.25">
      <c r="A21">
        <v>19</v>
      </c>
      <c r="B21" s="2" t="s">
        <v>62</v>
      </c>
      <c r="C21" s="22"/>
      <c r="D21" s="22"/>
      <c r="E21" s="22">
        <v>679</v>
      </c>
      <c r="F21" s="22"/>
      <c r="G21" s="22">
        <f>SUM(C21:F21)</f>
        <v>679</v>
      </c>
      <c r="H21" s="22">
        <f>COUNTA(C21:F21)</f>
        <v>1</v>
      </c>
      <c r="I21" s="23">
        <f>G21/H21</f>
        <v>679</v>
      </c>
      <c r="J21" s="24">
        <f>I21/4</f>
        <v>169.75</v>
      </c>
    </row>
    <row r="22" spans="1:10" ht="15.75" x14ac:dyDescent="0.25">
      <c r="A22">
        <v>20</v>
      </c>
      <c r="B22" s="2" t="s">
        <v>30</v>
      </c>
      <c r="C22" s="22">
        <v>721</v>
      </c>
      <c r="D22" s="22">
        <v>664</v>
      </c>
      <c r="E22" s="22">
        <v>652</v>
      </c>
      <c r="F22" s="22"/>
      <c r="G22" s="22">
        <f>SUM(C22:F22)</f>
        <v>2037</v>
      </c>
      <c r="H22" s="22">
        <f>COUNTA(C22:F22)</f>
        <v>3</v>
      </c>
      <c r="I22" s="23">
        <f>G22/H22</f>
        <v>679</v>
      </c>
      <c r="J22" s="24">
        <f>I22/4</f>
        <v>169.75</v>
      </c>
    </row>
    <row r="23" spans="1:10" ht="15.75" x14ac:dyDescent="0.25">
      <c r="A23">
        <v>21</v>
      </c>
      <c r="B23" s="2" t="s">
        <v>79</v>
      </c>
      <c r="C23" s="22"/>
      <c r="D23" s="22"/>
      <c r="E23" s="22"/>
      <c r="F23" s="22">
        <v>672</v>
      </c>
      <c r="G23" s="22">
        <v>672</v>
      </c>
      <c r="H23" s="22">
        <f>COUNTA(C23:F23)</f>
        <v>1</v>
      </c>
      <c r="I23" s="23">
        <f>G23/H23</f>
        <v>672</v>
      </c>
      <c r="J23" s="24">
        <f>I23/4</f>
        <v>168</v>
      </c>
    </row>
    <row r="24" spans="1:10" ht="15.75" x14ac:dyDescent="0.25">
      <c r="A24">
        <v>22</v>
      </c>
      <c r="B24" s="2" t="s">
        <v>87</v>
      </c>
      <c r="C24" s="22"/>
      <c r="D24" s="22"/>
      <c r="E24" s="22"/>
      <c r="F24" s="22">
        <v>665</v>
      </c>
      <c r="G24" s="22">
        <f>SUM(C24:F24)</f>
        <v>665</v>
      </c>
      <c r="H24" s="22">
        <f>COUNTA(C24:F24)</f>
        <v>1</v>
      </c>
      <c r="I24" s="23">
        <f>G24/H24</f>
        <v>665</v>
      </c>
      <c r="J24" s="24">
        <f>I24/4</f>
        <v>166.25</v>
      </c>
    </row>
    <row r="25" spans="1:10" ht="15.75" x14ac:dyDescent="0.25">
      <c r="A25">
        <v>23</v>
      </c>
      <c r="B25" s="25" t="s">
        <v>31</v>
      </c>
      <c r="C25" s="22">
        <v>692</v>
      </c>
      <c r="D25" s="22">
        <v>583</v>
      </c>
      <c r="E25" s="22">
        <v>698</v>
      </c>
      <c r="F25" s="22"/>
      <c r="G25" s="22">
        <f>SUM(C25:F25)</f>
        <v>1973</v>
      </c>
      <c r="H25" s="22">
        <f>COUNTA(C25:F25)</f>
        <v>3</v>
      </c>
      <c r="I25" s="23">
        <f>G25/H25</f>
        <v>657.66666666666663</v>
      </c>
      <c r="J25" s="24">
        <f>I25/4</f>
        <v>164.41666666666666</v>
      </c>
    </row>
    <row r="26" spans="1:10" ht="15.75" x14ac:dyDescent="0.25">
      <c r="A26">
        <v>24</v>
      </c>
      <c r="B26" s="2" t="s">
        <v>84</v>
      </c>
      <c r="C26" s="22"/>
      <c r="D26" s="22"/>
      <c r="E26" s="22"/>
      <c r="F26" s="22">
        <v>653</v>
      </c>
      <c r="G26" s="22">
        <f>SUM(C26:F26)</f>
        <v>653</v>
      </c>
      <c r="H26" s="22">
        <f>COUNTA(C26:F26)</f>
        <v>1</v>
      </c>
      <c r="I26" s="23">
        <f>G26/H26</f>
        <v>653</v>
      </c>
      <c r="J26" s="24">
        <f>I26/4</f>
        <v>163.25</v>
      </c>
    </row>
    <row r="27" spans="1:10" ht="15.75" x14ac:dyDescent="0.25">
      <c r="A27">
        <v>25</v>
      </c>
      <c r="B27" s="2" t="s">
        <v>17</v>
      </c>
      <c r="C27" s="22">
        <v>658</v>
      </c>
      <c r="D27" s="22"/>
      <c r="E27" s="22"/>
      <c r="F27" s="22">
        <v>644</v>
      </c>
      <c r="G27" s="22">
        <f>SUM(C27:F27)</f>
        <v>1302</v>
      </c>
      <c r="H27" s="22">
        <f>COUNTA(C27:F27)</f>
        <v>2</v>
      </c>
      <c r="I27" s="23">
        <f>G27/H27</f>
        <v>651</v>
      </c>
      <c r="J27" s="24">
        <f>I27/4</f>
        <v>162.75</v>
      </c>
    </row>
    <row r="28" spans="1:10" ht="15.75" x14ac:dyDescent="0.25">
      <c r="A28">
        <v>26</v>
      </c>
      <c r="B28" s="25" t="s">
        <v>65</v>
      </c>
      <c r="C28" s="22"/>
      <c r="D28" s="22"/>
      <c r="E28" s="22">
        <v>650</v>
      </c>
      <c r="F28" s="22"/>
      <c r="G28" s="22">
        <f>SUM(C28:F28)</f>
        <v>650</v>
      </c>
      <c r="H28" s="22">
        <f>COUNTA(C28:F28)</f>
        <v>1</v>
      </c>
      <c r="I28" s="23">
        <f>G28/H28</f>
        <v>650</v>
      </c>
      <c r="J28" s="24">
        <f>I28/4</f>
        <v>162.5</v>
      </c>
    </row>
    <row r="29" spans="1:10" ht="15.75" x14ac:dyDescent="0.25">
      <c r="A29">
        <v>27</v>
      </c>
      <c r="B29" s="2" t="s">
        <v>52</v>
      </c>
      <c r="C29" s="22"/>
      <c r="D29" s="22">
        <v>641</v>
      </c>
      <c r="E29" s="22">
        <v>643</v>
      </c>
      <c r="F29" s="22"/>
      <c r="G29" s="22">
        <f>SUM(C29:F29)</f>
        <v>1284</v>
      </c>
      <c r="H29" s="22">
        <f>COUNTA(C29:F29)</f>
        <v>2</v>
      </c>
      <c r="I29" s="23">
        <f>G29/H29</f>
        <v>642</v>
      </c>
      <c r="J29" s="24">
        <f>I29/4</f>
        <v>160.5</v>
      </c>
    </row>
    <row r="30" spans="1:10" ht="15.75" x14ac:dyDescent="0.25">
      <c r="A30">
        <v>28</v>
      </c>
      <c r="B30" s="25" t="s">
        <v>18</v>
      </c>
      <c r="C30" s="22">
        <v>641</v>
      </c>
      <c r="D30" s="22"/>
      <c r="E30" s="22"/>
      <c r="F30" s="22"/>
      <c r="G30" s="22">
        <f>SUM(C30:F30)</f>
        <v>641</v>
      </c>
      <c r="H30" s="22">
        <f>COUNTA(C30:F30)</f>
        <v>1</v>
      </c>
      <c r="I30" s="23">
        <f>G30/H30</f>
        <v>641</v>
      </c>
      <c r="J30" s="24">
        <f>I30/4</f>
        <v>160.25</v>
      </c>
    </row>
    <row r="31" spans="1:10" ht="15.75" x14ac:dyDescent="0.25">
      <c r="A31">
        <v>29</v>
      </c>
      <c r="B31" s="2" t="s">
        <v>48</v>
      </c>
      <c r="C31" s="22"/>
      <c r="D31" s="22">
        <v>641</v>
      </c>
      <c r="E31" s="22"/>
      <c r="F31" s="22"/>
      <c r="G31" s="22">
        <f>SUM(C31:F31)</f>
        <v>641</v>
      </c>
      <c r="H31" s="22">
        <f>COUNTA(C31:F31)</f>
        <v>1</v>
      </c>
      <c r="I31" s="23">
        <f>G31/H31</f>
        <v>641</v>
      </c>
      <c r="J31" s="24">
        <f>I31/4</f>
        <v>160.25</v>
      </c>
    </row>
    <row r="32" spans="1:10" ht="15.75" x14ac:dyDescent="0.25">
      <c r="A32">
        <v>30</v>
      </c>
      <c r="B32" s="2" t="s">
        <v>10</v>
      </c>
      <c r="C32" s="22">
        <v>596</v>
      </c>
      <c r="D32" s="22"/>
      <c r="E32" s="22">
        <v>658</v>
      </c>
      <c r="F32" s="22"/>
      <c r="G32" s="22">
        <f>SUM(C32:F32)</f>
        <v>1254</v>
      </c>
      <c r="H32" s="22">
        <f>COUNTA(C32:F32)</f>
        <v>2</v>
      </c>
      <c r="I32" s="23">
        <f>G32/H32</f>
        <v>627</v>
      </c>
      <c r="J32" s="24">
        <f>I32/4</f>
        <v>156.75</v>
      </c>
    </row>
    <row r="33" spans="1:10" ht="15.75" x14ac:dyDescent="0.25">
      <c r="A33">
        <v>31</v>
      </c>
      <c r="B33" s="25" t="s">
        <v>13</v>
      </c>
      <c r="C33" s="22">
        <v>658</v>
      </c>
      <c r="D33" s="22"/>
      <c r="E33" s="22">
        <v>589</v>
      </c>
      <c r="F33" s="22"/>
      <c r="G33" s="22">
        <f>SUM(C33:F33)</f>
        <v>1247</v>
      </c>
      <c r="H33" s="22">
        <f>COUNTA(C33:F33)</f>
        <v>2</v>
      </c>
      <c r="I33" s="23">
        <f>G33/H33</f>
        <v>623.5</v>
      </c>
      <c r="J33" s="24">
        <f>I33/4</f>
        <v>155.875</v>
      </c>
    </row>
    <row r="34" spans="1:10" ht="15.75" x14ac:dyDescent="0.25">
      <c r="A34">
        <v>32</v>
      </c>
      <c r="B34" s="2" t="s">
        <v>25</v>
      </c>
      <c r="C34" s="22">
        <v>620</v>
      </c>
      <c r="D34" s="22"/>
      <c r="E34" s="22"/>
      <c r="F34" s="22"/>
      <c r="G34" s="22">
        <f>SUM(C34:F34)</f>
        <v>620</v>
      </c>
      <c r="H34" s="22">
        <f>COUNTA(C34:F34)</f>
        <v>1</v>
      </c>
      <c r="I34" s="23">
        <f>G34/H34</f>
        <v>620</v>
      </c>
      <c r="J34" s="24">
        <f>I34/4</f>
        <v>155</v>
      </c>
    </row>
    <row r="35" spans="1:10" ht="15.75" x14ac:dyDescent="0.25">
      <c r="A35">
        <v>33</v>
      </c>
      <c r="B35" s="25" t="s">
        <v>44</v>
      </c>
      <c r="C35" s="22"/>
      <c r="D35" s="22">
        <v>543</v>
      </c>
      <c r="E35" s="22"/>
      <c r="F35" s="22">
        <v>675</v>
      </c>
      <c r="G35" s="22">
        <f>SUM(C35:F35)</f>
        <v>1218</v>
      </c>
      <c r="H35" s="22">
        <f>COUNTA(C35:F35)</f>
        <v>2</v>
      </c>
      <c r="I35" s="23">
        <f>G35/H35</f>
        <v>609</v>
      </c>
      <c r="J35" s="24">
        <f>I35/4</f>
        <v>152.25</v>
      </c>
    </row>
    <row r="36" spans="1:10" ht="15.75" x14ac:dyDescent="0.25">
      <c r="A36">
        <v>34</v>
      </c>
      <c r="B36" s="2" t="s">
        <v>26</v>
      </c>
      <c r="C36" s="22">
        <v>559</v>
      </c>
      <c r="D36" s="22">
        <v>616</v>
      </c>
      <c r="E36" s="22">
        <v>634</v>
      </c>
      <c r="F36" s="22"/>
      <c r="G36" s="22">
        <f>SUM(C36:F36)</f>
        <v>1809</v>
      </c>
      <c r="H36" s="22">
        <f>COUNTA(C36:F36)</f>
        <v>3</v>
      </c>
      <c r="I36" s="23">
        <f>G36/H36</f>
        <v>603</v>
      </c>
      <c r="J36" s="24">
        <f>I36/4</f>
        <v>150.75</v>
      </c>
    </row>
    <row r="37" spans="1:10" ht="15.75" x14ac:dyDescent="0.25">
      <c r="A37">
        <v>35</v>
      </c>
      <c r="B37" s="2" t="s">
        <v>1</v>
      </c>
      <c r="C37" s="22">
        <v>600</v>
      </c>
      <c r="D37" s="22"/>
      <c r="E37" s="22"/>
      <c r="F37" s="22"/>
      <c r="G37" s="22">
        <f>SUM(C37:F37)</f>
        <v>600</v>
      </c>
      <c r="H37" s="22">
        <f>COUNTA(C37:F37)</f>
        <v>1</v>
      </c>
      <c r="I37" s="23">
        <f>G37/H37</f>
        <v>600</v>
      </c>
      <c r="J37" s="24">
        <f>I37/4</f>
        <v>150</v>
      </c>
    </row>
    <row r="38" spans="1:10" ht="15.75" x14ac:dyDescent="0.25">
      <c r="A38">
        <v>36</v>
      </c>
      <c r="B38" s="2" t="s">
        <v>15</v>
      </c>
      <c r="C38" s="22">
        <v>605</v>
      </c>
      <c r="D38" s="22">
        <v>538</v>
      </c>
      <c r="E38" s="22">
        <v>606</v>
      </c>
      <c r="F38" s="22"/>
      <c r="G38" s="22">
        <f>SUM(C38:F38)</f>
        <v>1749</v>
      </c>
      <c r="H38" s="22">
        <f>COUNTA(C38:F38)</f>
        <v>3</v>
      </c>
      <c r="I38" s="23">
        <f>G38/H38</f>
        <v>583</v>
      </c>
      <c r="J38" s="24">
        <f>I38/4</f>
        <v>145.75</v>
      </c>
    </row>
    <row r="39" spans="1:10" ht="15.75" x14ac:dyDescent="0.25">
      <c r="A39">
        <v>37</v>
      </c>
      <c r="B39" s="25" t="s">
        <v>66</v>
      </c>
      <c r="C39" s="22"/>
      <c r="D39" s="22"/>
      <c r="E39" s="22">
        <v>578</v>
      </c>
      <c r="F39" s="22"/>
      <c r="G39" s="22">
        <f>SUM(C39:F39)</f>
        <v>578</v>
      </c>
      <c r="H39" s="22">
        <f>COUNTA(C39:F39)</f>
        <v>1</v>
      </c>
      <c r="I39" s="23">
        <f>G39/H39</f>
        <v>578</v>
      </c>
      <c r="J39" s="24">
        <f>I39/4</f>
        <v>144.5</v>
      </c>
    </row>
    <row r="40" spans="1:10" ht="15.75" x14ac:dyDescent="0.25">
      <c r="A40">
        <v>38</v>
      </c>
      <c r="B40" s="25" t="s">
        <v>3</v>
      </c>
      <c r="C40" s="22">
        <v>550</v>
      </c>
      <c r="D40" s="22"/>
      <c r="E40" s="22"/>
      <c r="F40" s="22"/>
      <c r="G40" s="22">
        <f>SUM(C40:F40)</f>
        <v>550</v>
      </c>
      <c r="H40" s="22">
        <f>COUNTA(C40:F40)</f>
        <v>1</v>
      </c>
      <c r="I40" s="23">
        <f>G40/H40</f>
        <v>550</v>
      </c>
      <c r="J40" s="24">
        <f>I40/4</f>
        <v>137.5</v>
      </c>
    </row>
    <row r="41" spans="1:10" ht="15.75" x14ac:dyDescent="0.25">
      <c r="A41">
        <v>39</v>
      </c>
      <c r="B41" s="2" t="s">
        <v>85</v>
      </c>
      <c r="C41" s="22"/>
      <c r="D41" s="22"/>
      <c r="E41" s="22"/>
      <c r="F41" s="22">
        <v>512</v>
      </c>
      <c r="G41" s="22">
        <f>SUM(C41:F41)</f>
        <v>512</v>
      </c>
      <c r="H41" s="22">
        <f>COUNTA(C41:F41)</f>
        <v>1</v>
      </c>
      <c r="I41" s="23">
        <f>G41/H41</f>
        <v>512</v>
      </c>
      <c r="J41" s="24">
        <f>I41/4</f>
        <v>128</v>
      </c>
    </row>
    <row r="42" spans="1:10" ht="36.75" customHeight="1" x14ac:dyDescent="0.25">
      <c r="B42" s="26" t="s">
        <v>67</v>
      </c>
      <c r="C42" s="27">
        <f>SUM(C3:C41)</f>
        <v>13759</v>
      </c>
      <c r="D42" s="27">
        <f>SUM(D3:D41)</f>
        <v>9736</v>
      </c>
      <c r="E42" s="27">
        <f>SUM(E3:E41)</f>
        <v>10869</v>
      </c>
      <c r="F42" s="27">
        <f>SUM(F3:F41)</f>
        <v>11558</v>
      </c>
      <c r="G42" s="27">
        <f>SUM(D42:E42)</f>
        <v>20605</v>
      </c>
      <c r="H42" s="27"/>
      <c r="I42" s="28">
        <f>AVERAGE(I3:I41)</f>
        <v>680.80769230769226</v>
      </c>
      <c r="J42" s="28">
        <f>AVERAGE(J3:J41)</f>
        <v>170.20192307692307</v>
      </c>
    </row>
    <row r="43" spans="1:10" ht="12.6" customHeight="1" x14ac:dyDescent="0.25">
      <c r="B43" s="29" t="s">
        <v>68</v>
      </c>
      <c r="C43" s="30">
        <f>C42/16</f>
        <v>859.9375</v>
      </c>
      <c r="D43" s="30">
        <f>D42/16</f>
        <v>608.5</v>
      </c>
      <c r="E43" s="30">
        <f t="shared" ref="E43" si="0">E42/16</f>
        <v>679.3125</v>
      </c>
      <c r="F43" s="42"/>
      <c r="G43" s="31">
        <f>SUM(D43:E43)</f>
        <v>1287.8125</v>
      </c>
      <c r="H43" s="22"/>
      <c r="I43" s="32"/>
      <c r="J43" s="32"/>
    </row>
    <row r="44" spans="1:10" x14ac:dyDescent="0.25">
      <c r="G44" s="33"/>
    </row>
  </sheetData>
  <sortState xmlns:xlrd2="http://schemas.microsoft.com/office/spreadsheetml/2017/richdata2" ref="B3:J41">
    <sortCondition descending="1" ref="I3:I41"/>
  </sortState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10ED-5A74-4E79-AD3E-56BF479E5562}">
  <dimension ref="A1:J48"/>
  <sheetViews>
    <sheetView workbookViewId="0">
      <pane ySplit="2" topLeftCell="A3" activePane="bottomLeft" state="frozen"/>
      <selection activeCell="P26" sqref="O26:P26"/>
      <selection pane="bottomLeft" activeCell="P26" sqref="O26:P26"/>
    </sheetView>
  </sheetViews>
  <sheetFormatPr defaultRowHeight="15" x14ac:dyDescent="0.25"/>
  <cols>
    <col min="1" max="1" width="4.28515625" customWidth="1"/>
    <col min="2" max="2" width="21.7109375" bestFit="1" customWidth="1"/>
    <col min="3" max="3" width="5.7109375" style="1" bestFit="1" customWidth="1"/>
    <col min="4" max="6" width="4.42578125" bestFit="1" customWidth="1"/>
    <col min="7" max="7" width="6" bestFit="1" customWidth="1"/>
    <col min="8" max="8" width="3.28515625" bestFit="1" customWidth="1"/>
    <col min="9" max="9" width="4" bestFit="1" customWidth="1"/>
    <col min="10" max="10" width="5.42578125" customWidth="1"/>
  </cols>
  <sheetData>
    <row r="1" spans="1:10" ht="18.75" x14ac:dyDescent="0.3">
      <c r="B1" s="36" t="s">
        <v>77</v>
      </c>
      <c r="G1" s="1"/>
      <c r="H1" s="1"/>
      <c r="I1" s="1"/>
      <c r="J1" s="1"/>
    </row>
    <row r="2" spans="1:10" ht="90.75" x14ac:dyDescent="0.25">
      <c r="B2" t="s">
        <v>55</v>
      </c>
      <c r="C2" s="20" t="s">
        <v>73</v>
      </c>
      <c r="D2" s="20" t="s">
        <v>72</v>
      </c>
      <c r="E2" s="20" t="s">
        <v>76</v>
      </c>
      <c r="F2" s="20" t="s">
        <v>74</v>
      </c>
      <c r="G2" s="21" t="s">
        <v>56</v>
      </c>
      <c r="H2" s="21" t="s">
        <v>57</v>
      </c>
      <c r="I2" s="21" t="s">
        <v>58</v>
      </c>
      <c r="J2" s="21" t="s">
        <v>59</v>
      </c>
    </row>
    <row r="3" spans="1:10" ht="15.75" x14ac:dyDescent="0.25">
      <c r="A3">
        <v>1</v>
      </c>
      <c r="B3" s="4" t="s">
        <v>4</v>
      </c>
      <c r="C3" s="22">
        <v>660</v>
      </c>
      <c r="D3" s="22">
        <v>612</v>
      </c>
      <c r="E3" s="22"/>
      <c r="F3" s="22">
        <v>768</v>
      </c>
      <c r="G3" s="22">
        <f>SUM(C3:F3)</f>
        <v>2040</v>
      </c>
      <c r="H3" s="22">
        <f>COUNTA(C3:F3)</f>
        <v>3</v>
      </c>
      <c r="I3" s="23">
        <f>G3/H3</f>
        <v>680</v>
      </c>
      <c r="J3" s="24">
        <f>I3/4</f>
        <v>170</v>
      </c>
    </row>
    <row r="4" spans="1:10" ht="15.75" x14ac:dyDescent="0.25">
      <c r="A4">
        <v>2</v>
      </c>
      <c r="B4" s="4" t="s">
        <v>24</v>
      </c>
      <c r="C4" s="22">
        <v>663</v>
      </c>
      <c r="D4" s="22"/>
      <c r="E4" s="37"/>
      <c r="F4" s="22"/>
      <c r="G4" s="22">
        <f>SUM(C4:F4)</f>
        <v>663</v>
      </c>
      <c r="H4" s="22">
        <f>COUNTA(C4:F4)</f>
        <v>1</v>
      </c>
      <c r="I4" s="23">
        <f>G4/H4</f>
        <v>663</v>
      </c>
      <c r="J4" s="24">
        <f>I4/4</f>
        <v>165.75</v>
      </c>
    </row>
    <row r="5" spans="1:10" ht="15.75" x14ac:dyDescent="0.25">
      <c r="A5">
        <v>3</v>
      </c>
      <c r="B5" s="4" t="s">
        <v>12</v>
      </c>
      <c r="C5" s="22">
        <v>653</v>
      </c>
      <c r="D5" s="22">
        <v>617</v>
      </c>
      <c r="E5" s="22">
        <v>718</v>
      </c>
      <c r="F5" s="22"/>
      <c r="G5" s="22">
        <f>SUM(C5:F5)</f>
        <v>1988</v>
      </c>
      <c r="H5" s="22">
        <f>COUNTA(C5:F5)</f>
        <v>3</v>
      </c>
      <c r="I5" s="23">
        <f>G5/H5</f>
        <v>662.66666666666663</v>
      </c>
      <c r="J5" s="24">
        <f>I5/4</f>
        <v>165.66666666666666</v>
      </c>
    </row>
    <row r="6" spans="1:10" ht="15.75" x14ac:dyDescent="0.25">
      <c r="A6">
        <v>4</v>
      </c>
      <c r="B6" s="4" t="s">
        <v>49</v>
      </c>
      <c r="C6" s="22"/>
      <c r="D6" s="22">
        <v>665</v>
      </c>
      <c r="E6" s="22">
        <v>668</v>
      </c>
      <c r="F6" s="22">
        <v>632</v>
      </c>
      <c r="G6" s="22">
        <f>SUM(C6:F6)</f>
        <v>1965</v>
      </c>
      <c r="H6" s="22">
        <f>COUNTA(C6:F6)</f>
        <v>3</v>
      </c>
      <c r="I6" s="23">
        <f>G6/H6</f>
        <v>655</v>
      </c>
      <c r="J6" s="24">
        <f>I6/4</f>
        <v>163.75</v>
      </c>
    </row>
    <row r="7" spans="1:10" ht="15.75" x14ac:dyDescent="0.25">
      <c r="A7">
        <v>5</v>
      </c>
      <c r="B7" s="4" t="s">
        <v>11</v>
      </c>
      <c r="C7" s="38">
        <v>610</v>
      </c>
      <c r="D7" s="38">
        <v>656</v>
      </c>
      <c r="E7" s="38">
        <v>658</v>
      </c>
      <c r="F7" s="22"/>
      <c r="G7" s="22">
        <f>SUM(C7:F7)</f>
        <v>1924</v>
      </c>
      <c r="H7" s="22">
        <f>COUNTA(C7:F7)</f>
        <v>3</v>
      </c>
      <c r="I7" s="39">
        <f>G7/H7</f>
        <v>641.33333333333337</v>
      </c>
      <c r="J7" s="40">
        <f>I7/4</f>
        <v>160.33333333333334</v>
      </c>
    </row>
    <row r="8" spans="1:10" ht="15.75" x14ac:dyDescent="0.25">
      <c r="A8">
        <v>6</v>
      </c>
      <c r="B8" s="4" t="s">
        <v>32</v>
      </c>
      <c r="C8" s="22">
        <v>669</v>
      </c>
      <c r="D8" s="22"/>
      <c r="E8" s="37">
        <v>605</v>
      </c>
      <c r="F8" s="22"/>
      <c r="G8" s="22">
        <f>SUM(C8:F8)</f>
        <v>1274</v>
      </c>
      <c r="H8" s="22">
        <f>COUNTA(C8:F8)</f>
        <v>2</v>
      </c>
      <c r="I8" s="23">
        <f>G8/H8</f>
        <v>637</v>
      </c>
      <c r="J8" s="24">
        <f>I8/4</f>
        <v>159.25</v>
      </c>
    </row>
    <row r="9" spans="1:10" ht="15.75" x14ac:dyDescent="0.25">
      <c r="A9">
        <v>7</v>
      </c>
      <c r="B9" s="34" t="s">
        <v>82</v>
      </c>
      <c r="C9" s="22"/>
      <c r="D9" s="38"/>
      <c r="E9" s="37"/>
      <c r="F9" s="38">
        <v>633</v>
      </c>
      <c r="G9" s="22">
        <f>SUM(C9:F9)</f>
        <v>633</v>
      </c>
      <c r="H9" s="22">
        <f>COUNTA(C9:F9)</f>
        <v>1</v>
      </c>
      <c r="I9" s="23">
        <f>G9/H9</f>
        <v>633</v>
      </c>
      <c r="J9" s="24">
        <f>I9/4</f>
        <v>158.25</v>
      </c>
    </row>
    <row r="10" spans="1:10" ht="15.75" x14ac:dyDescent="0.25">
      <c r="A10">
        <v>8</v>
      </c>
      <c r="B10" s="34" t="s">
        <v>34</v>
      </c>
      <c r="C10" s="22">
        <v>630</v>
      </c>
      <c r="D10" s="38"/>
      <c r="E10" s="37"/>
      <c r="F10" s="38"/>
      <c r="G10" s="22">
        <f>SUM(C10:F10)</f>
        <v>630</v>
      </c>
      <c r="H10" s="22">
        <f>COUNTA(C10:F10)</f>
        <v>1</v>
      </c>
      <c r="I10" s="23">
        <f>G10/H10</f>
        <v>630</v>
      </c>
      <c r="J10" s="24">
        <f>I10/4</f>
        <v>157.5</v>
      </c>
    </row>
    <row r="11" spans="1:10" ht="15.75" x14ac:dyDescent="0.25">
      <c r="A11">
        <v>9</v>
      </c>
      <c r="B11" s="34" t="s">
        <v>42</v>
      </c>
      <c r="C11" s="22">
        <v>706</v>
      </c>
      <c r="D11" s="38">
        <v>555</v>
      </c>
      <c r="E11" s="41"/>
      <c r="F11" s="38">
        <v>586</v>
      </c>
      <c r="G11" s="22">
        <f>SUM(C11:F11)</f>
        <v>1847</v>
      </c>
      <c r="H11" s="22">
        <f>COUNTA(C11:F11)</f>
        <v>3</v>
      </c>
      <c r="I11" s="23">
        <f>G11/H11</f>
        <v>615.66666666666663</v>
      </c>
      <c r="J11" s="24">
        <f>I11/4</f>
        <v>153.91666666666666</v>
      </c>
    </row>
    <row r="12" spans="1:10" ht="15.75" x14ac:dyDescent="0.25">
      <c r="A12">
        <v>10</v>
      </c>
      <c r="B12" s="4" t="s">
        <v>83</v>
      </c>
      <c r="C12" s="22"/>
      <c r="D12" s="38"/>
      <c r="E12" s="41"/>
      <c r="F12" s="38">
        <v>594</v>
      </c>
      <c r="G12" s="22">
        <f>SUM(C12:F12)</f>
        <v>594</v>
      </c>
      <c r="H12" s="22">
        <f>COUNTA(C12:F12)</f>
        <v>1</v>
      </c>
      <c r="I12" s="23">
        <f>G12/H12</f>
        <v>594</v>
      </c>
      <c r="J12" s="24">
        <f>I12/4</f>
        <v>148.5</v>
      </c>
    </row>
    <row r="13" spans="1:10" ht="15.75" x14ac:dyDescent="0.25">
      <c r="A13">
        <v>11</v>
      </c>
      <c r="B13" s="34" t="s">
        <v>16</v>
      </c>
      <c r="C13" s="22">
        <v>549</v>
      </c>
      <c r="D13" s="38">
        <v>566</v>
      </c>
      <c r="E13" s="41">
        <v>628</v>
      </c>
      <c r="F13" s="38"/>
      <c r="G13" s="22">
        <f>SUM(C13:F13)</f>
        <v>1743</v>
      </c>
      <c r="H13" s="22">
        <f>COUNTA(C13:F13)</f>
        <v>3</v>
      </c>
      <c r="I13" s="23">
        <f>G13/H13</f>
        <v>581</v>
      </c>
      <c r="J13" s="24">
        <f>I13/4</f>
        <v>145.25</v>
      </c>
    </row>
    <row r="14" spans="1:10" ht="15.75" x14ac:dyDescent="0.25">
      <c r="A14">
        <v>12</v>
      </c>
      <c r="B14" s="34" t="s">
        <v>53</v>
      </c>
      <c r="C14" s="22"/>
      <c r="D14" s="38">
        <v>575</v>
      </c>
      <c r="E14" s="38"/>
      <c r="F14" s="38"/>
      <c r="G14" s="22">
        <f>SUM(C14:F14)</f>
        <v>575</v>
      </c>
      <c r="H14" s="22">
        <f>COUNTA(C14:F14)</f>
        <v>1</v>
      </c>
      <c r="I14" s="23">
        <f>G14/H14</f>
        <v>575</v>
      </c>
      <c r="J14" s="24">
        <f>I14/4</f>
        <v>143.75</v>
      </c>
    </row>
    <row r="15" spans="1:10" ht="15.75" x14ac:dyDescent="0.25">
      <c r="A15">
        <v>13</v>
      </c>
      <c r="B15" s="34" t="s">
        <v>5</v>
      </c>
      <c r="C15" s="22">
        <v>570</v>
      </c>
      <c r="D15" s="38"/>
      <c r="E15" s="38"/>
      <c r="F15" s="38"/>
      <c r="G15" s="22">
        <f>SUM(C15:F15)</f>
        <v>570</v>
      </c>
      <c r="H15" s="22">
        <f>COUNTA(C15:F15)</f>
        <v>1</v>
      </c>
      <c r="I15" s="23">
        <f>G15/H15</f>
        <v>570</v>
      </c>
      <c r="J15" s="24">
        <f>I15/4</f>
        <v>142.5</v>
      </c>
    </row>
    <row r="16" spans="1:10" ht="15.75" x14ac:dyDescent="0.25">
      <c r="A16">
        <v>14</v>
      </c>
      <c r="B16" s="4" t="s">
        <v>46</v>
      </c>
      <c r="C16" s="38"/>
      <c r="D16" s="38">
        <v>560</v>
      </c>
      <c r="E16" s="41"/>
      <c r="F16" s="38"/>
      <c r="G16" s="22">
        <f>SUM(C16:F16)</f>
        <v>560</v>
      </c>
      <c r="H16" s="22">
        <f>COUNTA(C16:F16)</f>
        <v>1</v>
      </c>
      <c r="I16" s="23">
        <f>G16/H16</f>
        <v>560</v>
      </c>
      <c r="J16" s="24">
        <f>I16/4</f>
        <v>140</v>
      </c>
    </row>
    <row r="17" spans="1:10" ht="15.75" x14ac:dyDescent="0.25">
      <c r="A17">
        <v>15</v>
      </c>
      <c r="B17" s="4" t="s">
        <v>14</v>
      </c>
      <c r="C17" s="38">
        <v>629</v>
      </c>
      <c r="D17" s="38"/>
      <c r="E17" s="41">
        <v>484</v>
      </c>
      <c r="F17" s="38"/>
      <c r="G17" s="22">
        <f>SUM(C17:F17)</f>
        <v>1113</v>
      </c>
      <c r="H17" s="22">
        <f>COUNTA(C17:F17)</f>
        <v>2</v>
      </c>
      <c r="I17" s="23">
        <f>G17/H17</f>
        <v>556.5</v>
      </c>
      <c r="J17" s="24">
        <f>I17/4</f>
        <v>139.125</v>
      </c>
    </row>
    <row r="18" spans="1:10" ht="15.75" x14ac:dyDescent="0.25">
      <c r="A18">
        <v>16</v>
      </c>
      <c r="B18" s="4" t="s">
        <v>35</v>
      </c>
      <c r="C18" s="38">
        <v>547</v>
      </c>
      <c r="D18" s="38"/>
      <c r="E18" s="41"/>
      <c r="F18" s="38"/>
      <c r="G18" s="22">
        <f>SUM(C18:F18)</f>
        <v>547</v>
      </c>
      <c r="H18" s="22">
        <f>COUNTA(C18:F18)</f>
        <v>1</v>
      </c>
      <c r="I18" s="23">
        <f>G18/H18</f>
        <v>547</v>
      </c>
      <c r="J18" s="24">
        <f>I18/4</f>
        <v>136.75</v>
      </c>
    </row>
    <row r="19" spans="1:10" ht="15.75" x14ac:dyDescent="0.25">
      <c r="A19">
        <v>17</v>
      </c>
      <c r="B19" s="34" t="s">
        <v>27</v>
      </c>
      <c r="C19" s="38">
        <v>549</v>
      </c>
      <c r="D19" s="38">
        <v>472</v>
      </c>
      <c r="E19" s="37">
        <v>517</v>
      </c>
      <c r="F19" s="38">
        <v>605</v>
      </c>
      <c r="G19" s="22">
        <f>SUM(C19:F19)</f>
        <v>2143</v>
      </c>
      <c r="H19" s="22">
        <f>COUNTA(C19:F19)</f>
        <v>4</v>
      </c>
      <c r="I19" s="23">
        <f>G19/H19</f>
        <v>535.75</v>
      </c>
      <c r="J19" s="24">
        <f>I19/4</f>
        <v>133.9375</v>
      </c>
    </row>
    <row r="20" spans="1:10" ht="15.75" x14ac:dyDescent="0.25">
      <c r="A20">
        <v>18</v>
      </c>
      <c r="B20" s="34" t="s">
        <v>86</v>
      </c>
      <c r="C20" s="38"/>
      <c r="D20" s="38"/>
      <c r="E20" s="37"/>
      <c r="F20" s="38">
        <v>525</v>
      </c>
      <c r="G20" s="22">
        <f>SUM(C20:F20)</f>
        <v>525</v>
      </c>
      <c r="H20" s="22">
        <f>COUNTA(C20:F20)</f>
        <v>1</v>
      </c>
      <c r="I20" s="23">
        <f>G20/H20</f>
        <v>525</v>
      </c>
      <c r="J20" s="24">
        <f>I20/4</f>
        <v>131.25</v>
      </c>
    </row>
    <row r="21" spans="1:10" ht="15.75" x14ac:dyDescent="0.25">
      <c r="A21">
        <v>19</v>
      </c>
      <c r="B21" s="4" t="s">
        <v>81</v>
      </c>
      <c r="C21" s="38"/>
      <c r="D21" s="38"/>
      <c r="E21" s="37"/>
      <c r="F21" s="38">
        <v>465</v>
      </c>
      <c r="G21" s="22">
        <f>SUM(C21:F21)</f>
        <v>465</v>
      </c>
      <c r="H21" s="22">
        <f>COUNTA(C21:F21)</f>
        <v>1</v>
      </c>
      <c r="I21" s="23">
        <f>G21/H21</f>
        <v>465</v>
      </c>
      <c r="J21" s="24">
        <f>I21/4</f>
        <v>116.25</v>
      </c>
    </row>
    <row r="22" spans="1:10" ht="15.75" x14ac:dyDescent="0.25">
      <c r="A22">
        <v>20</v>
      </c>
      <c r="B22" s="4" t="s">
        <v>69</v>
      </c>
      <c r="C22" s="38"/>
      <c r="D22" s="38"/>
      <c r="E22" s="37">
        <v>448</v>
      </c>
      <c r="F22" s="38"/>
      <c r="G22" s="22">
        <f>SUM(C22:F22)</f>
        <v>448</v>
      </c>
      <c r="H22" s="22">
        <f>COUNTA(C22:F22)</f>
        <v>1</v>
      </c>
      <c r="I22" s="23">
        <f>G22/H22</f>
        <v>448</v>
      </c>
      <c r="J22" s="24">
        <f>I22/4</f>
        <v>112</v>
      </c>
    </row>
    <row r="23" spans="1:10" ht="36" customHeight="1" x14ac:dyDescent="0.25">
      <c r="B23" s="34" t="s">
        <v>67</v>
      </c>
      <c r="C23" s="27">
        <f>SUM(C3:C22)</f>
        <v>7435</v>
      </c>
      <c r="D23" s="27">
        <f>SUM(D3:D22)</f>
        <v>5278</v>
      </c>
      <c r="E23" s="27">
        <f>SUM(E3:E22)</f>
        <v>4726</v>
      </c>
      <c r="F23" s="27">
        <f>SUM(F3:F22)</f>
        <v>4808</v>
      </c>
      <c r="G23" s="27"/>
      <c r="H23" s="27"/>
      <c r="I23" s="28">
        <f>AVERAGE(I3:I21)</f>
        <v>596.15350877192986</v>
      </c>
      <c r="J23" s="28">
        <f>AVERAGE(J3:J21)</f>
        <v>149.03837719298247</v>
      </c>
    </row>
    <row r="24" spans="1:10" x14ac:dyDescent="0.25">
      <c r="B24" s="29" t="s">
        <v>68</v>
      </c>
      <c r="C24" s="30">
        <f t="shared" ref="C24:F24" si="0">C23/8</f>
        <v>929.375</v>
      </c>
      <c r="D24" s="30">
        <f>D23/8</f>
        <v>659.75</v>
      </c>
      <c r="E24" s="30">
        <f t="shared" si="0"/>
        <v>590.75</v>
      </c>
      <c r="F24" s="30">
        <f t="shared" si="0"/>
        <v>601</v>
      </c>
      <c r="G24" s="30"/>
      <c r="H24" s="22"/>
    </row>
    <row r="48" spans="2:2" x14ac:dyDescent="0.25">
      <c r="B48" t="s">
        <v>71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B46B-A217-4C5B-90BD-B5473589E102}">
  <dimension ref="B1:G43"/>
  <sheetViews>
    <sheetView workbookViewId="0">
      <selection activeCell="P26" sqref="O26:P26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36</v>
      </c>
    </row>
    <row r="2" spans="2:7" x14ac:dyDescent="0.25">
      <c r="B2" s="1"/>
    </row>
    <row r="3" spans="2:7" x14ac:dyDescent="0.25">
      <c r="B3" s="19" t="s">
        <v>38</v>
      </c>
    </row>
    <row r="4" spans="2:7" ht="15.75" x14ac:dyDescent="0.25">
      <c r="B4" s="2" t="s">
        <v>28</v>
      </c>
      <c r="C4" s="3">
        <v>198</v>
      </c>
      <c r="D4" s="3">
        <v>200</v>
      </c>
      <c r="E4" s="3">
        <v>287</v>
      </c>
      <c r="F4" s="3">
        <v>257</v>
      </c>
      <c r="G4" s="18">
        <f t="shared" ref="G4:G23" si="0">SUM(C4:F4)</f>
        <v>942</v>
      </c>
    </row>
    <row r="5" spans="2:7" ht="15.75" x14ac:dyDescent="0.25">
      <c r="B5" s="2" t="s">
        <v>20</v>
      </c>
      <c r="C5" s="3">
        <v>212</v>
      </c>
      <c r="D5" s="3">
        <v>223</v>
      </c>
      <c r="E5" s="3">
        <v>215</v>
      </c>
      <c r="F5" s="3">
        <v>192</v>
      </c>
      <c r="G5" s="18">
        <f t="shared" si="0"/>
        <v>842</v>
      </c>
    </row>
    <row r="6" spans="2:7" ht="15.75" x14ac:dyDescent="0.25">
      <c r="B6" s="2" t="s">
        <v>21</v>
      </c>
      <c r="C6" s="3">
        <v>183</v>
      </c>
      <c r="D6" s="3">
        <v>193</v>
      </c>
      <c r="E6" s="3">
        <v>213</v>
      </c>
      <c r="F6" s="3">
        <v>200</v>
      </c>
      <c r="G6" s="18">
        <f t="shared" si="0"/>
        <v>789</v>
      </c>
    </row>
    <row r="7" spans="2:7" ht="15.75" x14ac:dyDescent="0.25">
      <c r="B7" s="2" t="s">
        <v>29</v>
      </c>
      <c r="C7" s="3">
        <v>185</v>
      </c>
      <c r="D7" s="3">
        <v>175</v>
      </c>
      <c r="E7" s="3">
        <v>213</v>
      </c>
      <c r="F7" s="3">
        <v>189</v>
      </c>
      <c r="G7" s="18">
        <f t="shared" si="0"/>
        <v>762</v>
      </c>
    </row>
    <row r="8" spans="2:7" ht="15.75" x14ac:dyDescent="0.25">
      <c r="B8" s="2" t="s">
        <v>2</v>
      </c>
      <c r="C8" s="3">
        <v>193</v>
      </c>
      <c r="D8" s="3">
        <v>220</v>
      </c>
      <c r="E8" s="3">
        <v>193</v>
      </c>
      <c r="F8" s="3">
        <v>139</v>
      </c>
      <c r="G8" s="18">
        <f t="shared" si="0"/>
        <v>745</v>
      </c>
    </row>
    <row r="9" spans="2:7" ht="15.75" x14ac:dyDescent="0.25">
      <c r="B9" s="2" t="s">
        <v>0</v>
      </c>
      <c r="C9" s="3">
        <v>159</v>
      </c>
      <c r="D9" s="3">
        <v>153</v>
      </c>
      <c r="E9" s="3">
        <v>219</v>
      </c>
      <c r="F9" s="3">
        <v>204</v>
      </c>
      <c r="G9" s="18">
        <f t="shared" si="0"/>
        <v>735</v>
      </c>
    </row>
    <row r="10" spans="2:7" ht="15.75" x14ac:dyDescent="0.25">
      <c r="B10" s="2" t="s">
        <v>30</v>
      </c>
      <c r="C10" s="3">
        <v>147</v>
      </c>
      <c r="D10" s="3">
        <v>190</v>
      </c>
      <c r="E10" s="3">
        <v>205</v>
      </c>
      <c r="F10" s="3">
        <v>179</v>
      </c>
      <c r="G10" s="18">
        <f t="shared" si="0"/>
        <v>721</v>
      </c>
    </row>
    <row r="11" spans="2:7" ht="15.75" x14ac:dyDescent="0.25">
      <c r="B11" s="2" t="s">
        <v>22</v>
      </c>
      <c r="C11" s="3">
        <v>195</v>
      </c>
      <c r="D11" s="3">
        <v>179</v>
      </c>
      <c r="E11" s="3">
        <v>157</v>
      </c>
      <c r="F11" s="3">
        <v>186</v>
      </c>
      <c r="G11" s="18">
        <f t="shared" si="0"/>
        <v>717</v>
      </c>
    </row>
    <row r="12" spans="2:7" ht="15.75" x14ac:dyDescent="0.25">
      <c r="B12" s="2" t="s">
        <v>31</v>
      </c>
      <c r="C12" s="3">
        <v>148</v>
      </c>
      <c r="D12" s="3">
        <v>213</v>
      </c>
      <c r="E12" s="3">
        <v>159</v>
      </c>
      <c r="F12" s="3">
        <v>172</v>
      </c>
      <c r="G12" s="18">
        <f t="shared" si="0"/>
        <v>692</v>
      </c>
    </row>
    <row r="13" spans="2:7" ht="15.75" x14ac:dyDescent="0.25">
      <c r="B13" s="2" t="s">
        <v>33</v>
      </c>
      <c r="C13" s="3">
        <v>176</v>
      </c>
      <c r="D13" s="3">
        <v>129</v>
      </c>
      <c r="E13" s="3">
        <v>198</v>
      </c>
      <c r="F13" s="3">
        <v>161</v>
      </c>
      <c r="G13" s="18">
        <f t="shared" si="0"/>
        <v>664</v>
      </c>
    </row>
    <row r="14" spans="2:7" ht="15.75" x14ac:dyDescent="0.25">
      <c r="B14" s="2" t="s">
        <v>19</v>
      </c>
      <c r="C14" s="3">
        <v>266</v>
      </c>
      <c r="D14" s="3">
        <v>148</v>
      </c>
      <c r="E14" s="3">
        <v>120</v>
      </c>
      <c r="F14" s="3">
        <v>129</v>
      </c>
      <c r="G14" s="18">
        <f t="shared" si="0"/>
        <v>663</v>
      </c>
    </row>
    <row r="15" spans="2:7" ht="15.75" x14ac:dyDescent="0.25">
      <c r="B15" s="2" t="s">
        <v>13</v>
      </c>
      <c r="C15" s="3">
        <v>139</v>
      </c>
      <c r="D15" s="3">
        <v>170</v>
      </c>
      <c r="E15" s="3">
        <v>161</v>
      </c>
      <c r="F15" s="3">
        <v>188</v>
      </c>
      <c r="G15" s="18">
        <f t="shared" si="0"/>
        <v>658</v>
      </c>
    </row>
    <row r="16" spans="2:7" ht="15.75" x14ac:dyDescent="0.25">
      <c r="B16" s="2" t="s">
        <v>17</v>
      </c>
      <c r="C16" s="3">
        <v>169</v>
      </c>
      <c r="D16" s="3">
        <v>158</v>
      </c>
      <c r="E16" s="3">
        <v>160</v>
      </c>
      <c r="F16" s="3">
        <v>171</v>
      </c>
      <c r="G16" s="18">
        <f t="shared" si="0"/>
        <v>658</v>
      </c>
    </row>
    <row r="17" spans="2:7" ht="15.75" x14ac:dyDescent="0.25">
      <c r="B17" s="2" t="s">
        <v>18</v>
      </c>
      <c r="C17" s="3">
        <v>209</v>
      </c>
      <c r="D17" s="3">
        <v>149</v>
      </c>
      <c r="E17" s="3">
        <v>140</v>
      </c>
      <c r="F17" s="3">
        <v>143</v>
      </c>
      <c r="G17" s="18">
        <f t="shared" si="0"/>
        <v>641</v>
      </c>
    </row>
    <row r="18" spans="2:7" ht="15.75" x14ac:dyDescent="0.25">
      <c r="B18" s="2" t="s">
        <v>25</v>
      </c>
      <c r="C18" s="3">
        <v>146</v>
      </c>
      <c r="D18" s="3">
        <v>181</v>
      </c>
      <c r="E18" s="3">
        <v>136</v>
      </c>
      <c r="F18" s="3">
        <v>157</v>
      </c>
      <c r="G18" s="18">
        <f t="shared" si="0"/>
        <v>620</v>
      </c>
    </row>
    <row r="19" spans="2:7" ht="15.75" x14ac:dyDescent="0.25">
      <c r="B19" s="2" t="s">
        <v>15</v>
      </c>
      <c r="C19" s="3">
        <v>149</v>
      </c>
      <c r="D19" s="3">
        <v>144</v>
      </c>
      <c r="E19" s="3">
        <v>164</v>
      </c>
      <c r="F19" s="3">
        <v>148</v>
      </c>
      <c r="G19" s="18">
        <f t="shared" si="0"/>
        <v>605</v>
      </c>
    </row>
    <row r="20" spans="2:7" ht="15.75" x14ac:dyDescent="0.25">
      <c r="B20" s="2" t="s">
        <v>1</v>
      </c>
      <c r="C20" s="3">
        <v>159</v>
      </c>
      <c r="D20" s="3">
        <v>124</v>
      </c>
      <c r="E20" s="3">
        <v>147</v>
      </c>
      <c r="F20" s="3">
        <v>170</v>
      </c>
      <c r="G20" s="18">
        <f t="shared" si="0"/>
        <v>600</v>
      </c>
    </row>
    <row r="21" spans="2:7" ht="15.75" x14ac:dyDescent="0.25">
      <c r="B21" s="2" t="s">
        <v>10</v>
      </c>
      <c r="C21" s="3">
        <v>185</v>
      </c>
      <c r="D21" s="3">
        <v>140</v>
      </c>
      <c r="E21" s="3">
        <v>120</v>
      </c>
      <c r="F21" s="3">
        <v>151</v>
      </c>
      <c r="G21" s="18">
        <f t="shared" si="0"/>
        <v>596</v>
      </c>
    </row>
    <row r="22" spans="2:7" ht="15.75" x14ac:dyDescent="0.25">
      <c r="B22" s="2" t="s">
        <v>26</v>
      </c>
      <c r="C22" s="3">
        <v>124</v>
      </c>
      <c r="D22" s="3">
        <v>154</v>
      </c>
      <c r="E22" s="3">
        <v>149</v>
      </c>
      <c r="F22" s="3">
        <v>132</v>
      </c>
      <c r="G22" s="18">
        <f t="shared" si="0"/>
        <v>559</v>
      </c>
    </row>
    <row r="23" spans="2:7" ht="15.75" x14ac:dyDescent="0.25">
      <c r="B23" s="2" t="s">
        <v>3</v>
      </c>
      <c r="C23" s="3">
        <v>132</v>
      </c>
      <c r="D23" s="3">
        <v>134</v>
      </c>
      <c r="E23" s="3">
        <v>129</v>
      </c>
      <c r="F23" s="3">
        <v>155</v>
      </c>
      <c r="G23" s="18">
        <f t="shared" si="0"/>
        <v>550</v>
      </c>
    </row>
    <row r="24" spans="2:7" x14ac:dyDescent="0.25">
      <c r="G24" s="8">
        <f>SUM(G4:G23)</f>
        <v>13759</v>
      </c>
    </row>
    <row r="27" spans="2:7" x14ac:dyDescent="0.25">
      <c r="B27" s="19" t="s">
        <v>39</v>
      </c>
    </row>
    <row r="28" spans="2:7" ht="15.75" x14ac:dyDescent="0.25">
      <c r="B28" s="4" t="s">
        <v>23</v>
      </c>
      <c r="C28" s="3">
        <v>160</v>
      </c>
      <c r="D28" s="3">
        <v>167</v>
      </c>
      <c r="E28" s="3">
        <v>212</v>
      </c>
      <c r="F28" s="3">
        <v>167</v>
      </c>
      <c r="G28" s="18">
        <f>SUM(C28:F28)</f>
        <v>706</v>
      </c>
    </row>
    <row r="29" spans="2:7" ht="15.75" x14ac:dyDescent="0.25">
      <c r="B29" s="4" t="s">
        <v>32</v>
      </c>
      <c r="C29" s="3">
        <v>157</v>
      </c>
      <c r="D29" s="3">
        <v>145</v>
      </c>
      <c r="E29" s="3">
        <v>180</v>
      </c>
      <c r="F29" s="3">
        <v>187</v>
      </c>
      <c r="G29" s="18">
        <f t="shared" ref="G29:G39" si="1">SUM(C29:F29)</f>
        <v>669</v>
      </c>
    </row>
    <row r="30" spans="2:7" ht="15.75" x14ac:dyDescent="0.25">
      <c r="B30" s="4" t="s">
        <v>24</v>
      </c>
      <c r="C30" s="3">
        <v>171</v>
      </c>
      <c r="D30" s="3">
        <v>169</v>
      </c>
      <c r="E30" s="3">
        <v>168</v>
      </c>
      <c r="F30" s="3">
        <v>155</v>
      </c>
      <c r="G30" s="18">
        <f t="shared" si="1"/>
        <v>663</v>
      </c>
    </row>
    <row r="31" spans="2:7" ht="15.75" x14ac:dyDescent="0.25">
      <c r="B31" s="4" t="s">
        <v>4</v>
      </c>
      <c r="C31" s="3">
        <v>136</v>
      </c>
      <c r="D31" s="3">
        <v>169</v>
      </c>
      <c r="E31" s="3">
        <v>165</v>
      </c>
      <c r="F31" s="3">
        <v>190</v>
      </c>
      <c r="G31" s="18">
        <f t="shared" si="1"/>
        <v>660</v>
      </c>
    </row>
    <row r="32" spans="2:7" ht="15.75" x14ac:dyDescent="0.25">
      <c r="B32" s="4" t="s">
        <v>12</v>
      </c>
      <c r="C32" s="3">
        <v>169</v>
      </c>
      <c r="D32" s="3">
        <v>158</v>
      </c>
      <c r="E32" s="3">
        <v>156</v>
      </c>
      <c r="F32" s="3">
        <v>170</v>
      </c>
      <c r="G32" s="18">
        <f t="shared" si="1"/>
        <v>653</v>
      </c>
    </row>
    <row r="33" spans="2:7" ht="15.75" x14ac:dyDescent="0.25">
      <c r="B33" s="4" t="s">
        <v>34</v>
      </c>
      <c r="C33" s="3">
        <v>147</v>
      </c>
      <c r="D33" s="3">
        <v>171</v>
      </c>
      <c r="E33" s="3">
        <v>159</v>
      </c>
      <c r="F33" s="3">
        <v>153</v>
      </c>
      <c r="G33" s="18">
        <f t="shared" si="1"/>
        <v>630</v>
      </c>
    </row>
    <row r="34" spans="2:7" ht="15.75" x14ac:dyDescent="0.25">
      <c r="B34" s="4" t="s">
        <v>14</v>
      </c>
      <c r="C34" s="3">
        <v>148</v>
      </c>
      <c r="D34" s="3">
        <v>169</v>
      </c>
      <c r="E34" s="3">
        <v>161</v>
      </c>
      <c r="F34" s="3">
        <v>151</v>
      </c>
      <c r="G34" s="18">
        <f t="shared" si="1"/>
        <v>629</v>
      </c>
    </row>
    <row r="35" spans="2:7" ht="15.75" x14ac:dyDescent="0.25">
      <c r="B35" s="4" t="s">
        <v>11</v>
      </c>
      <c r="C35" s="3">
        <v>134</v>
      </c>
      <c r="D35" s="3">
        <v>192</v>
      </c>
      <c r="E35" s="3">
        <v>144</v>
      </c>
      <c r="F35" s="3">
        <v>140</v>
      </c>
      <c r="G35" s="18">
        <f t="shared" si="1"/>
        <v>610</v>
      </c>
    </row>
    <row r="36" spans="2:7" ht="15.75" x14ac:dyDescent="0.25">
      <c r="B36" s="4" t="s">
        <v>5</v>
      </c>
      <c r="C36" s="3">
        <v>119</v>
      </c>
      <c r="D36" s="3">
        <v>157</v>
      </c>
      <c r="E36" s="3">
        <v>149</v>
      </c>
      <c r="F36" s="3">
        <v>145</v>
      </c>
      <c r="G36" s="18">
        <f t="shared" si="1"/>
        <v>570</v>
      </c>
    </row>
    <row r="37" spans="2:7" ht="15.75" x14ac:dyDescent="0.25">
      <c r="B37" s="4" t="s">
        <v>27</v>
      </c>
      <c r="C37" s="3">
        <v>116</v>
      </c>
      <c r="D37" s="3">
        <v>152</v>
      </c>
      <c r="E37" s="3">
        <v>151</v>
      </c>
      <c r="F37" s="3">
        <v>130</v>
      </c>
      <c r="G37" s="18">
        <f t="shared" si="1"/>
        <v>549</v>
      </c>
    </row>
    <row r="38" spans="2:7" ht="15.75" x14ac:dyDescent="0.25">
      <c r="B38" s="4" t="s">
        <v>16</v>
      </c>
      <c r="C38" s="3">
        <v>104</v>
      </c>
      <c r="D38" s="3">
        <v>143</v>
      </c>
      <c r="E38" s="3">
        <v>156</v>
      </c>
      <c r="F38" s="3">
        <v>146</v>
      </c>
      <c r="G38" s="18">
        <f t="shared" si="1"/>
        <v>549</v>
      </c>
    </row>
    <row r="39" spans="2:7" ht="15.75" x14ac:dyDescent="0.25">
      <c r="B39" s="4" t="s">
        <v>35</v>
      </c>
      <c r="C39" s="3">
        <v>123</v>
      </c>
      <c r="D39" s="3">
        <v>135</v>
      </c>
      <c r="E39" s="3">
        <v>128</v>
      </c>
      <c r="F39" s="3">
        <v>161</v>
      </c>
      <c r="G39" s="18">
        <f t="shared" si="1"/>
        <v>547</v>
      </c>
    </row>
    <row r="40" spans="2:7" ht="15.75" x14ac:dyDescent="0.25">
      <c r="B40" s="5"/>
      <c r="C40" s="1"/>
      <c r="D40" s="1"/>
      <c r="E40" s="1"/>
      <c r="F40" s="1"/>
      <c r="G40" s="6">
        <f>SUM(G28:G39)</f>
        <v>7435</v>
      </c>
    </row>
    <row r="41" spans="2:7" ht="15.75" x14ac:dyDescent="0.25">
      <c r="B41" s="5"/>
      <c r="C41" s="1"/>
      <c r="D41" s="1"/>
      <c r="E41" s="1"/>
      <c r="F41" s="1"/>
      <c r="G41" s="6"/>
    </row>
    <row r="42" spans="2:7" ht="15.75" x14ac:dyDescent="0.25">
      <c r="B42" s="9" t="s">
        <v>6</v>
      </c>
      <c r="C42" s="10"/>
      <c r="D42" s="11" t="s">
        <v>7</v>
      </c>
      <c r="E42" s="10"/>
      <c r="F42" s="14" t="s">
        <v>7</v>
      </c>
      <c r="G42" s="15" t="s">
        <v>8</v>
      </c>
    </row>
    <row r="43" spans="2:7" x14ac:dyDescent="0.25">
      <c r="B43" s="7">
        <v>45918</v>
      </c>
      <c r="C43" s="12" t="s">
        <v>9</v>
      </c>
      <c r="D43" s="13">
        <v>21194</v>
      </c>
      <c r="E43" s="12" t="s">
        <v>37</v>
      </c>
      <c r="F43" s="13">
        <v>21236</v>
      </c>
      <c r="G43" s="16">
        <f>D43-F43</f>
        <v>-42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F919-58BB-4FCA-A97D-FC18073F56EC}">
  <dimension ref="B1:G35"/>
  <sheetViews>
    <sheetView workbookViewId="0">
      <selection activeCell="P26" sqref="O26:P26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40</v>
      </c>
    </row>
    <row r="2" spans="2:7" x14ac:dyDescent="0.25">
      <c r="B2" s="1"/>
    </row>
    <row r="3" spans="2:7" x14ac:dyDescent="0.25">
      <c r="B3" s="19" t="s">
        <v>38</v>
      </c>
    </row>
    <row r="4" spans="2:7" ht="15.75" x14ac:dyDescent="0.25">
      <c r="B4" s="2" t="s">
        <v>50</v>
      </c>
      <c r="C4" s="3">
        <v>207</v>
      </c>
      <c r="D4" s="3">
        <v>161</v>
      </c>
      <c r="E4" s="3">
        <v>163</v>
      </c>
      <c r="F4" s="3">
        <v>193</v>
      </c>
      <c r="G4" s="18">
        <f t="shared" ref="G4:G18" si="0">SUM(C4:F4)</f>
        <v>724</v>
      </c>
    </row>
    <row r="5" spans="2:7" ht="15.75" x14ac:dyDescent="0.25">
      <c r="B5" s="2" t="s">
        <v>54</v>
      </c>
      <c r="C5" s="3">
        <v>192</v>
      </c>
      <c r="D5" s="3">
        <v>176</v>
      </c>
      <c r="E5" s="3">
        <v>202</v>
      </c>
      <c r="F5" s="3">
        <v>154</v>
      </c>
      <c r="G5" s="18">
        <f t="shared" si="0"/>
        <v>724</v>
      </c>
    </row>
    <row r="6" spans="2:7" ht="15.75" x14ac:dyDescent="0.25">
      <c r="B6" s="2" t="s">
        <v>47</v>
      </c>
      <c r="C6" s="3">
        <v>202</v>
      </c>
      <c r="D6" s="3">
        <v>159</v>
      </c>
      <c r="E6" s="3">
        <v>135</v>
      </c>
      <c r="F6" s="3">
        <v>226</v>
      </c>
      <c r="G6" s="18">
        <f t="shared" si="0"/>
        <v>722</v>
      </c>
    </row>
    <row r="7" spans="2:7" ht="15.75" x14ac:dyDescent="0.25">
      <c r="B7" s="2" t="s">
        <v>43</v>
      </c>
      <c r="C7" s="3">
        <v>202</v>
      </c>
      <c r="D7" s="3">
        <v>148</v>
      </c>
      <c r="E7" s="3">
        <v>177</v>
      </c>
      <c r="F7" s="3">
        <v>179</v>
      </c>
      <c r="G7" s="18">
        <f t="shared" si="0"/>
        <v>706</v>
      </c>
    </row>
    <row r="8" spans="2:7" ht="15.75" x14ac:dyDescent="0.25">
      <c r="B8" s="2" t="s">
        <v>51</v>
      </c>
      <c r="C8" s="3">
        <v>168</v>
      </c>
      <c r="D8" s="3">
        <v>193</v>
      </c>
      <c r="E8" s="3">
        <v>179</v>
      </c>
      <c r="F8" s="3">
        <v>147</v>
      </c>
      <c r="G8" s="18">
        <f t="shared" si="0"/>
        <v>687</v>
      </c>
    </row>
    <row r="9" spans="2:7" ht="15.75" x14ac:dyDescent="0.25">
      <c r="B9" s="2" t="s">
        <v>45</v>
      </c>
      <c r="C9" s="3">
        <v>171</v>
      </c>
      <c r="D9" s="3">
        <v>164</v>
      </c>
      <c r="E9" s="3">
        <v>168</v>
      </c>
      <c r="F9" s="3">
        <v>174</v>
      </c>
      <c r="G9" s="18">
        <f t="shared" si="0"/>
        <v>677</v>
      </c>
    </row>
    <row r="10" spans="2:7" ht="15.75" x14ac:dyDescent="0.25">
      <c r="B10" s="2" t="s">
        <v>30</v>
      </c>
      <c r="C10" s="3">
        <v>153</v>
      </c>
      <c r="D10" s="3">
        <v>167</v>
      </c>
      <c r="E10" s="3">
        <v>163</v>
      </c>
      <c r="F10" s="3">
        <v>181</v>
      </c>
      <c r="G10" s="18">
        <f t="shared" si="0"/>
        <v>664</v>
      </c>
    </row>
    <row r="11" spans="2:7" ht="15.75" x14ac:dyDescent="0.25">
      <c r="B11" s="2" t="s">
        <v>21</v>
      </c>
      <c r="C11" s="3">
        <v>177</v>
      </c>
      <c r="D11" s="3">
        <v>150</v>
      </c>
      <c r="E11" s="3">
        <v>160</v>
      </c>
      <c r="F11" s="3">
        <v>168</v>
      </c>
      <c r="G11" s="18">
        <f t="shared" si="0"/>
        <v>655</v>
      </c>
    </row>
    <row r="12" spans="2:7" ht="15.75" x14ac:dyDescent="0.25">
      <c r="B12" s="2" t="s">
        <v>52</v>
      </c>
      <c r="C12" s="3">
        <v>172</v>
      </c>
      <c r="D12" s="3">
        <v>169</v>
      </c>
      <c r="E12" s="3">
        <v>153</v>
      </c>
      <c r="F12" s="3">
        <v>147</v>
      </c>
      <c r="G12" s="18">
        <f t="shared" si="0"/>
        <v>641</v>
      </c>
    </row>
    <row r="13" spans="2:7" ht="15.75" x14ac:dyDescent="0.25">
      <c r="B13" s="2" t="s">
        <v>48</v>
      </c>
      <c r="C13" s="3">
        <v>166</v>
      </c>
      <c r="D13" s="3">
        <v>141</v>
      </c>
      <c r="E13" s="3">
        <v>156</v>
      </c>
      <c r="F13" s="3">
        <v>178</v>
      </c>
      <c r="G13" s="18">
        <f t="shared" si="0"/>
        <v>641</v>
      </c>
    </row>
    <row r="14" spans="2:7" ht="15.75" x14ac:dyDescent="0.25">
      <c r="B14" s="2" t="s">
        <v>26</v>
      </c>
      <c r="C14" s="3">
        <v>139</v>
      </c>
      <c r="D14" s="3">
        <v>154</v>
      </c>
      <c r="E14" s="3">
        <v>144</v>
      </c>
      <c r="F14" s="3">
        <v>179</v>
      </c>
      <c r="G14" s="18">
        <f t="shared" si="0"/>
        <v>616</v>
      </c>
    </row>
    <row r="15" spans="2:7" ht="15.75" x14ac:dyDescent="0.25">
      <c r="B15" s="2" t="s">
        <v>2</v>
      </c>
      <c r="C15" s="3">
        <v>137</v>
      </c>
      <c r="D15" s="3">
        <v>167</v>
      </c>
      <c r="E15" s="3">
        <v>162</v>
      </c>
      <c r="F15" s="3">
        <v>149</v>
      </c>
      <c r="G15" s="18">
        <f t="shared" si="0"/>
        <v>615</v>
      </c>
    </row>
    <row r="16" spans="2:7" ht="15.75" x14ac:dyDescent="0.25">
      <c r="B16" s="2" t="s">
        <v>31</v>
      </c>
      <c r="C16" s="3">
        <v>159</v>
      </c>
      <c r="D16" s="3">
        <v>106</v>
      </c>
      <c r="E16" s="3">
        <v>159</v>
      </c>
      <c r="F16" s="3">
        <v>159</v>
      </c>
      <c r="G16" s="18">
        <f t="shared" si="0"/>
        <v>583</v>
      </c>
    </row>
    <row r="17" spans="2:7" ht="15.75" x14ac:dyDescent="0.25">
      <c r="B17" s="2" t="s">
        <v>44</v>
      </c>
      <c r="C17" s="3">
        <v>145</v>
      </c>
      <c r="D17" s="3">
        <v>112</v>
      </c>
      <c r="E17" s="3">
        <v>143</v>
      </c>
      <c r="F17" s="3">
        <v>143</v>
      </c>
      <c r="G17" s="18">
        <f t="shared" si="0"/>
        <v>543</v>
      </c>
    </row>
    <row r="18" spans="2:7" ht="15.75" x14ac:dyDescent="0.25">
      <c r="B18" s="2" t="s">
        <v>15</v>
      </c>
      <c r="C18" s="3">
        <v>146</v>
      </c>
      <c r="D18" s="3">
        <v>101</v>
      </c>
      <c r="E18" s="3">
        <v>135</v>
      </c>
      <c r="F18" s="3">
        <v>156</v>
      </c>
      <c r="G18" s="18">
        <f t="shared" si="0"/>
        <v>538</v>
      </c>
    </row>
    <row r="19" spans="2:7" x14ac:dyDescent="0.25">
      <c r="G19" s="8">
        <f>SUM(G4:G18)</f>
        <v>9736</v>
      </c>
    </row>
    <row r="22" spans="2:7" x14ac:dyDescent="0.25">
      <c r="B22" s="19" t="s">
        <v>39</v>
      </c>
    </row>
    <row r="23" spans="2:7" ht="15.75" x14ac:dyDescent="0.25">
      <c r="B23" s="4" t="s">
        <v>49</v>
      </c>
      <c r="C23" s="3">
        <v>163</v>
      </c>
      <c r="D23" s="3">
        <v>154</v>
      </c>
      <c r="E23" s="3">
        <v>190</v>
      </c>
      <c r="F23" s="3">
        <v>158</v>
      </c>
      <c r="G23" s="18">
        <f t="shared" ref="G23:G31" si="1">SUM(C23:F23)</f>
        <v>665</v>
      </c>
    </row>
    <row r="24" spans="2:7" ht="15.75" x14ac:dyDescent="0.25">
      <c r="B24" s="4" t="s">
        <v>11</v>
      </c>
      <c r="C24" s="3">
        <v>173</v>
      </c>
      <c r="D24" s="3">
        <v>168</v>
      </c>
      <c r="E24" s="3">
        <v>169</v>
      </c>
      <c r="F24" s="3">
        <v>146</v>
      </c>
      <c r="G24" s="18">
        <f t="shared" si="1"/>
        <v>656</v>
      </c>
    </row>
    <row r="25" spans="2:7" ht="15.75" x14ac:dyDescent="0.25">
      <c r="B25" s="4" t="s">
        <v>12</v>
      </c>
      <c r="C25" s="3">
        <v>179</v>
      </c>
      <c r="D25" s="3">
        <v>140</v>
      </c>
      <c r="E25" s="3">
        <v>155</v>
      </c>
      <c r="F25" s="3">
        <v>143</v>
      </c>
      <c r="G25" s="18">
        <f t="shared" si="1"/>
        <v>617</v>
      </c>
    </row>
    <row r="26" spans="2:7" ht="15.75" x14ac:dyDescent="0.25">
      <c r="B26" s="4" t="s">
        <v>4</v>
      </c>
      <c r="C26" s="3">
        <v>163</v>
      </c>
      <c r="D26" s="3">
        <v>151</v>
      </c>
      <c r="E26" s="3">
        <v>165</v>
      </c>
      <c r="F26" s="3">
        <v>133</v>
      </c>
      <c r="G26" s="18">
        <f t="shared" si="1"/>
        <v>612</v>
      </c>
    </row>
    <row r="27" spans="2:7" ht="15.75" x14ac:dyDescent="0.25">
      <c r="B27" s="4" t="s">
        <v>53</v>
      </c>
      <c r="C27" s="3">
        <v>141</v>
      </c>
      <c r="D27" s="3">
        <v>150</v>
      </c>
      <c r="E27" s="3">
        <v>170</v>
      </c>
      <c r="F27" s="3">
        <v>114</v>
      </c>
      <c r="G27" s="18">
        <f t="shared" si="1"/>
        <v>575</v>
      </c>
    </row>
    <row r="28" spans="2:7" ht="15.75" x14ac:dyDescent="0.25">
      <c r="B28" s="4" t="s">
        <v>16</v>
      </c>
      <c r="C28" s="3">
        <v>122</v>
      </c>
      <c r="D28" s="3">
        <v>162</v>
      </c>
      <c r="E28" s="3">
        <v>157</v>
      </c>
      <c r="F28" s="3">
        <v>125</v>
      </c>
      <c r="G28" s="18">
        <f t="shared" si="1"/>
        <v>566</v>
      </c>
    </row>
    <row r="29" spans="2:7" ht="15.75" x14ac:dyDescent="0.25">
      <c r="B29" s="4" t="s">
        <v>46</v>
      </c>
      <c r="C29" s="3">
        <v>157</v>
      </c>
      <c r="D29" s="3">
        <v>173</v>
      </c>
      <c r="E29" s="3">
        <v>107</v>
      </c>
      <c r="F29" s="3">
        <v>123</v>
      </c>
      <c r="G29" s="18">
        <f t="shared" si="1"/>
        <v>560</v>
      </c>
    </row>
    <row r="30" spans="2:7" ht="15.75" x14ac:dyDescent="0.25">
      <c r="B30" s="4" t="s">
        <v>42</v>
      </c>
      <c r="C30" s="3">
        <v>145</v>
      </c>
      <c r="D30" s="3">
        <v>125</v>
      </c>
      <c r="E30" s="3">
        <v>142</v>
      </c>
      <c r="F30" s="3">
        <v>143</v>
      </c>
      <c r="G30" s="18">
        <f t="shared" si="1"/>
        <v>555</v>
      </c>
    </row>
    <row r="31" spans="2:7" ht="15.75" x14ac:dyDescent="0.25">
      <c r="B31" s="4" t="s">
        <v>27</v>
      </c>
      <c r="C31" s="3">
        <v>125</v>
      </c>
      <c r="D31" s="3">
        <v>126</v>
      </c>
      <c r="E31" s="3">
        <v>118</v>
      </c>
      <c r="F31" s="3">
        <v>103</v>
      </c>
      <c r="G31" s="18">
        <f t="shared" si="1"/>
        <v>472</v>
      </c>
    </row>
    <row r="32" spans="2:7" ht="15.75" x14ac:dyDescent="0.25">
      <c r="B32" s="5"/>
      <c r="C32" s="1"/>
      <c r="D32" s="1"/>
      <c r="E32" s="1"/>
      <c r="F32" s="1"/>
      <c r="G32" s="6">
        <f>SUM(G23:G31)</f>
        <v>5278</v>
      </c>
    </row>
    <row r="33" spans="2:7" ht="15.75" x14ac:dyDescent="0.25">
      <c r="B33" s="5"/>
      <c r="C33" s="1"/>
      <c r="D33" s="1"/>
      <c r="E33" s="1"/>
      <c r="F33" s="1"/>
      <c r="G33" s="6"/>
    </row>
    <row r="34" spans="2:7" ht="15.75" x14ac:dyDescent="0.25">
      <c r="B34" s="9" t="s">
        <v>6</v>
      </c>
      <c r="C34" s="10"/>
      <c r="D34" s="11" t="s">
        <v>7</v>
      </c>
      <c r="E34" s="10"/>
      <c r="F34" s="14" t="s">
        <v>7</v>
      </c>
      <c r="G34" s="15" t="s">
        <v>8</v>
      </c>
    </row>
    <row r="35" spans="2:7" x14ac:dyDescent="0.25">
      <c r="B35" s="7">
        <v>46009</v>
      </c>
      <c r="C35" s="12" t="s">
        <v>9</v>
      </c>
      <c r="D35" s="13">
        <f>G32+G19</f>
        <v>15014</v>
      </c>
      <c r="E35" s="12" t="s">
        <v>41</v>
      </c>
      <c r="F35" s="13">
        <v>15607</v>
      </c>
      <c r="G35" s="16">
        <f>D35-F35</f>
        <v>-593</v>
      </c>
    </row>
  </sheetData>
  <sortState xmlns:xlrd2="http://schemas.microsoft.com/office/spreadsheetml/2017/richdata2" ref="B23:G31">
    <sortCondition descending="1" ref="G23:G3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EC8D-C074-4447-8312-263403E31955}">
  <dimension ref="B1:G33"/>
  <sheetViews>
    <sheetView workbookViewId="0">
      <selection activeCell="P26" sqref="O26:P26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70</v>
      </c>
    </row>
    <row r="2" spans="2:7" x14ac:dyDescent="0.25">
      <c r="B2" s="1"/>
    </row>
    <row r="3" spans="2:7" x14ac:dyDescent="0.25">
      <c r="B3" t="s">
        <v>55</v>
      </c>
    </row>
    <row r="4" spans="2:7" ht="15.75" x14ac:dyDescent="0.25">
      <c r="B4" s="25" t="s">
        <v>64</v>
      </c>
      <c r="C4" s="22">
        <v>216</v>
      </c>
      <c r="D4" s="22">
        <v>184</v>
      </c>
      <c r="E4" s="22">
        <v>193</v>
      </c>
      <c r="F4" s="22">
        <v>197</v>
      </c>
      <c r="G4" s="18">
        <f t="shared" ref="G4:G19" si="0">SUM(C4:F4)</f>
        <v>790</v>
      </c>
    </row>
    <row r="5" spans="2:7" ht="15.75" x14ac:dyDescent="0.25">
      <c r="B5" s="2" t="s">
        <v>54</v>
      </c>
      <c r="C5" s="22">
        <v>195</v>
      </c>
      <c r="D5" s="22">
        <v>201</v>
      </c>
      <c r="E5" s="22">
        <v>224</v>
      </c>
      <c r="F5" s="22">
        <v>170</v>
      </c>
      <c r="G5" s="18">
        <f t="shared" si="0"/>
        <v>790</v>
      </c>
    </row>
    <row r="6" spans="2:7" ht="15.75" x14ac:dyDescent="0.25">
      <c r="B6" s="25" t="s">
        <v>60</v>
      </c>
      <c r="C6" s="22">
        <v>200</v>
      </c>
      <c r="D6" s="22">
        <v>147</v>
      </c>
      <c r="E6" s="22">
        <v>185</v>
      </c>
      <c r="F6" s="22">
        <v>257</v>
      </c>
      <c r="G6" s="18">
        <f t="shared" si="0"/>
        <v>789</v>
      </c>
    </row>
    <row r="7" spans="2:7" ht="15.75" x14ac:dyDescent="0.25">
      <c r="B7" s="2" t="s">
        <v>45</v>
      </c>
      <c r="C7" s="22">
        <v>171</v>
      </c>
      <c r="D7" s="22">
        <v>182</v>
      </c>
      <c r="E7" s="22">
        <v>190</v>
      </c>
      <c r="F7" s="22">
        <v>173</v>
      </c>
      <c r="G7" s="18">
        <f t="shared" si="0"/>
        <v>716</v>
      </c>
    </row>
    <row r="8" spans="2:7" ht="15.75" x14ac:dyDescent="0.25">
      <c r="B8" s="2" t="s">
        <v>63</v>
      </c>
      <c r="C8" s="22">
        <v>191</v>
      </c>
      <c r="D8" s="22">
        <v>182</v>
      </c>
      <c r="E8" s="22">
        <v>183</v>
      </c>
      <c r="F8" s="22">
        <v>155</v>
      </c>
      <c r="G8" s="18">
        <f t="shared" si="0"/>
        <v>711</v>
      </c>
    </row>
    <row r="9" spans="2:7" ht="15.75" x14ac:dyDescent="0.25">
      <c r="B9" s="25" t="s">
        <v>31</v>
      </c>
      <c r="C9" s="22">
        <v>178</v>
      </c>
      <c r="D9" s="22">
        <v>215</v>
      </c>
      <c r="E9" s="22">
        <v>162</v>
      </c>
      <c r="F9" s="22">
        <v>143</v>
      </c>
      <c r="G9" s="18">
        <f t="shared" si="0"/>
        <v>698</v>
      </c>
    </row>
    <row r="10" spans="2:7" ht="15.75" x14ac:dyDescent="0.25">
      <c r="B10" s="2" t="s">
        <v>22</v>
      </c>
      <c r="C10" s="22">
        <v>170</v>
      </c>
      <c r="D10" s="22">
        <v>177</v>
      </c>
      <c r="E10" s="22">
        <v>190</v>
      </c>
      <c r="F10" s="22">
        <v>149</v>
      </c>
      <c r="G10" s="18">
        <f t="shared" si="0"/>
        <v>686</v>
      </c>
    </row>
    <row r="11" spans="2:7" ht="15.75" x14ac:dyDescent="0.25">
      <c r="B11" s="2" t="s">
        <v>62</v>
      </c>
      <c r="C11" s="22">
        <v>175</v>
      </c>
      <c r="D11" s="22">
        <v>176</v>
      </c>
      <c r="E11" s="22">
        <v>158</v>
      </c>
      <c r="F11" s="22">
        <v>170</v>
      </c>
      <c r="G11" s="18">
        <f t="shared" si="0"/>
        <v>679</v>
      </c>
    </row>
    <row r="12" spans="2:7" ht="15.75" x14ac:dyDescent="0.25">
      <c r="B12" s="2" t="s">
        <v>10</v>
      </c>
      <c r="C12" s="22">
        <v>169</v>
      </c>
      <c r="D12" s="22">
        <v>154</v>
      </c>
      <c r="E12" s="22">
        <v>156</v>
      </c>
      <c r="F12" s="22">
        <v>179</v>
      </c>
      <c r="G12" s="18">
        <f t="shared" si="0"/>
        <v>658</v>
      </c>
    </row>
    <row r="13" spans="2:7" ht="15.75" x14ac:dyDescent="0.25">
      <c r="B13" s="2" t="s">
        <v>30</v>
      </c>
      <c r="C13" s="22">
        <v>155</v>
      </c>
      <c r="D13" s="22">
        <v>137</v>
      </c>
      <c r="E13" s="22">
        <v>147</v>
      </c>
      <c r="F13" s="22">
        <v>213</v>
      </c>
      <c r="G13" s="18">
        <f t="shared" si="0"/>
        <v>652</v>
      </c>
    </row>
    <row r="14" spans="2:7" ht="15.75" x14ac:dyDescent="0.25">
      <c r="B14" s="25" t="s">
        <v>65</v>
      </c>
      <c r="C14" s="22">
        <v>167</v>
      </c>
      <c r="D14" s="22">
        <v>167</v>
      </c>
      <c r="E14" s="22">
        <v>157</v>
      </c>
      <c r="F14" s="22">
        <v>159</v>
      </c>
      <c r="G14" s="18">
        <f t="shared" si="0"/>
        <v>650</v>
      </c>
    </row>
    <row r="15" spans="2:7" ht="15.75" x14ac:dyDescent="0.25">
      <c r="B15" s="2" t="s">
        <v>52</v>
      </c>
      <c r="C15" s="22">
        <v>117</v>
      </c>
      <c r="D15" s="22">
        <v>157</v>
      </c>
      <c r="E15" s="22">
        <v>188</v>
      </c>
      <c r="F15" s="22">
        <v>181</v>
      </c>
      <c r="G15" s="18">
        <f t="shared" si="0"/>
        <v>643</v>
      </c>
    </row>
    <row r="16" spans="2:7" ht="15.75" x14ac:dyDescent="0.25">
      <c r="B16" s="2" t="s">
        <v>26</v>
      </c>
      <c r="C16" s="22">
        <v>141</v>
      </c>
      <c r="D16" s="22">
        <v>168</v>
      </c>
      <c r="E16" s="22">
        <v>176</v>
      </c>
      <c r="F16" s="22">
        <v>149</v>
      </c>
      <c r="G16" s="18">
        <f t="shared" si="0"/>
        <v>634</v>
      </c>
    </row>
    <row r="17" spans="2:7" ht="15.75" x14ac:dyDescent="0.25">
      <c r="B17" s="2" t="s">
        <v>15</v>
      </c>
      <c r="C17" s="22">
        <v>153</v>
      </c>
      <c r="D17" s="22">
        <v>131</v>
      </c>
      <c r="E17" s="22">
        <v>172</v>
      </c>
      <c r="F17" s="22">
        <v>150</v>
      </c>
      <c r="G17" s="18">
        <f t="shared" si="0"/>
        <v>606</v>
      </c>
    </row>
    <row r="18" spans="2:7" ht="15.75" x14ac:dyDescent="0.25">
      <c r="B18" s="25" t="s">
        <v>13</v>
      </c>
      <c r="C18" s="22">
        <v>141</v>
      </c>
      <c r="D18" s="22">
        <v>176</v>
      </c>
      <c r="E18" s="22">
        <v>106</v>
      </c>
      <c r="F18" s="22">
        <v>166</v>
      </c>
      <c r="G18" s="18">
        <f t="shared" si="0"/>
        <v>589</v>
      </c>
    </row>
    <row r="19" spans="2:7" ht="15.75" x14ac:dyDescent="0.25">
      <c r="B19" s="25" t="s">
        <v>66</v>
      </c>
      <c r="C19" s="22">
        <v>139</v>
      </c>
      <c r="D19" s="22">
        <v>136</v>
      </c>
      <c r="E19" s="22">
        <v>124</v>
      </c>
      <c r="F19" s="22">
        <v>179</v>
      </c>
      <c r="G19" s="18">
        <f t="shared" si="0"/>
        <v>578</v>
      </c>
    </row>
    <row r="20" spans="2:7" x14ac:dyDescent="0.25">
      <c r="G20" s="6">
        <f>SUM(G4:G19)</f>
        <v>10869</v>
      </c>
    </row>
    <row r="22" spans="2:7" ht="15.75" x14ac:dyDescent="0.25">
      <c r="B22" s="4" t="s">
        <v>12</v>
      </c>
      <c r="C22" s="22">
        <v>192</v>
      </c>
      <c r="D22" s="22">
        <v>182</v>
      </c>
      <c r="E22" s="22">
        <v>180</v>
      </c>
      <c r="F22" s="22">
        <v>164</v>
      </c>
      <c r="G22" s="18">
        <f t="shared" ref="G22:G29" si="1">SUM(C22:F22)</f>
        <v>718</v>
      </c>
    </row>
    <row r="23" spans="2:7" ht="15.75" x14ac:dyDescent="0.25">
      <c r="B23" s="4" t="s">
        <v>49</v>
      </c>
      <c r="C23" s="22">
        <v>193</v>
      </c>
      <c r="D23" s="22">
        <v>178</v>
      </c>
      <c r="E23" s="22">
        <v>146</v>
      </c>
      <c r="F23" s="22">
        <v>151</v>
      </c>
      <c r="G23" s="18">
        <f t="shared" si="1"/>
        <v>668</v>
      </c>
    </row>
    <row r="24" spans="2:7" ht="15.75" x14ac:dyDescent="0.25">
      <c r="B24" s="4" t="s">
        <v>11</v>
      </c>
      <c r="C24" s="22">
        <v>151</v>
      </c>
      <c r="D24" s="22">
        <v>140</v>
      </c>
      <c r="E24" s="22">
        <v>194</v>
      </c>
      <c r="F24" s="22">
        <v>173</v>
      </c>
      <c r="G24" s="18">
        <f t="shared" si="1"/>
        <v>658</v>
      </c>
    </row>
    <row r="25" spans="2:7" ht="15.75" x14ac:dyDescent="0.25">
      <c r="B25" s="4" t="s">
        <v>16</v>
      </c>
      <c r="C25" s="22">
        <v>141</v>
      </c>
      <c r="D25" s="22">
        <v>134</v>
      </c>
      <c r="E25" s="22">
        <v>153</v>
      </c>
      <c r="F25" s="22">
        <v>200</v>
      </c>
      <c r="G25" s="18">
        <f t="shared" si="1"/>
        <v>628</v>
      </c>
    </row>
    <row r="26" spans="2:7" ht="15.75" x14ac:dyDescent="0.25">
      <c r="B26" s="34" t="s">
        <v>32</v>
      </c>
      <c r="C26" s="22">
        <v>156</v>
      </c>
      <c r="D26" s="22">
        <v>118</v>
      </c>
      <c r="E26" s="22">
        <v>151</v>
      </c>
      <c r="F26" s="22">
        <v>180</v>
      </c>
      <c r="G26" s="18">
        <f t="shared" si="1"/>
        <v>605</v>
      </c>
    </row>
    <row r="27" spans="2:7" ht="15.75" x14ac:dyDescent="0.25">
      <c r="B27" s="34" t="s">
        <v>27</v>
      </c>
      <c r="C27" s="22">
        <v>166</v>
      </c>
      <c r="D27" s="22">
        <v>131</v>
      </c>
      <c r="E27" s="22">
        <v>126</v>
      </c>
      <c r="F27" s="22">
        <v>94</v>
      </c>
      <c r="G27" s="18">
        <f t="shared" si="1"/>
        <v>517</v>
      </c>
    </row>
    <row r="28" spans="2:7" ht="15.75" x14ac:dyDescent="0.25">
      <c r="B28" s="4" t="s">
        <v>14</v>
      </c>
      <c r="C28" s="22">
        <v>114</v>
      </c>
      <c r="D28" s="22">
        <v>113</v>
      </c>
      <c r="E28" s="22">
        <v>145</v>
      </c>
      <c r="F28" s="22">
        <v>112</v>
      </c>
      <c r="G28" s="18">
        <f t="shared" si="1"/>
        <v>484</v>
      </c>
    </row>
    <row r="29" spans="2:7" ht="15.75" x14ac:dyDescent="0.25">
      <c r="B29" s="4" t="s">
        <v>69</v>
      </c>
      <c r="C29" s="22">
        <v>118</v>
      </c>
      <c r="D29" s="22">
        <v>116</v>
      </c>
      <c r="E29" s="22">
        <v>93</v>
      </c>
      <c r="F29" s="22">
        <v>121</v>
      </c>
      <c r="G29" s="18">
        <f t="shared" si="1"/>
        <v>448</v>
      </c>
    </row>
    <row r="30" spans="2:7" x14ac:dyDescent="0.25">
      <c r="G30" s="35">
        <f>SUM(G22:G29)</f>
        <v>4726</v>
      </c>
    </row>
    <row r="32" spans="2:7" ht="15.75" x14ac:dyDescent="0.25">
      <c r="B32" s="9" t="s">
        <v>6</v>
      </c>
      <c r="C32" s="10"/>
      <c r="D32" s="11" t="s">
        <v>7</v>
      </c>
      <c r="E32" s="10"/>
      <c r="F32" s="14" t="s">
        <v>7</v>
      </c>
      <c r="G32" s="15" t="s">
        <v>8</v>
      </c>
    </row>
    <row r="33" spans="2:7" x14ac:dyDescent="0.25">
      <c r="B33" s="7">
        <v>45918</v>
      </c>
      <c r="C33" s="12" t="s">
        <v>9</v>
      </c>
      <c r="D33" s="13">
        <f>G30+G20</f>
        <v>15595</v>
      </c>
      <c r="E33" s="12" t="s">
        <v>37</v>
      </c>
      <c r="F33" s="13">
        <v>15467</v>
      </c>
      <c r="G33" s="16">
        <f>D33-F33</f>
        <v>128</v>
      </c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0C5F-9069-4B16-96C7-1198ECA58EE0}">
  <dimension ref="B1:G35"/>
  <sheetViews>
    <sheetView workbookViewId="0">
      <selection activeCell="P26" sqref="O26:P26"/>
    </sheetView>
  </sheetViews>
  <sheetFormatPr defaultRowHeight="15" x14ac:dyDescent="0.25"/>
  <cols>
    <col min="2" max="2" width="26.28515625" bestFit="1" customWidth="1"/>
    <col min="3" max="3" width="7.140625" bestFit="1" customWidth="1"/>
    <col min="4" max="4" width="6.42578125" bestFit="1" customWidth="1"/>
    <col min="5" max="5" width="5.28515625" bestFit="1" customWidth="1"/>
    <col min="6" max="6" width="6.42578125" bestFit="1" customWidth="1"/>
    <col min="7" max="7" width="6" bestFit="1" customWidth="1"/>
  </cols>
  <sheetData>
    <row r="1" spans="2:7" ht="18.75" x14ac:dyDescent="0.3">
      <c r="B1" s="17" t="s">
        <v>78</v>
      </c>
    </row>
    <row r="2" spans="2:7" x14ac:dyDescent="0.25">
      <c r="B2" s="1"/>
    </row>
    <row r="3" spans="2:7" x14ac:dyDescent="0.25">
      <c r="B3" s="19" t="s">
        <v>38</v>
      </c>
    </row>
    <row r="4" spans="2:7" ht="15.75" x14ac:dyDescent="0.25">
      <c r="B4" s="2" t="s">
        <v>54</v>
      </c>
      <c r="C4" s="3">
        <v>235</v>
      </c>
      <c r="D4" s="3">
        <v>225</v>
      </c>
      <c r="E4" s="3">
        <v>202</v>
      </c>
      <c r="F4" s="3">
        <v>192</v>
      </c>
      <c r="G4" s="18">
        <f>SUM(C4:F4)</f>
        <v>854</v>
      </c>
    </row>
    <row r="5" spans="2:7" ht="15.75" x14ac:dyDescent="0.25">
      <c r="B5" s="2" t="s">
        <v>19</v>
      </c>
      <c r="C5" s="3">
        <v>213</v>
      </c>
      <c r="D5" s="3">
        <v>153</v>
      </c>
      <c r="E5" s="3">
        <v>234</v>
      </c>
      <c r="F5" s="3">
        <v>214</v>
      </c>
      <c r="G5" s="18">
        <f>SUM(C5:F5)</f>
        <v>814</v>
      </c>
    </row>
    <row r="6" spans="2:7" ht="15.75" x14ac:dyDescent="0.25">
      <c r="B6" s="2" t="s">
        <v>29</v>
      </c>
      <c r="C6" s="3">
        <v>225</v>
      </c>
      <c r="D6" s="3">
        <v>200</v>
      </c>
      <c r="E6" s="3">
        <v>210</v>
      </c>
      <c r="F6" s="3">
        <v>165</v>
      </c>
      <c r="G6" s="18">
        <f>SUM(C6:F6)</f>
        <v>800</v>
      </c>
    </row>
    <row r="7" spans="2:7" ht="15.75" x14ac:dyDescent="0.25">
      <c r="B7" s="2" t="s">
        <v>45</v>
      </c>
      <c r="C7" s="3">
        <v>214</v>
      </c>
      <c r="D7" s="3">
        <v>234</v>
      </c>
      <c r="E7" s="3">
        <v>132</v>
      </c>
      <c r="F7" s="3">
        <v>208</v>
      </c>
      <c r="G7" s="18">
        <f>SUM(C7:F7)</f>
        <v>788</v>
      </c>
    </row>
    <row r="8" spans="2:7" ht="15.75" x14ac:dyDescent="0.25">
      <c r="B8" s="2" t="s">
        <v>47</v>
      </c>
      <c r="C8" s="3">
        <v>192</v>
      </c>
      <c r="D8" s="3">
        <v>222</v>
      </c>
      <c r="E8" s="3">
        <v>172</v>
      </c>
      <c r="F8" s="3">
        <v>192</v>
      </c>
      <c r="G8" s="18">
        <f>SUM(C8:F8)</f>
        <v>778</v>
      </c>
    </row>
    <row r="9" spans="2:7" ht="15.75" x14ac:dyDescent="0.25">
      <c r="B9" s="2" t="s">
        <v>51</v>
      </c>
      <c r="C9" s="3">
        <v>233</v>
      </c>
      <c r="D9" s="3">
        <v>163</v>
      </c>
      <c r="E9" s="3">
        <v>223</v>
      </c>
      <c r="F9" s="3">
        <v>153</v>
      </c>
      <c r="G9" s="18">
        <f>SUM(C9:F9)</f>
        <v>772</v>
      </c>
    </row>
    <row r="10" spans="2:7" ht="15.75" x14ac:dyDescent="0.25">
      <c r="B10" s="2" t="s">
        <v>80</v>
      </c>
      <c r="C10" s="3">
        <v>202</v>
      </c>
      <c r="D10" s="3">
        <v>181</v>
      </c>
      <c r="E10" s="3">
        <v>194</v>
      </c>
      <c r="F10" s="3">
        <v>191</v>
      </c>
      <c r="G10" s="18">
        <f>SUM(C10:F10)</f>
        <v>768</v>
      </c>
    </row>
    <row r="11" spans="2:7" ht="15.75" x14ac:dyDescent="0.25">
      <c r="B11" s="2" t="s">
        <v>0</v>
      </c>
      <c r="C11" s="3">
        <v>160</v>
      </c>
      <c r="D11" s="3">
        <v>200</v>
      </c>
      <c r="E11" s="3">
        <v>215</v>
      </c>
      <c r="F11" s="3">
        <v>182</v>
      </c>
      <c r="G11" s="18">
        <f>SUM(C11:F11)</f>
        <v>757</v>
      </c>
    </row>
    <row r="12" spans="2:7" ht="15.75" x14ac:dyDescent="0.25">
      <c r="B12" s="2" t="s">
        <v>61</v>
      </c>
      <c r="C12" s="3">
        <v>188</v>
      </c>
      <c r="D12" s="3">
        <v>202</v>
      </c>
      <c r="E12" s="3">
        <v>182</v>
      </c>
      <c r="F12" s="3">
        <v>162</v>
      </c>
      <c r="G12" s="18">
        <f>SUM(C12:F12)</f>
        <v>734</v>
      </c>
    </row>
    <row r="13" spans="2:7" ht="15.75" x14ac:dyDescent="0.25">
      <c r="B13" s="2" t="s">
        <v>44</v>
      </c>
      <c r="C13" s="3">
        <v>141</v>
      </c>
      <c r="D13" s="3">
        <v>174</v>
      </c>
      <c r="E13" s="3">
        <v>189</v>
      </c>
      <c r="F13" s="3">
        <v>171</v>
      </c>
      <c r="G13" s="18">
        <f>SUM(C13:F13)</f>
        <v>675</v>
      </c>
    </row>
    <row r="14" spans="2:7" ht="15.75" x14ac:dyDescent="0.25">
      <c r="B14" s="2" t="s">
        <v>79</v>
      </c>
      <c r="C14" s="3">
        <v>147</v>
      </c>
      <c r="D14" s="3">
        <v>214</v>
      </c>
      <c r="E14" s="3">
        <v>153</v>
      </c>
      <c r="F14" s="3">
        <v>158</v>
      </c>
      <c r="G14" s="18">
        <f>SUM(C14:F14)</f>
        <v>672</v>
      </c>
    </row>
    <row r="15" spans="2:7" ht="15.75" x14ac:dyDescent="0.25">
      <c r="B15" s="2" t="s">
        <v>21</v>
      </c>
      <c r="C15" s="3">
        <v>175</v>
      </c>
      <c r="D15" s="3">
        <v>202</v>
      </c>
      <c r="E15" s="3">
        <v>140</v>
      </c>
      <c r="F15" s="3">
        <v>155</v>
      </c>
      <c r="G15" s="18">
        <f>SUM(C15:F15)</f>
        <v>672</v>
      </c>
    </row>
    <row r="16" spans="2:7" ht="15.75" x14ac:dyDescent="0.25">
      <c r="B16" s="2" t="s">
        <v>87</v>
      </c>
      <c r="C16" s="3">
        <v>168</v>
      </c>
      <c r="D16" s="3">
        <v>157</v>
      </c>
      <c r="E16" s="3">
        <v>157</v>
      </c>
      <c r="F16" s="3">
        <v>183</v>
      </c>
      <c r="G16" s="18">
        <f>SUM(C16:F16)</f>
        <v>665</v>
      </c>
    </row>
    <row r="17" spans="2:7" ht="15.75" x14ac:dyDescent="0.25">
      <c r="B17" s="2" t="s">
        <v>84</v>
      </c>
      <c r="C17" s="3">
        <v>170</v>
      </c>
      <c r="D17" s="3">
        <v>135</v>
      </c>
      <c r="E17" s="3">
        <v>152</v>
      </c>
      <c r="F17" s="3">
        <v>196</v>
      </c>
      <c r="G17" s="18">
        <f>SUM(C17:F17)</f>
        <v>653</v>
      </c>
    </row>
    <row r="18" spans="2:7" ht="15.75" x14ac:dyDescent="0.25">
      <c r="B18" s="2" t="s">
        <v>17</v>
      </c>
      <c r="C18" s="3">
        <v>149</v>
      </c>
      <c r="D18" s="3">
        <v>160</v>
      </c>
      <c r="E18" s="3">
        <v>173</v>
      </c>
      <c r="F18" s="3">
        <v>162</v>
      </c>
      <c r="G18" s="18">
        <f>SUM(C18:F18)</f>
        <v>644</v>
      </c>
    </row>
    <row r="19" spans="2:7" ht="15.75" x14ac:dyDescent="0.25">
      <c r="B19" s="2" t="s">
        <v>85</v>
      </c>
      <c r="C19" s="3">
        <v>127</v>
      </c>
      <c r="D19" s="3">
        <v>156</v>
      </c>
      <c r="E19" s="3">
        <v>124</v>
      </c>
      <c r="F19" s="3">
        <v>105</v>
      </c>
      <c r="G19" s="18">
        <f>SUM(C19:F19)</f>
        <v>512</v>
      </c>
    </row>
    <row r="20" spans="2:7" x14ac:dyDescent="0.25">
      <c r="G20" s="8">
        <f>SUM(G4:G19)</f>
        <v>11558</v>
      </c>
    </row>
    <row r="23" spans="2:7" x14ac:dyDescent="0.25">
      <c r="B23" s="19" t="s">
        <v>39</v>
      </c>
    </row>
    <row r="24" spans="2:7" ht="15.75" x14ac:dyDescent="0.25">
      <c r="B24" s="4" t="s">
        <v>4</v>
      </c>
      <c r="C24" s="3">
        <v>213</v>
      </c>
      <c r="D24" s="3">
        <v>214</v>
      </c>
      <c r="E24" s="3">
        <v>171</v>
      </c>
      <c r="F24" s="3">
        <v>170</v>
      </c>
      <c r="G24" s="18">
        <f>SUM(C24:F24)</f>
        <v>768</v>
      </c>
    </row>
    <row r="25" spans="2:7" ht="15.75" x14ac:dyDescent="0.25">
      <c r="B25" s="4" t="s">
        <v>82</v>
      </c>
      <c r="C25" s="3">
        <v>134</v>
      </c>
      <c r="D25" s="3">
        <v>149</v>
      </c>
      <c r="E25" s="3">
        <v>214</v>
      </c>
      <c r="F25" s="3">
        <v>136</v>
      </c>
      <c r="G25" s="18">
        <f>SUM(C25:F25)</f>
        <v>633</v>
      </c>
    </row>
    <row r="26" spans="2:7" ht="15.75" x14ac:dyDescent="0.25">
      <c r="B26" s="4" t="s">
        <v>49</v>
      </c>
      <c r="C26" s="3">
        <v>163</v>
      </c>
      <c r="D26" s="3">
        <v>147</v>
      </c>
      <c r="E26" s="3">
        <v>164</v>
      </c>
      <c r="F26" s="3">
        <v>158</v>
      </c>
      <c r="G26" s="18">
        <f>SUM(C26:F26)</f>
        <v>632</v>
      </c>
    </row>
    <row r="27" spans="2:7" ht="15.75" x14ac:dyDescent="0.25">
      <c r="B27" s="4" t="s">
        <v>27</v>
      </c>
      <c r="C27" s="3">
        <v>144</v>
      </c>
      <c r="D27" s="3">
        <v>135</v>
      </c>
      <c r="E27" s="3">
        <v>159</v>
      </c>
      <c r="F27" s="3">
        <v>167</v>
      </c>
      <c r="G27" s="18">
        <f>SUM(C27:F27)</f>
        <v>605</v>
      </c>
    </row>
    <row r="28" spans="2:7" ht="15.75" x14ac:dyDescent="0.25">
      <c r="B28" s="4" t="s">
        <v>83</v>
      </c>
      <c r="C28" s="3">
        <v>112</v>
      </c>
      <c r="D28" s="3">
        <v>178</v>
      </c>
      <c r="E28" s="3">
        <v>151</v>
      </c>
      <c r="F28" s="3">
        <v>153</v>
      </c>
      <c r="G28" s="18">
        <f>SUM(C28:F28)</f>
        <v>594</v>
      </c>
    </row>
    <row r="29" spans="2:7" ht="15.75" x14ac:dyDescent="0.25">
      <c r="B29" s="4" t="s">
        <v>42</v>
      </c>
      <c r="C29" s="3">
        <v>128</v>
      </c>
      <c r="D29" s="3">
        <v>149</v>
      </c>
      <c r="E29" s="3">
        <v>137</v>
      </c>
      <c r="F29" s="3">
        <v>172</v>
      </c>
      <c r="G29" s="18">
        <f>SUM(C29:F29)</f>
        <v>586</v>
      </c>
    </row>
    <row r="30" spans="2:7" ht="15.75" x14ac:dyDescent="0.25">
      <c r="B30" s="4" t="s">
        <v>86</v>
      </c>
      <c r="C30" s="3">
        <v>113</v>
      </c>
      <c r="D30" s="3">
        <v>158</v>
      </c>
      <c r="E30" s="3">
        <v>132</v>
      </c>
      <c r="F30" s="3">
        <v>122</v>
      </c>
      <c r="G30" s="18">
        <f>SUM(C30:F30)</f>
        <v>525</v>
      </c>
    </row>
    <row r="31" spans="2:7" ht="15.75" x14ac:dyDescent="0.25">
      <c r="B31" s="4" t="s">
        <v>81</v>
      </c>
      <c r="C31" s="3">
        <v>105</v>
      </c>
      <c r="D31" s="3">
        <v>99</v>
      </c>
      <c r="E31" s="3">
        <v>141</v>
      </c>
      <c r="F31" s="3">
        <v>120</v>
      </c>
      <c r="G31" s="18">
        <f>SUM(C31:F31)</f>
        <v>465</v>
      </c>
    </row>
    <row r="32" spans="2:7" ht="15.75" x14ac:dyDescent="0.25">
      <c r="B32" s="5"/>
      <c r="C32" s="1"/>
      <c r="D32" s="1"/>
      <c r="E32" s="1"/>
      <c r="F32" s="1"/>
      <c r="G32" s="6">
        <f>SUM(G24:G31)</f>
        <v>4808</v>
      </c>
    </row>
    <row r="33" spans="2:7" ht="15.75" x14ac:dyDescent="0.25">
      <c r="B33" s="5"/>
      <c r="C33" s="1"/>
      <c r="D33" s="1"/>
      <c r="E33" s="1"/>
      <c r="F33" s="1"/>
      <c r="G33" s="6"/>
    </row>
    <row r="34" spans="2:7" ht="15.75" x14ac:dyDescent="0.25">
      <c r="B34" s="9" t="s">
        <v>6</v>
      </c>
      <c r="C34" s="10"/>
      <c r="D34" s="11" t="s">
        <v>7</v>
      </c>
      <c r="E34" s="10"/>
      <c r="F34" s="14" t="s">
        <v>7</v>
      </c>
      <c r="G34" s="15" t="s">
        <v>8</v>
      </c>
    </row>
    <row r="35" spans="2:7" x14ac:dyDescent="0.25">
      <c r="B35" s="7">
        <v>46107</v>
      </c>
      <c r="C35" s="12" t="s">
        <v>9</v>
      </c>
      <c r="D35" s="13">
        <f>G32+G20</f>
        <v>16366</v>
      </c>
      <c r="E35" s="12" t="s">
        <v>41</v>
      </c>
      <c r="F35" s="13">
        <v>15668</v>
      </c>
      <c r="G35" s="16">
        <f>D35-F35</f>
        <v>698</v>
      </c>
    </row>
  </sheetData>
  <sortState xmlns:xlrd2="http://schemas.microsoft.com/office/spreadsheetml/2017/richdata2" ref="B24:G31">
    <sortCondition descending="1" ref="G24:G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Herrar</vt:lpstr>
      <vt:lpstr>Damer</vt:lpstr>
      <vt:lpstr>Skellefteå borta</vt:lpstr>
      <vt:lpstr>Piteå borta</vt:lpstr>
      <vt:lpstr>Skellefteå hemma</vt:lpstr>
      <vt:lpstr>Piteå hemma</vt:lpstr>
      <vt:lpstr>Damer!Utskriftsområde</vt:lpstr>
      <vt:lpstr>Herrar!Utskriftsområde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2026-03-26T14:41:55Z</cp:lastPrinted>
  <dcterms:created xsi:type="dcterms:W3CDTF">2023-07-21T15:15:48Z</dcterms:created>
  <dcterms:modified xsi:type="dcterms:W3CDTF">2026-03-26T14:46:47Z</dcterms:modified>
</cp:coreProperties>
</file>