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3-24 Resultat/"/>
    </mc:Choice>
  </mc:AlternateContent>
  <xr:revisionPtr revIDLastSave="1658" documentId="13_ncr:1_{D7B36DC2-5AB9-40F3-8D76-034EC1981E1B}" xr6:coauthVersionLast="47" xr6:coauthVersionMax="47" xr10:uidLastSave="{BAFF33E3-7ED3-477C-9B13-FE5EC93A518B}"/>
  <bookViews>
    <workbookView xWindow="-108" yWindow="-108" windowWidth="23256" windowHeight="12576" xr2:uid="{C7D1C46F-5C19-40C8-A159-C91B3628B1ED}"/>
  </bookViews>
  <sheets>
    <sheet name="Herrar" sheetId="1" r:id="rId1"/>
    <sheet name="Damer" sheetId="2" r:id="rId2"/>
    <sheet name="Kalix H" sheetId="13" r:id="rId3"/>
    <sheet name="Kiruna B" sheetId="12" r:id="rId4"/>
    <sheet name="Malmb B" sheetId="11" r:id="rId5"/>
    <sheet name="Luleå H" sheetId="10" r:id="rId6"/>
    <sheet name="Ä-byn H" sheetId="9" r:id="rId7"/>
    <sheet name="Ä-byn B" sheetId="8" r:id="rId8"/>
    <sheet name="Luleå B" sheetId="7" r:id="rId9"/>
    <sheet name="Kalix B" sheetId="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3" l="1"/>
  <c r="G6" i="13"/>
  <c r="G7" i="13"/>
  <c r="G4" i="13"/>
  <c r="G10" i="13"/>
  <c r="G5" i="13"/>
  <c r="G9" i="13"/>
  <c r="G8" i="13"/>
  <c r="G18" i="13"/>
  <c r="G23" i="13"/>
  <c r="G22" i="13"/>
  <c r="G15" i="13"/>
  <c r="G20" i="13"/>
  <c r="G19" i="13"/>
  <c r="G21" i="13"/>
  <c r="G17" i="13"/>
  <c r="G16" i="13"/>
  <c r="G27" i="13"/>
  <c r="G25" i="13"/>
  <c r="G24" i="13"/>
  <c r="G28" i="13"/>
  <c r="G26" i="13"/>
  <c r="G29" i="13"/>
  <c r="G3" i="13"/>
  <c r="H22" i="2"/>
  <c r="H23" i="2" s="1"/>
  <c r="I22" i="2"/>
  <c r="I23" i="2" s="1"/>
  <c r="H23" i="12"/>
  <c r="H11" i="12"/>
  <c r="H27" i="12"/>
  <c r="H19" i="12"/>
  <c r="H13" i="12"/>
  <c r="H10" i="12"/>
  <c r="H12" i="12"/>
  <c r="H24" i="12"/>
  <c r="H29" i="12"/>
  <c r="H20" i="12"/>
  <c r="H8" i="12"/>
  <c r="H15" i="12"/>
  <c r="H7" i="12"/>
  <c r="H25" i="12"/>
  <c r="H14" i="12"/>
  <c r="H9" i="12"/>
  <c r="H30" i="12"/>
  <c r="H18" i="12"/>
  <c r="H22" i="12"/>
  <c r="H26" i="12"/>
  <c r="H17" i="12"/>
  <c r="H21" i="12"/>
  <c r="H16" i="12"/>
  <c r="H3" i="12"/>
  <c r="H2" i="12"/>
  <c r="G16" i="11"/>
  <c r="G26" i="11"/>
  <c r="G14" i="11"/>
  <c r="G10" i="11"/>
  <c r="G22" i="11"/>
  <c r="G13" i="11"/>
  <c r="G23" i="11"/>
  <c r="G6" i="11"/>
  <c r="G25" i="11" l="1"/>
  <c r="G24" i="11"/>
  <c r="G20" i="11"/>
  <c r="G18" i="11"/>
  <c r="G9" i="11"/>
  <c r="G7" i="11"/>
  <c r="G5" i="11"/>
  <c r="G3" i="11"/>
  <c r="G22" i="2"/>
  <c r="G23" i="2" s="1"/>
  <c r="G27" i="10"/>
  <c r="M14" i="1"/>
  <c r="O14" i="1" s="1"/>
  <c r="P14" i="1" s="1"/>
  <c r="M18" i="1"/>
  <c r="O18" i="1" s="1"/>
  <c r="P18" i="1" s="1"/>
  <c r="G59" i="9"/>
  <c r="G27" i="9"/>
  <c r="O62" i="1"/>
  <c r="P62" i="1" s="1"/>
  <c r="M44" i="1"/>
  <c r="O44" i="1" s="1"/>
  <c r="P44" i="1" s="1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0" i="8"/>
  <c r="G9" i="8"/>
  <c r="G8" i="8"/>
  <c r="G7" i="8"/>
  <c r="G6" i="8"/>
  <c r="G5" i="8"/>
  <c r="G4" i="8"/>
  <c r="G3" i="8"/>
  <c r="M13" i="1"/>
  <c r="O13" i="1" s="1"/>
  <c r="P13" i="1" s="1"/>
  <c r="M16" i="1"/>
  <c r="O16" i="1" s="1"/>
  <c r="P16" i="1" s="1"/>
  <c r="M8" i="2"/>
  <c r="O8" i="2" s="1"/>
  <c r="P8" i="2" s="1"/>
  <c r="G2" i="7"/>
  <c r="G10" i="7"/>
  <c r="G16" i="7"/>
  <c r="G13" i="7"/>
  <c r="G4" i="7"/>
  <c r="G5" i="7"/>
  <c r="G12" i="7"/>
  <c r="G6" i="7"/>
  <c r="G15" i="7"/>
  <c r="G3" i="7"/>
  <c r="G8" i="7"/>
  <c r="G9" i="7"/>
  <c r="G11" i="7"/>
  <c r="G17" i="7"/>
  <c r="G14" i="7"/>
  <c r="G7" i="7"/>
  <c r="G25" i="7"/>
  <c r="G22" i="7"/>
  <c r="G21" i="7"/>
  <c r="G26" i="7"/>
  <c r="G23" i="7"/>
  <c r="G27" i="7"/>
  <c r="G28" i="7"/>
  <c r="G24" i="7"/>
  <c r="M43" i="1"/>
  <c r="O43" i="1" s="1"/>
  <c r="P43" i="1" s="1"/>
  <c r="M16" i="2"/>
  <c r="O16" i="2" s="1"/>
  <c r="P16" i="2" s="1"/>
  <c r="M19" i="2"/>
  <c r="O19" i="2" s="1"/>
  <c r="P19" i="2" s="1"/>
  <c r="M5" i="2"/>
  <c r="O5" i="2" s="1"/>
  <c r="P5" i="2" s="1"/>
  <c r="M13" i="2"/>
  <c r="O13" i="2" s="1"/>
  <c r="P13" i="2" s="1"/>
  <c r="M10" i="2"/>
  <c r="O10" i="2" s="1"/>
  <c r="P10" i="2" s="1"/>
  <c r="M18" i="2"/>
  <c r="O18" i="2" s="1"/>
  <c r="P18" i="2" s="1"/>
  <c r="M7" i="2"/>
  <c r="O7" i="2" s="1"/>
  <c r="P7" i="2" s="1"/>
  <c r="M17" i="2"/>
  <c r="O17" i="2" s="1"/>
  <c r="P17" i="2" s="1"/>
  <c r="M14" i="2"/>
  <c r="O14" i="2" s="1"/>
  <c r="P14" i="2" s="1"/>
  <c r="M11" i="2"/>
  <c r="O11" i="2" s="1"/>
  <c r="P11" i="2" s="1"/>
  <c r="M4" i="2"/>
  <c r="O4" i="2" s="1"/>
  <c r="P4" i="2" s="1"/>
  <c r="M15" i="2"/>
  <c r="O15" i="2" s="1"/>
  <c r="P15" i="2" s="1"/>
  <c r="M6" i="2"/>
  <c r="O6" i="2" s="1"/>
  <c r="P6" i="2" s="1"/>
  <c r="M12" i="2"/>
  <c r="O12" i="2" s="1"/>
  <c r="P12" i="2" s="1"/>
  <c r="M20" i="2"/>
  <c r="O20" i="2" s="1"/>
  <c r="P20" i="2" s="1"/>
  <c r="M9" i="2"/>
  <c r="O9" i="2" s="1"/>
  <c r="P9" i="2" s="1"/>
  <c r="M42" i="1"/>
  <c r="O42" i="1" s="1"/>
  <c r="P42" i="1" s="1"/>
  <c r="G8" i="6"/>
  <c r="G13" i="6"/>
  <c r="G10" i="6"/>
  <c r="G4" i="6"/>
  <c r="G6" i="6"/>
  <c r="G16" i="6"/>
  <c r="G17" i="6"/>
  <c r="G9" i="6"/>
  <c r="G7" i="6"/>
  <c r="G12" i="6"/>
  <c r="G14" i="6"/>
  <c r="G3" i="6"/>
  <c r="G2" i="6"/>
  <c r="G15" i="6"/>
  <c r="G5" i="6"/>
  <c r="G24" i="6"/>
  <c r="G25" i="6"/>
  <c r="G26" i="6"/>
  <c r="G22" i="6"/>
  <c r="G23" i="6"/>
  <c r="G21" i="6"/>
  <c r="G28" i="6"/>
  <c r="G27" i="6"/>
  <c r="G11" i="6"/>
  <c r="M21" i="2"/>
  <c r="O21" i="2" s="1"/>
  <c r="P21" i="2" s="1"/>
  <c r="M28" i="2"/>
  <c r="O28" i="2" s="1"/>
  <c r="P28" i="2" s="1"/>
  <c r="M27" i="2"/>
  <c r="O27" i="2" s="1"/>
  <c r="P27" i="2" s="1"/>
  <c r="L22" i="2"/>
  <c r="L23" i="2" s="1"/>
  <c r="K22" i="2"/>
  <c r="K23" i="2" s="1"/>
  <c r="J22" i="2"/>
  <c r="J23" i="2" s="1"/>
  <c r="F22" i="2"/>
  <c r="F23" i="2" s="1"/>
  <c r="E22" i="2"/>
  <c r="E23" i="2" s="1"/>
  <c r="D22" i="2"/>
  <c r="D23" i="2" s="1"/>
  <c r="C22" i="2"/>
  <c r="C23" i="2" s="1"/>
  <c r="M55" i="1"/>
  <c r="O55" i="1" s="1"/>
  <c r="P55" i="1" s="1"/>
  <c r="M38" i="1"/>
  <c r="O38" i="1" s="1"/>
  <c r="P38" i="1" s="1"/>
  <c r="M56" i="1"/>
  <c r="O56" i="1" s="1"/>
  <c r="P56" i="1" s="1"/>
  <c r="M53" i="1"/>
  <c r="O53" i="1" s="1"/>
  <c r="P53" i="1" s="1"/>
  <c r="M54" i="1"/>
  <c r="O54" i="1" s="1"/>
  <c r="P54" i="1" s="1"/>
  <c r="M35" i="1"/>
  <c r="L45" i="1"/>
  <c r="L46" i="1" s="1"/>
  <c r="K45" i="1"/>
  <c r="K46" i="1" s="1"/>
  <c r="J45" i="1"/>
  <c r="J46" i="1" s="1"/>
  <c r="I45" i="1"/>
  <c r="I46" i="1" s="1"/>
  <c r="H45" i="1"/>
  <c r="H46" i="1" s="1"/>
  <c r="G45" i="1"/>
  <c r="G46" i="1" s="1"/>
  <c r="F45" i="1"/>
  <c r="F46" i="1" s="1"/>
  <c r="E45" i="1"/>
  <c r="E46" i="1" s="1"/>
  <c r="D45" i="1"/>
  <c r="D46" i="1" s="1"/>
  <c r="C45" i="1"/>
  <c r="C46" i="1" s="1"/>
  <c r="M41" i="1"/>
  <c r="O41" i="1" s="1"/>
  <c r="P41" i="1" s="1"/>
  <c r="M64" i="1"/>
  <c r="O64" i="1" s="1"/>
  <c r="P64" i="1" s="1"/>
  <c r="M63" i="1"/>
  <c r="O63" i="1" s="1"/>
  <c r="P63" i="1" s="1"/>
  <c r="M19" i="1"/>
  <c r="O19" i="1" s="1"/>
  <c r="P19" i="1" s="1"/>
  <c r="M34" i="1"/>
  <c r="O34" i="1" s="1"/>
  <c r="P34" i="1" s="1"/>
  <c r="M25" i="1"/>
  <c r="O25" i="1" s="1"/>
  <c r="P25" i="1" s="1"/>
  <c r="M8" i="1"/>
  <c r="O8" i="1" s="1"/>
  <c r="P8" i="1" s="1"/>
  <c r="M22" i="1"/>
  <c r="O22" i="1" s="1"/>
  <c r="P22" i="1" s="1"/>
  <c r="M27" i="1"/>
  <c r="O27" i="1" s="1"/>
  <c r="P27" i="1" s="1"/>
  <c r="M40" i="1"/>
  <c r="O40" i="1" s="1"/>
  <c r="P40" i="1" s="1"/>
  <c r="M31" i="1"/>
  <c r="O31" i="1" s="1"/>
  <c r="P31" i="1" s="1"/>
  <c r="M12" i="1"/>
  <c r="O12" i="1" s="1"/>
  <c r="P12" i="1" s="1"/>
  <c r="M33" i="1"/>
  <c r="O33" i="1" s="1"/>
  <c r="P33" i="1" s="1"/>
  <c r="M11" i="1"/>
  <c r="O11" i="1" s="1"/>
  <c r="P11" i="1" s="1"/>
  <c r="M10" i="1"/>
  <c r="O10" i="1" s="1"/>
  <c r="P10" i="1" s="1"/>
  <c r="M24" i="1"/>
  <c r="O24" i="1" s="1"/>
  <c r="P24" i="1" s="1"/>
  <c r="M20" i="1"/>
  <c r="O20" i="1" s="1"/>
  <c r="P20" i="1" s="1"/>
  <c r="M61" i="1"/>
  <c r="O61" i="1" s="1"/>
  <c r="P61" i="1" s="1"/>
  <c r="M60" i="1"/>
  <c r="O60" i="1" s="1"/>
  <c r="P60" i="1" s="1"/>
  <c r="M7" i="1"/>
  <c r="O7" i="1" s="1"/>
  <c r="P7" i="1" s="1"/>
  <c r="M9" i="1"/>
  <c r="O9" i="1" s="1"/>
  <c r="P9" i="1" s="1"/>
  <c r="M17" i="1"/>
  <c r="O17" i="1" s="1"/>
  <c r="P17" i="1" s="1"/>
  <c r="M37" i="1"/>
  <c r="O37" i="1" s="1"/>
  <c r="P37" i="1" s="1"/>
  <c r="M4" i="1"/>
  <c r="O4" i="1" s="1"/>
  <c r="P4" i="1" s="1"/>
  <c r="M6" i="1"/>
  <c r="O6" i="1" s="1"/>
  <c r="P6" i="1" s="1"/>
  <c r="M59" i="1"/>
  <c r="O59" i="1" s="1"/>
  <c r="P59" i="1" s="1"/>
  <c r="M39" i="1"/>
  <c r="O39" i="1" s="1"/>
  <c r="P39" i="1" s="1"/>
  <c r="M58" i="1"/>
  <c r="O58" i="1" s="1"/>
  <c r="P58" i="1" s="1"/>
  <c r="M23" i="1"/>
  <c r="O23" i="1" s="1"/>
  <c r="P23" i="1" s="1"/>
  <c r="M28" i="1"/>
  <c r="O28" i="1" s="1"/>
  <c r="P28" i="1" s="1"/>
  <c r="M21" i="1"/>
  <c r="O21" i="1" s="1"/>
  <c r="P21" i="1" s="1"/>
  <c r="M29" i="1"/>
  <c r="O29" i="1" s="1"/>
  <c r="P29" i="1" s="1"/>
  <c r="M5" i="1"/>
  <c r="O5" i="1" s="1"/>
  <c r="P5" i="1" s="1"/>
  <c r="M57" i="1"/>
  <c r="O57" i="1" s="1"/>
  <c r="P57" i="1" s="1"/>
  <c r="M15" i="1"/>
  <c r="O15" i="1" s="1"/>
  <c r="P15" i="1" s="1"/>
  <c r="M36" i="1"/>
  <c r="O36" i="1" s="1"/>
  <c r="P36" i="1" s="1"/>
  <c r="M32" i="1"/>
  <c r="O32" i="1" s="1"/>
  <c r="P32" i="1" s="1"/>
  <c r="M26" i="1"/>
  <c r="O26" i="1" s="1"/>
  <c r="P26" i="1" s="1"/>
  <c r="M30" i="1"/>
  <c r="O30" i="1" s="1"/>
  <c r="P30" i="1" s="1"/>
  <c r="O35" i="1" l="1"/>
  <c r="P35" i="1" s="1"/>
</calcChain>
</file>

<file path=xl/sharedStrings.xml><?xml version="1.0" encoding="utf-8"?>
<sst xmlns="http://schemas.openxmlformats.org/spreadsheetml/2006/main" count="379" uniqueCount="180">
  <si>
    <t>Namn</t>
  </si>
  <si>
    <t xml:space="preserve">Kiruna H </t>
  </si>
  <si>
    <t xml:space="preserve">Luleå B  </t>
  </si>
  <si>
    <t>Kalix B</t>
  </si>
  <si>
    <t>Ä-byn H</t>
  </si>
  <si>
    <t>Malmb H</t>
  </si>
  <si>
    <t>Kalix H</t>
  </si>
  <si>
    <t>Ä-byn B</t>
  </si>
  <si>
    <t>Totalt</t>
  </si>
  <si>
    <t>Antal</t>
  </si>
  <si>
    <t>Snitt omg</t>
  </si>
  <si>
    <t>Snitt serie</t>
  </si>
  <si>
    <t>Bo Riström</t>
  </si>
  <si>
    <t>Ove Sundén</t>
  </si>
  <si>
    <t>Jan Rönnbäck</t>
  </si>
  <si>
    <t>Ingvar Carlsson</t>
  </si>
  <si>
    <t>Jan-Olov Wikström</t>
  </si>
  <si>
    <t>Hans Bergman</t>
  </si>
  <si>
    <t>Ulf Riström</t>
  </si>
  <si>
    <t>Tommy Andersson</t>
  </si>
  <si>
    <t>Jimmy Gustafsson</t>
  </si>
  <si>
    <t>Christer Westberg</t>
  </si>
  <si>
    <t>Roger Nyström</t>
  </si>
  <si>
    <t>Sven Matti</t>
  </si>
  <si>
    <t>Kent-Ove Andersson</t>
  </si>
  <si>
    <t>Bjarne Forsberg</t>
  </si>
  <si>
    <t xml:space="preserve"> </t>
  </si>
  <si>
    <t>Tommy Lindvall</t>
  </si>
  <si>
    <t>Melford Karlsson</t>
  </si>
  <si>
    <t>Bo Dahlen</t>
  </si>
  <si>
    <t>Tony Gustavsson</t>
  </si>
  <si>
    <t>Peder Kjellberg</t>
  </si>
  <si>
    <t>Helge Andersson</t>
  </si>
  <si>
    <t>Björn Andreassen</t>
  </si>
  <si>
    <t>Ola Engfors</t>
  </si>
  <si>
    <t>Tore Sjöstedt</t>
  </si>
  <si>
    <t>Olof Lundkvist</t>
  </si>
  <si>
    <t>Gösta Lindgren</t>
  </si>
  <si>
    <t>Anders Svensson</t>
  </si>
  <si>
    <t>Rolf Norling</t>
  </si>
  <si>
    <t>Bo Johansson</t>
  </si>
  <si>
    <t>Staffan Johansson</t>
  </si>
  <si>
    <t>Bo-G Skarpsvärd</t>
  </si>
  <si>
    <t>Bertil Uggla</t>
  </si>
  <si>
    <t>Tommy Strand</t>
  </si>
  <si>
    <t>Hans Ljungstedt</t>
  </si>
  <si>
    <t>Lars-Erik Andersson</t>
  </si>
  <si>
    <t>Nils Sundberg</t>
  </si>
  <si>
    <t>Jan Sundholm</t>
  </si>
  <si>
    <t>Per-Arne Öhman</t>
  </si>
  <si>
    <t>Sune Hallström</t>
  </si>
  <si>
    <t>Håkan Roswall</t>
  </si>
  <si>
    <t>Viljo Pääjärvi</t>
  </si>
  <si>
    <t>Jan-Erik Svensson</t>
  </si>
  <si>
    <t>Lars Karlsson</t>
  </si>
  <si>
    <t>Ove Nilsson</t>
  </si>
  <si>
    <t>Kent Alexandersson</t>
  </si>
  <si>
    <t>Rolf Jornevald</t>
  </si>
  <si>
    <t>Anders Renström</t>
  </si>
  <si>
    <t>Roger Andersson</t>
  </si>
  <si>
    <t>VETERANTOUREN 2023-24</t>
  </si>
  <si>
    <t xml:space="preserve">Luleå H  </t>
  </si>
  <si>
    <t>Kriuna B</t>
  </si>
  <si>
    <t>Malmb. B</t>
  </si>
  <si>
    <t>Snitt tot</t>
  </si>
  <si>
    <t>Monika Svalkvist</t>
  </si>
  <si>
    <t xml:space="preserve">Eva Dahlberg Lindvall </t>
  </si>
  <si>
    <t>Ulla-Karin Rönnbäck</t>
  </si>
  <si>
    <t>Stina Lundbäck</t>
  </si>
  <si>
    <t>Maj-Lis Enström</t>
  </si>
  <si>
    <t>Lisa Persson</t>
  </si>
  <si>
    <t>Ulla Sundberg</t>
  </si>
  <si>
    <t>Carina Bergman</t>
  </si>
  <si>
    <t>Margareta Hedman</t>
  </si>
  <si>
    <t>Maj-Lene Jansson</t>
  </si>
  <si>
    <t>Gunnel Snell Lidberg</t>
  </si>
  <si>
    <t>Inger Svensson</t>
  </si>
  <si>
    <t>Ewa Matti</t>
  </si>
  <si>
    <t>Solveig Korpiniemi</t>
  </si>
  <si>
    <t>Gunvor Strand</t>
  </si>
  <si>
    <t>Viveka Forsberg</t>
  </si>
  <si>
    <t>Ruth Samuelsson</t>
  </si>
  <si>
    <t>Gertrud Erlandsson</t>
  </si>
  <si>
    <t>Birgitta Ruborg</t>
  </si>
  <si>
    <t>Marianne Selberg</t>
  </si>
  <si>
    <t>Lena Uusitalo</t>
  </si>
  <si>
    <t>Lars Lundström</t>
  </si>
  <si>
    <t>Lars Selberg</t>
  </si>
  <si>
    <t>Luleå B</t>
  </si>
  <si>
    <t>Stefan Nilsson</t>
  </si>
  <si>
    <t>Stig Larsson</t>
  </si>
  <si>
    <t>Veterantour Älvsbyn B, 15 nov</t>
  </si>
  <si>
    <t>Gunnel Snäll Lidberg</t>
  </si>
  <si>
    <t>Viveca Forsberg</t>
  </si>
  <si>
    <t>Sven-Åke Lundkvist</t>
  </si>
  <si>
    <t>Peter Johansson</t>
  </si>
  <si>
    <t>Kjell Landström</t>
  </si>
  <si>
    <t>Staffan Bergman</t>
  </si>
  <si>
    <t>Stefan Engström</t>
  </si>
  <si>
    <t>Samuel Holmgren</t>
  </si>
  <si>
    <t>Jan Isaksson</t>
  </si>
  <si>
    <t>Maria Olsson</t>
  </si>
  <si>
    <t>Henry Larsson</t>
  </si>
  <si>
    <t>Thomas Holmgren</t>
  </si>
  <si>
    <t>Irma Sundberg</t>
  </si>
  <si>
    <t>Börje Lind</t>
  </si>
  <si>
    <t>Inga Grönlund</t>
  </si>
  <si>
    <t>Birgitta Karlsson</t>
  </si>
  <si>
    <t>Eva Dahlberg Lindvall</t>
  </si>
  <si>
    <t>Gösta Larsen</t>
  </si>
  <si>
    <t>Börje L/Staffan B</t>
  </si>
  <si>
    <t>Maria Engström</t>
  </si>
  <si>
    <t>Kurt-Lennart Bergh</t>
  </si>
  <si>
    <t>Hans-Olov Enqvist</t>
  </si>
  <si>
    <t>Eva Matti</t>
  </si>
  <si>
    <t>Jan I/Stefan E</t>
  </si>
  <si>
    <t>Torsten Nyström</t>
  </si>
  <si>
    <t>Mats Andersson</t>
  </si>
  <si>
    <t>Thomas H/Samuel H</t>
  </si>
  <si>
    <t>Irma S/Inga G</t>
  </si>
  <si>
    <t>Bert Johansson</t>
  </si>
  <si>
    <t>Ann-Kristin Nyström</t>
  </si>
  <si>
    <t>Lars Lundström/PA</t>
  </si>
  <si>
    <t>Älvsbyn H</t>
  </si>
  <si>
    <t xml:space="preserve">3       Alf Karlsson    0       186     195     197     222     800     0       800     22      16      </t>
  </si>
  <si>
    <t xml:space="preserve">7       Sven Sundqvist  0       201     140     188     184     713     0       713     17      16      </t>
  </si>
  <si>
    <t xml:space="preserve">8       Ovar Marklund   0       155     135     214     202     706     0       706     15      19      </t>
  </si>
  <si>
    <t xml:space="preserve">9       Ulf Jacobsson   0       151     183     173     198     705     0       705     18      11      </t>
  </si>
  <si>
    <t xml:space="preserve">10      Hans Johansson  0       180     149     122     199     650     0       650     12      16      </t>
  </si>
  <si>
    <t xml:space="preserve">12      Ulf Lindholm    0       133     181     158     165     637     0       637     9       18      </t>
  </si>
  <si>
    <t xml:space="preserve">15      Per-Erik Lundström      0       127     198     126     168     619     0       619     13      11      </t>
  </si>
  <si>
    <t xml:space="preserve">18      Kristina Wikström       0       150     145     156     153     604     0       604     8       17      </t>
  </si>
  <si>
    <t xml:space="preserve">19      Britta Sivlér   0       173     157     146     118     594     0       594     10      13      </t>
  </si>
  <si>
    <t xml:space="preserve">20      Leif Thurfjell  0       125     125     129     202     581     0       581     11      11      </t>
  </si>
  <si>
    <t xml:space="preserve">21      Lars Gustavsson 0       130     149     144     155     578     0       578     8       16      </t>
  </si>
  <si>
    <t>24      Britt-Marie Widgren     0       120     124     79      107     430     0       430     4</t>
  </si>
  <si>
    <t xml:space="preserve">5       Thomas Thelin   0       179     183     147     178     687     0       687     14      18      </t>
  </si>
  <si>
    <t xml:space="preserve">6       Tommy Lundström 0       145     230     149     162     686     0       686     14      13      </t>
  </si>
  <si>
    <t xml:space="preserve">8       Kenneth Andersson       0       172     201     168     134     675     0       675     15      13      </t>
  </si>
  <si>
    <t xml:space="preserve">10      Stefan Westermark       0       133     148     191     196     668     0       668     10      20      </t>
  </si>
  <si>
    <t xml:space="preserve">12      S-O Svensson    0       202     158     145     125     630     0       630     9       20      </t>
  </si>
  <si>
    <t xml:space="preserve">13      Majvor Henriksson       0       168     145     151     165     629     0       629     10      17      </t>
  </si>
  <si>
    <t xml:space="preserve">14      Lennart Berg    0       124     115     200     179     618     0       618     12      14      </t>
  </si>
  <si>
    <t xml:space="preserve">16      Leif Askenby    0       155     126     125     179     585     0       585     13      12      </t>
  </si>
  <si>
    <t xml:space="preserve">17      Barbro Ström    0       128     139     144     169     580     0       580     11      12      </t>
  </si>
  <si>
    <t xml:space="preserve">20      Berndt Öhrvall  0       135     166     136     110     547     0       547     7       14      </t>
  </si>
  <si>
    <t xml:space="preserve">21      Carin Holmgren  0       135     115     125     157     532     0       532     7       11      </t>
  </si>
  <si>
    <t xml:space="preserve">24      Vanja Vågman    0       92      102     119     87      400     0       400     3       5       </t>
  </si>
  <si>
    <t>Luleå H</t>
  </si>
  <si>
    <t>Bo-G Skarpsvärd 2</t>
  </si>
  <si>
    <t>Christer Westberg 2</t>
  </si>
  <si>
    <t>Malmberget Borta</t>
  </si>
  <si>
    <t>Boden</t>
  </si>
  <si>
    <t>Rolf N</t>
  </si>
  <si>
    <t>Stefan N 2</t>
  </si>
  <si>
    <t>Ulla-Karin</t>
  </si>
  <si>
    <t>Christer W</t>
  </si>
  <si>
    <t>Carina B</t>
  </si>
  <si>
    <t>Monika</t>
  </si>
  <si>
    <t>Hans B</t>
  </si>
  <si>
    <t>Stina L</t>
  </si>
  <si>
    <t>Solveig</t>
  </si>
  <si>
    <t>Jan R</t>
  </si>
  <si>
    <t>Lisa</t>
  </si>
  <si>
    <t>Tommy S</t>
  </si>
  <si>
    <t>Ola E</t>
  </si>
  <si>
    <t xml:space="preserve">Margareta </t>
  </si>
  <si>
    <t>Ulla S</t>
  </si>
  <si>
    <t>Peder K</t>
  </si>
  <si>
    <t>Gösta</t>
  </si>
  <si>
    <t>Stefan N</t>
  </si>
  <si>
    <t>Jan S</t>
  </si>
  <si>
    <t>Jimmy</t>
  </si>
  <si>
    <t>Viveca</t>
  </si>
  <si>
    <t>Gunvor S</t>
  </si>
  <si>
    <t>Bo-G</t>
  </si>
  <si>
    <t>Kiruna</t>
  </si>
  <si>
    <t xml:space="preserve">Vinst Boden </t>
  </si>
  <si>
    <t>Peder K 2</t>
  </si>
  <si>
    <t>Kiruna b 19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</si>
</sst>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ourier New"/>
      <family val="3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2" borderId="1" xfId="0" applyFont="1" applyFill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1" fontId="0" fillId="0" borderId="2" xfId="0" applyNumberFormat="1" applyBorder="1" applyAlignment="1">
      <alignment horizontal="center"/>
    </xf>
    <xf numFmtId="0" fontId="5" fillId="3" borderId="1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4" fillId="0" borderId="2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8" fillId="0" borderId="1" xfId="0" applyFont="1" applyBorder="1"/>
    <xf numFmtId="0" fontId="5" fillId="2" borderId="0" xfId="0" applyFont="1" applyFill="1"/>
    <xf numFmtId="0" fontId="5" fillId="3" borderId="4" xfId="0" applyFont="1" applyFill="1" applyBorder="1" applyAlignment="1">
      <alignment horizontal="lef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3" borderId="0" xfId="0" applyFont="1" applyFill="1"/>
    <xf numFmtId="0" fontId="5" fillId="2" borderId="6" xfId="0" applyFont="1" applyFill="1" applyBorder="1"/>
    <xf numFmtId="0" fontId="1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5D76C18-AF99-4C57-A9F4-398A1347C8CE}"/>
            </a:ext>
          </a:extLst>
        </xdr:cNvPr>
        <xdr:cNvSpPr>
          <a:spLocks noChangeAspect="1" noChangeArrowheads="1"/>
        </xdr:cNvSpPr>
      </xdr:nvSpPr>
      <xdr:spPr bwMode="auto">
        <a:xfrm>
          <a:off x="335280" y="906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BB751CE-9562-4A7D-AFC9-E83DF1391EBD}"/>
            </a:ext>
          </a:extLst>
        </xdr:cNvPr>
        <xdr:cNvSpPr>
          <a:spLocks noChangeAspect="1" noChangeArrowheads="1"/>
        </xdr:cNvSpPr>
      </xdr:nvSpPr>
      <xdr:spPr bwMode="auto">
        <a:xfrm>
          <a:off x="724662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AE41E0E-208E-412C-ACC4-EA2BF4DBFA3C}"/>
            </a:ext>
          </a:extLst>
        </xdr:cNvPr>
        <xdr:cNvSpPr>
          <a:spLocks noChangeAspect="1" noChangeArrowheads="1"/>
        </xdr:cNvSpPr>
      </xdr:nvSpPr>
      <xdr:spPr bwMode="auto">
        <a:xfrm>
          <a:off x="724662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DDDF662-B12C-45FA-9D52-03604961C7E9}"/>
            </a:ext>
          </a:extLst>
        </xdr:cNvPr>
        <xdr:cNvSpPr>
          <a:spLocks noChangeAspect="1" noChangeArrowheads="1"/>
        </xdr:cNvSpPr>
      </xdr:nvSpPr>
      <xdr:spPr bwMode="auto">
        <a:xfrm>
          <a:off x="724662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D80EFCC-58B2-4FC8-81DF-BFDC04B35D21}"/>
            </a:ext>
          </a:extLst>
        </xdr:cNvPr>
        <xdr:cNvSpPr>
          <a:spLocks noChangeAspect="1" noChangeArrowheads="1"/>
        </xdr:cNvSpPr>
      </xdr:nvSpPr>
      <xdr:spPr bwMode="auto">
        <a:xfrm>
          <a:off x="7246620" y="112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4B05554-53F3-40E9-9990-69109699A17A}"/>
            </a:ext>
          </a:extLst>
        </xdr:cNvPr>
        <xdr:cNvSpPr>
          <a:spLocks noChangeAspect="1" noChangeArrowheads="1"/>
        </xdr:cNvSpPr>
      </xdr:nvSpPr>
      <xdr:spPr bwMode="auto">
        <a:xfrm>
          <a:off x="7246620" y="902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4A044B5-D0EC-4341-A109-867064764A0F}"/>
            </a:ext>
          </a:extLst>
        </xdr:cNvPr>
        <xdr:cNvSpPr>
          <a:spLocks noChangeAspect="1" noChangeArrowheads="1"/>
        </xdr:cNvSpPr>
      </xdr:nvSpPr>
      <xdr:spPr bwMode="auto">
        <a:xfrm>
          <a:off x="7246620" y="422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9A3BA35-189A-4718-AD4F-700DF461DC17}"/>
            </a:ext>
          </a:extLst>
        </xdr:cNvPr>
        <xdr:cNvSpPr>
          <a:spLocks noChangeAspect="1" noChangeArrowheads="1"/>
        </xdr:cNvSpPr>
      </xdr:nvSpPr>
      <xdr:spPr bwMode="auto">
        <a:xfrm>
          <a:off x="7246620" y="902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80FA0E8-80D6-44D2-A894-95C775A291AB}"/>
            </a:ext>
          </a:extLst>
        </xdr:cNvPr>
        <xdr:cNvSpPr>
          <a:spLocks noChangeAspect="1" noChangeArrowheads="1"/>
        </xdr:cNvSpPr>
      </xdr:nvSpPr>
      <xdr:spPr bwMode="auto">
        <a:xfrm>
          <a:off x="7246620" y="4076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5831655-3BC8-45C4-8FCA-05D825387447}"/>
            </a:ext>
          </a:extLst>
        </xdr:cNvPr>
        <xdr:cNvSpPr>
          <a:spLocks noChangeAspect="1" noChangeArrowheads="1"/>
        </xdr:cNvSpPr>
      </xdr:nvSpPr>
      <xdr:spPr bwMode="auto">
        <a:xfrm>
          <a:off x="724662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73E834F-7B57-42C9-A5A0-0FE0D27F0606}"/>
            </a:ext>
          </a:extLst>
        </xdr:cNvPr>
        <xdr:cNvSpPr>
          <a:spLocks noChangeAspect="1" noChangeArrowheads="1"/>
        </xdr:cNvSpPr>
      </xdr:nvSpPr>
      <xdr:spPr bwMode="auto">
        <a:xfrm>
          <a:off x="724662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8911AC3-C1B2-4F4B-A959-9A291B5F1F19}"/>
            </a:ext>
          </a:extLst>
        </xdr:cNvPr>
        <xdr:cNvSpPr>
          <a:spLocks noChangeAspect="1" noChangeArrowheads="1"/>
        </xdr:cNvSpPr>
      </xdr:nvSpPr>
      <xdr:spPr bwMode="auto">
        <a:xfrm>
          <a:off x="335280" y="4671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9318556B-B108-448E-BE41-021FB42AE722}"/>
            </a:ext>
          </a:extLst>
        </xdr:cNvPr>
        <xdr:cNvSpPr>
          <a:spLocks noChangeAspect="1" noChangeArrowheads="1"/>
        </xdr:cNvSpPr>
      </xdr:nvSpPr>
      <xdr:spPr bwMode="auto">
        <a:xfrm>
          <a:off x="33528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4BB2417-B5A7-404F-B1C8-5C20396CD73C}"/>
            </a:ext>
          </a:extLst>
        </xdr:cNvPr>
        <xdr:cNvSpPr>
          <a:spLocks noChangeAspect="1" noChangeArrowheads="1"/>
        </xdr:cNvSpPr>
      </xdr:nvSpPr>
      <xdr:spPr bwMode="auto">
        <a:xfrm>
          <a:off x="7246620" y="209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0A0F6DE-3784-43BB-A967-EE708A9E83B7}"/>
            </a:ext>
          </a:extLst>
        </xdr:cNvPr>
        <xdr:cNvSpPr>
          <a:spLocks noChangeAspect="1" noChangeArrowheads="1"/>
        </xdr:cNvSpPr>
      </xdr:nvSpPr>
      <xdr:spPr bwMode="auto">
        <a:xfrm>
          <a:off x="7246620" y="1699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9F01D01-1F6B-4F5D-97E3-F5D67BA34137}"/>
            </a:ext>
          </a:extLst>
        </xdr:cNvPr>
        <xdr:cNvSpPr>
          <a:spLocks noChangeAspect="1" noChangeArrowheads="1"/>
        </xdr:cNvSpPr>
      </xdr:nvSpPr>
      <xdr:spPr bwMode="auto">
        <a:xfrm>
          <a:off x="7246620" y="906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DB4D505-CF75-41D5-A598-3A96B18FA3D6}"/>
            </a:ext>
          </a:extLst>
        </xdr:cNvPr>
        <xdr:cNvSpPr>
          <a:spLocks noChangeAspect="1" noChangeArrowheads="1"/>
        </xdr:cNvSpPr>
      </xdr:nvSpPr>
      <xdr:spPr bwMode="auto">
        <a:xfrm>
          <a:off x="771144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77F2CA0-8AB9-4F6A-959D-079209BF5130}"/>
            </a:ext>
          </a:extLst>
        </xdr:cNvPr>
        <xdr:cNvSpPr>
          <a:spLocks noChangeAspect="1" noChangeArrowheads="1"/>
        </xdr:cNvSpPr>
      </xdr:nvSpPr>
      <xdr:spPr bwMode="auto">
        <a:xfrm>
          <a:off x="771144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E48A829-6BF4-4969-9740-4490B52DF648}"/>
            </a:ext>
          </a:extLst>
        </xdr:cNvPr>
        <xdr:cNvSpPr>
          <a:spLocks noChangeAspect="1" noChangeArrowheads="1"/>
        </xdr:cNvSpPr>
      </xdr:nvSpPr>
      <xdr:spPr bwMode="auto">
        <a:xfrm>
          <a:off x="7711440" y="3086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D1659E5-42E2-4CB4-BE08-BB4DA74DD10E}"/>
            </a:ext>
          </a:extLst>
        </xdr:cNvPr>
        <xdr:cNvSpPr>
          <a:spLocks noChangeAspect="1" noChangeArrowheads="1"/>
        </xdr:cNvSpPr>
      </xdr:nvSpPr>
      <xdr:spPr bwMode="auto">
        <a:xfrm>
          <a:off x="7711440" y="1699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82F4448-282C-431E-A079-35E516942C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1E027DC-8680-415D-8C8B-36CD4B763DA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4F00894-D107-442E-B9EC-77D43F75C5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50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C746580-251A-4B36-8AD3-8AA97750E556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689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7620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B2728F0-44F9-4291-8A18-D9C7DDB61571}"/>
            </a:ext>
          </a:extLst>
        </xdr:cNvPr>
        <xdr:cNvSpPr>
          <a:spLocks noChangeAspect="1" noChangeArrowheads="1"/>
        </xdr:cNvSpPr>
      </xdr:nvSpPr>
      <xdr:spPr bwMode="auto">
        <a:xfrm>
          <a:off x="693420" y="137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15</xdr:row>
      <xdr:rowOff>7620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183B92B-DFD6-4C85-97BF-33072B9A9835}"/>
            </a:ext>
          </a:extLst>
        </xdr:cNvPr>
        <xdr:cNvSpPr>
          <a:spLocks noChangeAspect="1" noChangeArrowheads="1"/>
        </xdr:cNvSpPr>
      </xdr:nvSpPr>
      <xdr:spPr bwMode="auto">
        <a:xfrm>
          <a:off x="7924800" y="289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2EC854F-8257-45C7-B388-C2263CAA08C8}"/>
            </a:ext>
          </a:extLst>
        </xdr:cNvPr>
        <xdr:cNvSpPr>
          <a:spLocks noChangeAspect="1" noChangeArrowheads="1"/>
        </xdr:cNvSpPr>
      </xdr:nvSpPr>
      <xdr:spPr bwMode="auto">
        <a:xfrm>
          <a:off x="7414260" y="2293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18</xdr:row>
      <xdr:rowOff>53340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261FD63-51DF-499C-9739-257F76DA7E7A}"/>
            </a:ext>
          </a:extLst>
        </xdr:cNvPr>
        <xdr:cNvSpPr>
          <a:spLocks noChangeAspect="1" noChangeArrowheads="1"/>
        </xdr:cNvSpPr>
      </xdr:nvSpPr>
      <xdr:spPr bwMode="auto">
        <a:xfrm>
          <a:off x="134112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75EF7B5-4468-4E5E-BA39-669A36C8B8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4B8C66C-6DD2-4DEC-BE5D-1F697229CD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A46A5FB-4301-45B8-9E4D-725422EBEB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15</xdr:row>
      <xdr:rowOff>7620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19CDD1B-4991-4E77-984C-1D6CD15ED6A3}"/>
            </a:ext>
          </a:extLst>
        </xdr:cNvPr>
        <xdr:cNvSpPr>
          <a:spLocks noChangeAspect="1" noChangeArrowheads="1"/>
        </xdr:cNvSpPr>
      </xdr:nvSpPr>
      <xdr:spPr bwMode="auto">
        <a:xfrm>
          <a:off x="693420" y="354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5A86B54-FDA8-4DCE-AF99-4C759F883D70}"/>
            </a:ext>
          </a:extLst>
        </xdr:cNvPr>
        <xdr:cNvSpPr>
          <a:spLocks noChangeAspect="1" noChangeArrowheads="1"/>
        </xdr:cNvSpPr>
      </xdr:nvSpPr>
      <xdr:spPr bwMode="auto">
        <a:xfrm>
          <a:off x="297180" y="4686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3210568-C44A-43A1-A565-B7D373BDC93D}"/>
            </a:ext>
          </a:extLst>
        </xdr:cNvPr>
        <xdr:cNvSpPr>
          <a:spLocks noChangeAspect="1" noChangeArrowheads="1"/>
        </xdr:cNvSpPr>
      </xdr:nvSpPr>
      <xdr:spPr bwMode="auto">
        <a:xfrm>
          <a:off x="7818120" y="2308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92B3876-5297-4862-B660-EC1D37E2DDCC}"/>
            </a:ext>
          </a:extLst>
        </xdr:cNvPr>
        <xdr:cNvSpPr>
          <a:spLocks noChangeAspect="1" noChangeArrowheads="1"/>
        </xdr:cNvSpPr>
      </xdr:nvSpPr>
      <xdr:spPr bwMode="auto">
        <a:xfrm>
          <a:off x="297180" y="389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2E147F1-A1AE-4244-B7E2-26EB7B8A8994}"/>
            </a:ext>
          </a:extLst>
        </xdr:cNvPr>
        <xdr:cNvSpPr>
          <a:spLocks noChangeAspect="1" noChangeArrowheads="1"/>
        </xdr:cNvSpPr>
      </xdr:nvSpPr>
      <xdr:spPr bwMode="auto">
        <a:xfrm>
          <a:off x="7818120" y="2308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492E1C1-602C-4AF6-AB5C-4C6CDC22004D}"/>
            </a:ext>
          </a:extLst>
        </xdr:cNvPr>
        <xdr:cNvSpPr>
          <a:spLocks noChangeAspect="1" noChangeArrowheads="1"/>
        </xdr:cNvSpPr>
      </xdr:nvSpPr>
      <xdr:spPr bwMode="auto">
        <a:xfrm>
          <a:off x="7818120" y="2308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3850D53-D8A7-4306-AC0B-1CBECF428420}"/>
            </a:ext>
          </a:extLst>
        </xdr:cNvPr>
        <xdr:cNvSpPr>
          <a:spLocks noChangeAspect="1" noChangeArrowheads="1"/>
        </xdr:cNvSpPr>
      </xdr:nvSpPr>
      <xdr:spPr bwMode="auto">
        <a:xfrm>
          <a:off x="781812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22A1CBB-B24B-4209-89C9-A7BB09814428}"/>
            </a:ext>
          </a:extLst>
        </xdr:cNvPr>
        <xdr:cNvSpPr>
          <a:spLocks noChangeAspect="1" noChangeArrowheads="1"/>
        </xdr:cNvSpPr>
      </xdr:nvSpPr>
      <xdr:spPr bwMode="auto">
        <a:xfrm>
          <a:off x="7818120" y="270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297180</xdr:colOff>
      <xdr:row>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F9C488F-E52A-4D6B-B979-219DAFDD0370}"/>
            </a:ext>
          </a:extLst>
        </xdr:cNvPr>
        <xdr:cNvSpPr>
          <a:spLocks noChangeAspect="1" noChangeArrowheads="1"/>
        </xdr:cNvSpPr>
      </xdr:nvSpPr>
      <xdr:spPr bwMode="auto">
        <a:xfrm>
          <a:off x="7505700" y="2286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571500</xdr:colOff>
      <xdr:row>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6808CA1-E6F6-441E-84C0-F3DB99E20F6A}"/>
            </a:ext>
          </a:extLst>
        </xdr:cNvPr>
        <xdr:cNvSpPr>
          <a:spLocks noChangeAspect="1" noChangeArrowheads="1"/>
        </xdr:cNvSpPr>
      </xdr:nvSpPr>
      <xdr:spPr bwMode="auto">
        <a:xfrm>
          <a:off x="7780020" y="1516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B9F672B-F8F6-4125-A424-ADAA8D7BE644}"/>
            </a:ext>
          </a:extLst>
        </xdr:cNvPr>
        <xdr:cNvSpPr>
          <a:spLocks noChangeAspect="1" noChangeArrowheads="1"/>
        </xdr:cNvSpPr>
      </xdr:nvSpPr>
      <xdr:spPr bwMode="auto">
        <a:xfrm>
          <a:off x="7818120" y="1516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6978864-52D8-4294-B0ED-96A561A7CE63}"/>
            </a:ext>
          </a:extLst>
        </xdr:cNvPr>
        <xdr:cNvSpPr>
          <a:spLocks noChangeAspect="1" noChangeArrowheads="1"/>
        </xdr:cNvSpPr>
      </xdr:nvSpPr>
      <xdr:spPr bwMode="auto">
        <a:xfrm>
          <a:off x="7818120" y="131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9E1616A-B22C-4F7D-9F3D-15971D2CCD2D}"/>
            </a:ext>
          </a:extLst>
        </xdr:cNvPr>
        <xdr:cNvSpPr>
          <a:spLocks noChangeAspect="1" noChangeArrowheads="1"/>
        </xdr:cNvSpPr>
      </xdr:nvSpPr>
      <xdr:spPr bwMode="auto">
        <a:xfrm>
          <a:off x="781812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741AA95-CBDF-474C-9FE9-CEE901F0B5EB}"/>
            </a:ext>
          </a:extLst>
        </xdr:cNvPr>
        <xdr:cNvSpPr>
          <a:spLocks noChangeAspect="1" noChangeArrowheads="1"/>
        </xdr:cNvSpPr>
      </xdr:nvSpPr>
      <xdr:spPr bwMode="auto">
        <a:xfrm>
          <a:off x="297180" y="131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464ACD0-332F-46CE-8839-0591F824BF37}"/>
            </a:ext>
          </a:extLst>
        </xdr:cNvPr>
        <xdr:cNvSpPr>
          <a:spLocks noChangeAspect="1" noChangeArrowheads="1"/>
        </xdr:cNvSpPr>
      </xdr:nvSpPr>
      <xdr:spPr bwMode="auto">
        <a:xfrm>
          <a:off x="7818120" y="171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28E357A-7030-4022-98C5-3B5A0CF3A0B3}"/>
            </a:ext>
          </a:extLst>
        </xdr:cNvPr>
        <xdr:cNvSpPr>
          <a:spLocks noChangeAspect="1" noChangeArrowheads="1"/>
        </xdr:cNvSpPr>
      </xdr:nvSpPr>
      <xdr:spPr bwMode="auto">
        <a:xfrm>
          <a:off x="7818120" y="112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67C489E-5B80-4FD3-BC5A-0B53F1EEA64A}"/>
            </a:ext>
          </a:extLst>
        </xdr:cNvPr>
        <xdr:cNvSpPr>
          <a:spLocks noChangeAspect="1" noChangeArrowheads="1"/>
        </xdr:cNvSpPr>
      </xdr:nvSpPr>
      <xdr:spPr bwMode="auto">
        <a:xfrm>
          <a:off x="297180" y="1516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7242DEA-6828-4293-95DF-DA404332CF25}"/>
            </a:ext>
          </a:extLst>
        </xdr:cNvPr>
        <xdr:cNvSpPr>
          <a:spLocks noChangeAspect="1" noChangeArrowheads="1"/>
        </xdr:cNvSpPr>
      </xdr:nvSpPr>
      <xdr:spPr bwMode="auto">
        <a:xfrm>
          <a:off x="8427720" y="1516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C0E42EFA-8080-475A-8879-4D87C1DD93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290864B-2BA2-4E17-AA4F-1458DD58B5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CA364D4-6966-461D-9B51-F0386D0794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BBC9BBBD-83CB-448A-800F-5E63485BFB7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3B6D725-9435-4DB7-8933-7C8B353D72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AAB3F0E-89C5-4A0E-B87A-F9B876F478F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77B3EC4-70EA-4CEB-AEBB-4DAACE74F44A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ACA6CBC4-492F-47F9-87AA-46ADC9078B2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CD5B09C-F1A6-4CF1-BC37-3BFB1F7D88D8}"/>
            </a:ext>
          </a:extLst>
        </xdr:cNvPr>
        <xdr:cNvSpPr>
          <a:spLocks noChangeAspect="1" noChangeArrowheads="1"/>
        </xdr:cNvSpPr>
      </xdr:nvSpPr>
      <xdr:spPr bwMode="auto">
        <a:xfrm>
          <a:off x="61569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840048F0-D60B-469F-81ED-E51B2FDD46E3}"/>
            </a:ext>
          </a:extLst>
        </xdr:cNvPr>
        <xdr:cNvSpPr>
          <a:spLocks noChangeAspect="1" noChangeArrowheads="1"/>
        </xdr:cNvSpPr>
      </xdr:nvSpPr>
      <xdr:spPr bwMode="auto">
        <a:xfrm>
          <a:off x="61569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F4427E3A-4DEF-4DAE-99C0-1008A2777A3F}"/>
            </a:ext>
          </a:extLst>
        </xdr:cNvPr>
        <xdr:cNvSpPr>
          <a:spLocks noChangeAspect="1" noChangeArrowheads="1"/>
        </xdr:cNvSpPr>
      </xdr:nvSpPr>
      <xdr:spPr bwMode="auto">
        <a:xfrm>
          <a:off x="61569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A53827A7-290E-468A-9595-ACFC48568857}"/>
            </a:ext>
          </a:extLst>
        </xdr:cNvPr>
        <xdr:cNvSpPr>
          <a:spLocks noChangeAspect="1" noChangeArrowheads="1"/>
        </xdr:cNvSpPr>
      </xdr:nvSpPr>
      <xdr:spPr bwMode="auto">
        <a:xfrm>
          <a:off x="61569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68C5476-F413-4FA3-9DF4-5C14D39BEE77}"/>
            </a:ext>
          </a:extLst>
        </xdr:cNvPr>
        <xdr:cNvSpPr>
          <a:spLocks noChangeAspect="1" noChangeArrowheads="1"/>
        </xdr:cNvSpPr>
      </xdr:nvSpPr>
      <xdr:spPr bwMode="auto">
        <a:xfrm>
          <a:off x="61569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4B4BD1B-0C6E-466B-B3AC-718BF88F6DDF}"/>
            </a:ext>
          </a:extLst>
        </xdr:cNvPr>
        <xdr:cNvSpPr>
          <a:spLocks noChangeAspect="1" noChangeArrowheads="1"/>
        </xdr:cNvSpPr>
      </xdr:nvSpPr>
      <xdr:spPr bwMode="auto">
        <a:xfrm>
          <a:off x="61569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56638F4B-3ADE-4FEA-B20C-10494114E1AB}"/>
            </a:ext>
          </a:extLst>
        </xdr:cNvPr>
        <xdr:cNvSpPr>
          <a:spLocks noChangeAspect="1" noChangeArrowheads="1"/>
        </xdr:cNvSpPr>
      </xdr:nvSpPr>
      <xdr:spPr bwMode="auto">
        <a:xfrm>
          <a:off x="61569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C66C548-6F82-47C4-8499-DFFC984C0AAC}"/>
            </a:ext>
          </a:extLst>
        </xdr:cNvPr>
        <xdr:cNvSpPr>
          <a:spLocks noChangeAspect="1" noChangeArrowheads="1"/>
        </xdr:cNvSpPr>
      </xdr:nvSpPr>
      <xdr:spPr bwMode="auto">
        <a:xfrm>
          <a:off x="61569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48C7F4F-C189-4506-8D26-B9A4BD286291}"/>
            </a:ext>
          </a:extLst>
        </xdr:cNvPr>
        <xdr:cNvSpPr>
          <a:spLocks noChangeAspect="1" noChangeArrowheads="1"/>
        </xdr:cNvSpPr>
      </xdr:nvSpPr>
      <xdr:spPr bwMode="auto">
        <a:xfrm>
          <a:off x="61569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B41F6F8-EB21-4EF0-89DE-E614FB00216C}"/>
            </a:ext>
          </a:extLst>
        </xdr:cNvPr>
        <xdr:cNvSpPr>
          <a:spLocks noChangeAspect="1" noChangeArrowheads="1"/>
        </xdr:cNvSpPr>
      </xdr:nvSpPr>
      <xdr:spPr bwMode="auto">
        <a:xfrm>
          <a:off x="61569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BFC5EB50-100E-4201-A1EC-63984B37326F}"/>
            </a:ext>
          </a:extLst>
        </xdr:cNvPr>
        <xdr:cNvSpPr>
          <a:spLocks noChangeAspect="1" noChangeArrowheads="1"/>
        </xdr:cNvSpPr>
      </xdr:nvSpPr>
      <xdr:spPr bwMode="auto">
        <a:xfrm>
          <a:off x="61569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B9FFC41-C529-4DB8-BFC8-E44F44A4A0FB}"/>
            </a:ext>
          </a:extLst>
        </xdr:cNvPr>
        <xdr:cNvSpPr>
          <a:spLocks noChangeAspect="1" noChangeArrowheads="1"/>
        </xdr:cNvSpPr>
      </xdr:nvSpPr>
      <xdr:spPr bwMode="auto">
        <a:xfrm>
          <a:off x="74142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65D1562F-9039-40D3-80CA-4095885FC482}"/>
            </a:ext>
          </a:extLst>
        </xdr:cNvPr>
        <xdr:cNvSpPr>
          <a:spLocks noChangeAspect="1" noChangeArrowheads="1"/>
        </xdr:cNvSpPr>
      </xdr:nvSpPr>
      <xdr:spPr bwMode="auto">
        <a:xfrm>
          <a:off x="74142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FA4D033-F757-475E-8F8A-666C7F9A301C}"/>
            </a:ext>
          </a:extLst>
        </xdr:cNvPr>
        <xdr:cNvSpPr>
          <a:spLocks noChangeAspect="1" noChangeArrowheads="1"/>
        </xdr:cNvSpPr>
      </xdr:nvSpPr>
      <xdr:spPr bwMode="auto">
        <a:xfrm>
          <a:off x="74142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BD1C944C-C3F6-4CB6-9630-0F08978F7CAC}"/>
            </a:ext>
          </a:extLst>
        </xdr:cNvPr>
        <xdr:cNvSpPr>
          <a:spLocks noChangeAspect="1" noChangeArrowheads="1"/>
        </xdr:cNvSpPr>
      </xdr:nvSpPr>
      <xdr:spPr bwMode="auto">
        <a:xfrm>
          <a:off x="74142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DB2EC00-2C4B-4679-9E49-5C06B3A2D1AB}"/>
            </a:ext>
          </a:extLst>
        </xdr:cNvPr>
        <xdr:cNvSpPr>
          <a:spLocks noChangeAspect="1" noChangeArrowheads="1"/>
        </xdr:cNvSpPr>
      </xdr:nvSpPr>
      <xdr:spPr bwMode="auto">
        <a:xfrm>
          <a:off x="74142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727B77CF-EBFE-47E8-9371-AE532EEEA234}"/>
            </a:ext>
          </a:extLst>
        </xdr:cNvPr>
        <xdr:cNvSpPr>
          <a:spLocks noChangeAspect="1" noChangeArrowheads="1"/>
        </xdr:cNvSpPr>
      </xdr:nvSpPr>
      <xdr:spPr bwMode="auto">
        <a:xfrm>
          <a:off x="74142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CCAE528-E7F5-4922-9EA0-F6920A5A0F15}"/>
            </a:ext>
          </a:extLst>
        </xdr:cNvPr>
        <xdr:cNvSpPr>
          <a:spLocks noChangeAspect="1" noChangeArrowheads="1"/>
        </xdr:cNvSpPr>
      </xdr:nvSpPr>
      <xdr:spPr bwMode="auto">
        <a:xfrm>
          <a:off x="7414260" y="70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7620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6152B23-061D-4051-A75B-0DFFAB28DABA}"/>
            </a:ext>
          </a:extLst>
        </xdr:cNvPr>
        <xdr:cNvSpPr>
          <a:spLocks noChangeAspect="1" noChangeArrowheads="1"/>
        </xdr:cNvSpPr>
      </xdr:nvSpPr>
      <xdr:spPr bwMode="auto">
        <a:xfrm>
          <a:off x="7414260" y="91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5AC9A36-3082-47FB-BA17-D9C3EDCCCD2E}"/>
            </a:ext>
          </a:extLst>
        </xdr:cNvPr>
        <xdr:cNvSpPr>
          <a:spLocks noChangeAspect="1" noChangeArrowheads="1"/>
        </xdr:cNvSpPr>
      </xdr:nvSpPr>
      <xdr:spPr bwMode="auto">
        <a:xfrm>
          <a:off x="741426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C531FD31-C968-4224-A67F-3412496B6A7F}"/>
            </a:ext>
          </a:extLst>
        </xdr:cNvPr>
        <xdr:cNvSpPr>
          <a:spLocks noChangeAspect="1" noChangeArrowheads="1"/>
        </xdr:cNvSpPr>
      </xdr:nvSpPr>
      <xdr:spPr bwMode="auto">
        <a:xfrm>
          <a:off x="74142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1152694-DA6F-4ABD-9B9E-4388200EDDD7}"/>
            </a:ext>
          </a:extLst>
        </xdr:cNvPr>
        <xdr:cNvSpPr>
          <a:spLocks noChangeAspect="1" noChangeArrowheads="1"/>
        </xdr:cNvSpPr>
      </xdr:nvSpPr>
      <xdr:spPr bwMode="auto">
        <a:xfrm>
          <a:off x="741426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6516995B-FB93-42E2-BA6B-08433A15F034}"/>
            </a:ext>
          </a:extLst>
        </xdr:cNvPr>
        <xdr:cNvSpPr>
          <a:spLocks noChangeAspect="1" noChangeArrowheads="1"/>
        </xdr:cNvSpPr>
      </xdr:nvSpPr>
      <xdr:spPr bwMode="auto">
        <a:xfrm>
          <a:off x="74142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67B0AD37-B5C6-4E27-B6C9-24EBC534BFF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3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AE178312-D3F8-419B-AA1A-613F81C78485}"/>
            </a:ext>
          </a:extLst>
        </xdr:cNvPr>
        <xdr:cNvSpPr>
          <a:spLocks noChangeAspect="1" noChangeArrowheads="1"/>
        </xdr:cNvSpPr>
      </xdr:nvSpPr>
      <xdr:spPr bwMode="auto">
        <a:xfrm>
          <a:off x="685038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081A23F6-F339-4A96-9CAA-852F986C1A36}"/>
            </a:ext>
          </a:extLst>
        </xdr:cNvPr>
        <xdr:cNvSpPr>
          <a:spLocks noChangeAspect="1" noChangeArrowheads="1"/>
        </xdr:cNvSpPr>
      </xdr:nvSpPr>
      <xdr:spPr bwMode="auto">
        <a:xfrm>
          <a:off x="731520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6A6739EC-E265-4705-A344-B52DE0A89649}"/>
            </a:ext>
          </a:extLst>
        </xdr:cNvPr>
        <xdr:cNvSpPr>
          <a:spLocks noChangeAspect="1" noChangeArrowheads="1"/>
        </xdr:cNvSpPr>
      </xdr:nvSpPr>
      <xdr:spPr bwMode="auto">
        <a:xfrm>
          <a:off x="731520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5C436926-2A4A-44F3-91BA-D71D14D67F27}"/>
            </a:ext>
          </a:extLst>
        </xdr:cNvPr>
        <xdr:cNvSpPr>
          <a:spLocks noChangeAspect="1" noChangeArrowheads="1"/>
        </xdr:cNvSpPr>
      </xdr:nvSpPr>
      <xdr:spPr bwMode="auto">
        <a:xfrm>
          <a:off x="7315200" y="486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173F92C-385A-43E6-A546-03CA9174A8DB}"/>
            </a:ext>
          </a:extLst>
        </xdr:cNvPr>
        <xdr:cNvSpPr>
          <a:spLocks noChangeAspect="1" noChangeArrowheads="1"/>
        </xdr:cNvSpPr>
      </xdr:nvSpPr>
      <xdr:spPr bwMode="auto">
        <a:xfrm>
          <a:off x="731520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E6CDA77-A9F3-4060-9517-CD5DF72DC219}"/>
            </a:ext>
          </a:extLst>
        </xdr:cNvPr>
        <xdr:cNvSpPr>
          <a:spLocks noChangeAspect="1" noChangeArrowheads="1"/>
        </xdr:cNvSpPr>
      </xdr:nvSpPr>
      <xdr:spPr bwMode="auto">
        <a:xfrm>
          <a:off x="731520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905ADE5-C75A-4CD3-A6F1-48608B86575B}"/>
            </a:ext>
          </a:extLst>
        </xdr:cNvPr>
        <xdr:cNvSpPr>
          <a:spLocks noChangeAspect="1" noChangeArrowheads="1"/>
        </xdr:cNvSpPr>
      </xdr:nvSpPr>
      <xdr:spPr bwMode="auto">
        <a:xfrm>
          <a:off x="731520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8F02726D-DF7A-47E9-9A97-D4A37A8EBEEF}"/>
            </a:ext>
          </a:extLst>
        </xdr:cNvPr>
        <xdr:cNvSpPr>
          <a:spLocks noChangeAspect="1" noChangeArrowheads="1"/>
        </xdr:cNvSpPr>
      </xdr:nvSpPr>
      <xdr:spPr bwMode="auto">
        <a:xfrm>
          <a:off x="655320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BC11B483-45FA-4558-9D23-DD7317811D12}"/>
            </a:ext>
          </a:extLst>
        </xdr:cNvPr>
        <xdr:cNvSpPr>
          <a:spLocks noChangeAspect="1" noChangeArrowheads="1"/>
        </xdr:cNvSpPr>
      </xdr:nvSpPr>
      <xdr:spPr bwMode="auto">
        <a:xfrm>
          <a:off x="655320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3E05AD10-A201-4697-9F7D-385112FA75B8}"/>
            </a:ext>
          </a:extLst>
        </xdr:cNvPr>
        <xdr:cNvSpPr>
          <a:spLocks noChangeAspect="1" noChangeArrowheads="1"/>
        </xdr:cNvSpPr>
      </xdr:nvSpPr>
      <xdr:spPr bwMode="auto">
        <a:xfrm>
          <a:off x="655320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3520C844-F8AC-464B-9640-CCF30F9F150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731520</xdr:colOff>
      <xdr:row>21</xdr:row>
      <xdr:rowOff>53340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BB7CE92-0581-4CB5-B7DE-D0C8FC2A9870}"/>
            </a:ext>
          </a:extLst>
        </xdr:cNvPr>
        <xdr:cNvSpPr>
          <a:spLocks noChangeAspect="1" noChangeArrowheads="1"/>
        </xdr:cNvSpPr>
      </xdr:nvSpPr>
      <xdr:spPr bwMode="auto">
        <a:xfrm>
          <a:off x="134112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5CAD2CC-15D7-4BD1-9DDF-0D67F1FDC5B4}"/>
            </a:ext>
          </a:extLst>
        </xdr:cNvPr>
        <xdr:cNvSpPr>
          <a:spLocks noChangeAspect="1" noChangeArrowheads="1"/>
        </xdr:cNvSpPr>
      </xdr:nvSpPr>
      <xdr:spPr bwMode="auto">
        <a:xfrm>
          <a:off x="2971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38FC04-1CB3-49C7-82C6-1260631AD74B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FC92317-24A7-4CC5-86ED-43E3A70C0764}"/>
            </a:ext>
          </a:extLst>
        </xdr:cNvPr>
        <xdr:cNvSpPr>
          <a:spLocks noChangeAspect="1" noChangeArrowheads="1"/>
        </xdr:cNvSpPr>
      </xdr:nvSpPr>
      <xdr:spPr bwMode="auto">
        <a:xfrm>
          <a:off x="335280" y="2293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80D031F-E125-437E-A3B2-B9AF642BEC55}"/>
            </a:ext>
          </a:extLst>
        </xdr:cNvPr>
        <xdr:cNvSpPr>
          <a:spLocks noChangeAspect="1" noChangeArrowheads="1"/>
        </xdr:cNvSpPr>
      </xdr:nvSpPr>
      <xdr:spPr bwMode="auto">
        <a:xfrm>
          <a:off x="33528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359D717E-0650-4FA2-AE51-BFB7746BFFBC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18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2840236-84C3-4F93-8D8A-AAE6DF65D047}"/>
            </a:ext>
          </a:extLst>
        </xdr:cNvPr>
        <xdr:cNvSpPr>
          <a:spLocks noChangeAspect="1" noChangeArrowheads="1"/>
        </xdr:cNvSpPr>
      </xdr:nvSpPr>
      <xdr:spPr bwMode="auto">
        <a:xfrm>
          <a:off x="4191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677AF71-12C9-4DD1-BCCB-C2C9642D5EAC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F8DB111-6216-4829-9BFE-DE8269ABD5B4}"/>
            </a:ext>
          </a:extLst>
        </xdr:cNvPr>
        <xdr:cNvSpPr>
          <a:spLocks noChangeAspect="1" noChangeArrowheads="1"/>
        </xdr:cNvSpPr>
      </xdr:nvSpPr>
      <xdr:spPr bwMode="auto">
        <a:xfrm>
          <a:off x="335280" y="7246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AA013D5-674B-4770-A0FB-4495BA2FC9EA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5268472-D358-4909-9CB5-E6D0EADCA010}"/>
            </a:ext>
          </a:extLst>
        </xdr:cNvPr>
        <xdr:cNvSpPr>
          <a:spLocks noChangeAspect="1" noChangeArrowheads="1"/>
        </xdr:cNvSpPr>
      </xdr:nvSpPr>
      <xdr:spPr bwMode="auto">
        <a:xfrm>
          <a:off x="33528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911C9B6-0B0F-429E-BD02-15C279BF4D3A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B5D926E-9A25-4E1F-B553-7CF74D164332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4F5EC0E-5E0E-477B-98DE-3B800EDCCFD4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41EE37F-E6DA-41CB-B7CD-4CC4308DB351}"/>
            </a:ext>
          </a:extLst>
        </xdr:cNvPr>
        <xdr:cNvSpPr>
          <a:spLocks noChangeAspect="1" noChangeArrowheads="1"/>
        </xdr:cNvSpPr>
      </xdr:nvSpPr>
      <xdr:spPr bwMode="auto">
        <a:xfrm>
          <a:off x="687324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8E37FA8-0AAF-4099-997A-31D39EECA6F9}"/>
            </a:ext>
          </a:extLst>
        </xdr:cNvPr>
        <xdr:cNvSpPr>
          <a:spLocks noChangeAspect="1" noChangeArrowheads="1"/>
        </xdr:cNvSpPr>
      </xdr:nvSpPr>
      <xdr:spPr bwMode="auto">
        <a:xfrm>
          <a:off x="6957060" y="156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D2786C3-0D93-4440-91DD-6C6EC896FB8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FF48692-EB54-4880-9858-B430C483AD2F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945DEEE-6E14-4FEE-AC82-F417E087DBBD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64E3E8D-A691-4D0F-AEF4-7CC0637B7261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3C60062-31BD-4364-A267-FA5EA5E924BF}"/>
            </a:ext>
          </a:extLst>
        </xdr:cNvPr>
        <xdr:cNvSpPr>
          <a:spLocks noChangeAspect="1" noChangeArrowheads="1"/>
        </xdr:cNvSpPr>
      </xdr:nvSpPr>
      <xdr:spPr bwMode="auto">
        <a:xfrm>
          <a:off x="335280" y="209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26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B111044-9876-42E2-92C6-215D3A4DFB7F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295FE88-D358-4F1F-8AD3-5ACCF1DC5D83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2C0620F-F187-45FF-BF67-F721D86BAD3C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D5C17C3-1C4E-482C-A65F-FE82D15FEE6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30480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48B9BD5-8A7F-4A4C-994F-50A6506EDADF}"/>
            </a:ext>
          </a:extLst>
        </xdr:cNvPr>
        <xdr:cNvSpPr>
          <a:spLocks noChangeAspect="1" noChangeArrowheads="1"/>
        </xdr:cNvSpPr>
      </xdr:nvSpPr>
      <xdr:spPr bwMode="auto">
        <a:xfrm>
          <a:off x="7338060" y="172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8903376-18A8-4987-B92A-4E3E49E4D65A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18D3E4DE-D62A-487A-A1FA-F2102685492D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41A77EB-FBC6-4056-BED4-4B38767F0C42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83820</xdr:colOff>
      <xdr:row>7</xdr:row>
      <xdr:rowOff>7620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9E0C471-1057-4B87-9EF7-C4A36DA6217C}"/>
            </a:ext>
          </a:extLst>
        </xdr:cNvPr>
        <xdr:cNvSpPr>
          <a:spLocks noChangeAspect="1" noChangeArrowheads="1"/>
        </xdr:cNvSpPr>
      </xdr:nvSpPr>
      <xdr:spPr bwMode="auto">
        <a:xfrm>
          <a:off x="693420" y="137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A3C0D89-EA9D-4545-A79F-4C53128F8A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41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B98750C-7CF0-4DC5-8177-7AC14E2BEB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431C084-AB9E-4D9E-9541-352A684C208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6BF8D7B-F320-459D-8339-E07D639F16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2822972-00C6-4160-893C-225ECB774EDF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FB1165CD-9129-4505-8288-06F21EB65C9A}"/>
            </a:ext>
          </a:extLst>
        </xdr:cNvPr>
        <xdr:cNvSpPr>
          <a:spLocks noChangeAspect="1" noChangeArrowheads="1"/>
        </xdr:cNvSpPr>
      </xdr:nvSpPr>
      <xdr:spPr bwMode="auto">
        <a:xfrm>
          <a:off x="297180" y="230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E48D079-5765-4B27-A627-0E4E52D9195F}"/>
            </a:ext>
          </a:extLst>
        </xdr:cNvPr>
        <xdr:cNvSpPr>
          <a:spLocks noChangeAspect="1" noChangeArrowheads="1"/>
        </xdr:cNvSpPr>
      </xdr:nvSpPr>
      <xdr:spPr bwMode="auto">
        <a:xfrm>
          <a:off x="29718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925FD99-DEBB-444F-8BD9-0B75478414D7}"/>
            </a:ext>
          </a:extLst>
        </xdr:cNvPr>
        <xdr:cNvSpPr>
          <a:spLocks noChangeAspect="1" noChangeArrowheads="1"/>
        </xdr:cNvSpPr>
      </xdr:nvSpPr>
      <xdr:spPr bwMode="auto">
        <a:xfrm>
          <a:off x="2971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1C845107-87B5-43AC-8B78-032248F86BE4}"/>
            </a:ext>
          </a:extLst>
        </xdr:cNvPr>
        <xdr:cNvSpPr>
          <a:spLocks noChangeAspect="1" noChangeArrowheads="1"/>
        </xdr:cNvSpPr>
      </xdr:nvSpPr>
      <xdr:spPr bwMode="auto">
        <a:xfrm>
          <a:off x="335280" y="209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211EDE3E-578E-4A9D-9C67-3D087327815B}"/>
            </a:ext>
          </a:extLst>
        </xdr:cNvPr>
        <xdr:cNvSpPr>
          <a:spLocks noChangeAspect="1" noChangeArrowheads="1"/>
        </xdr:cNvSpPr>
      </xdr:nvSpPr>
      <xdr:spPr bwMode="auto">
        <a:xfrm>
          <a:off x="33528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32F3D91-8C8B-4562-AD34-70A3614553E0}"/>
            </a:ext>
          </a:extLst>
        </xdr:cNvPr>
        <xdr:cNvSpPr>
          <a:spLocks noChangeAspect="1" noChangeArrowheads="1"/>
        </xdr:cNvSpPr>
      </xdr:nvSpPr>
      <xdr:spPr bwMode="auto">
        <a:xfrm>
          <a:off x="335280" y="3086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75D3DBF-40A3-470F-B953-B34F1D0903E8}"/>
            </a:ext>
          </a:extLst>
        </xdr:cNvPr>
        <xdr:cNvSpPr>
          <a:spLocks noChangeAspect="1" noChangeArrowheads="1"/>
        </xdr:cNvSpPr>
      </xdr:nvSpPr>
      <xdr:spPr bwMode="auto">
        <a:xfrm>
          <a:off x="33528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CD1B0D2-ACFA-479A-A6AE-051F1D889355}"/>
            </a:ext>
          </a:extLst>
        </xdr:cNvPr>
        <xdr:cNvSpPr>
          <a:spLocks noChangeAspect="1" noChangeArrowheads="1"/>
        </xdr:cNvSpPr>
      </xdr:nvSpPr>
      <xdr:spPr bwMode="auto">
        <a:xfrm>
          <a:off x="2971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59DF4C5-F109-4A8F-8DC3-32AF55FE5C8E}"/>
            </a:ext>
          </a:extLst>
        </xdr:cNvPr>
        <xdr:cNvSpPr>
          <a:spLocks noChangeAspect="1" noChangeArrowheads="1"/>
        </xdr:cNvSpPr>
      </xdr:nvSpPr>
      <xdr:spPr bwMode="auto">
        <a:xfrm>
          <a:off x="297180" y="411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66939E5-6962-4332-A970-3A2FC03A494A}"/>
            </a:ext>
          </a:extLst>
        </xdr:cNvPr>
        <xdr:cNvSpPr>
          <a:spLocks noChangeAspect="1" noChangeArrowheads="1"/>
        </xdr:cNvSpPr>
      </xdr:nvSpPr>
      <xdr:spPr bwMode="auto">
        <a:xfrm>
          <a:off x="29718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22E0-E290-4EC7-9892-223D0B24768E}">
  <dimension ref="A1:P64"/>
  <sheetViews>
    <sheetView tabSelected="1" topLeftCell="A3" workbookViewId="0">
      <selection activeCell="R9" sqref="R9"/>
    </sheetView>
  </sheetViews>
  <sheetFormatPr defaultColWidth="6.77734375" defaultRowHeight="14.4" x14ac:dyDescent="0.3"/>
  <cols>
    <col min="1" max="1" width="4.88671875" customWidth="1"/>
    <col min="2" max="2" width="20.5546875" customWidth="1"/>
    <col min="3" max="4" width="4.5546875" customWidth="1"/>
    <col min="5" max="5" width="5.21875" customWidth="1"/>
    <col min="6" max="6" width="4.88671875" customWidth="1"/>
    <col min="7" max="7" width="4.44140625" style="2" customWidth="1"/>
    <col min="8" max="9" width="5" customWidth="1"/>
    <col min="10" max="10" width="4.88671875" customWidth="1"/>
    <col min="11" max="12" width="2.5546875" customWidth="1"/>
    <col min="13" max="13" width="5.77734375" customWidth="1"/>
    <col min="14" max="14" width="3.6640625" customWidth="1"/>
    <col min="15" max="15" width="4.6640625" customWidth="1"/>
    <col min="16" max="16" width="4.77734375" customWidth="1"/>
  </cols>
  <sheetData>
    <row r="1" spans="1:16" ht="18" x14ac:dyDescent="0.35">
      <c r="C1" s="1" t="s">
        <v>60</v>
      </c>
      <c r="M1" s="2"/>
      <c r="N1" s="2"/>
      <c r="O1" s="2"/>
      <c r="P1" s="2"/>
    </row>
    <row r="2" spans="1:16" x14ac:dyDescent="0.3">
      <c r="C2" s="20">
        <v>45189</v>
      </c>
      <c r="D2" s="20">
        <v>45218</v>
      </c>
      <c r="E2" s="20">
        <v>45245</v>
      </c>
      <c r="F2" s="20">
        <v>45329</v>
      </c>
      <c r="G2" s="20">
        <v>45343</v>
      </c>
      <c r="H2" s="20">
        <v>45369</v>
      </c>
      <c r="I2" s="20">
        <v>45370</v>
      </c>
      <c r="J2" s="20">
        <v>45385</v>
      </c>
      <c r="K2" s="20">
        <v>45398</v>
      </c>
      <c r="L2" s="20">
        <v>45399</v>
      </c>
      <c r="M2" s="2"/>
      <c r="N2" s="2"/>
      <c r="O2" s="2"/>
      <c r="P2" s="2"/>
    </row>
    <row r="3" spans="1:16" ht="23.4" customHeight="1" x14ac:dyDescent="0.3">
      <c r="B3" t="s">
        <v>0</v>
      </c>
      <c r="C3" s="3" t="s">
        <v>3</v>
      </c>
      <c r="D3" s="3" t="s">
        <v>2</v>
      </c>
      <c r="E3" s="21" t="s">
        <v>7</v>
      </c>
      <c r="F3" s="3" t="s">
        <v>4</v>
      </c>
      <c r="G3" s="3" t="s">
        <v>61</v>
      </c>
      <c r="H3" s="21" t="s">
        <v>63</v>
      </c>
      <c r="I3" s="21" t="s">
        <v>62</v>
      </c>
      <c r="J3" s="21" t="s">
        <v>6</v>
      </c>
      <c r="K3" s="3" t="s">
        <v>1</v>
      </c>
      <c r="L3" s="21" t="s">
        <v>5</v>
      </c>
      <c r="M3" s="19" t="s">
        <v>8</v>
      </c>
      <c r="N3" s="5" t="s">
        <v>9</v>
      </c>
      <c r="O3" s="3" t="s">
        <v>10</v>
      </c>
      <c r="P3" s="3" t="s">
        <v>11</v>
      </c>
    </row>
    <row r="4" spans="1:16" ht="15.6" x14ac:dyDescent="0.3">
      <c r="A4">
        <v>1</v>
      </c>
      <c r="B4" s="6" t="s">
        <v>14</v>
      </c>
      <c r="C4" s="7"/>
      <c r="D4" s="7">
        <v>830</v>
      </c>
      <c r="E4" s="7">
        <v>805</v>
      </c>
      <c r="F4" s="7">
        <v>913</v>
      </c>
      <c r="G4" s="7"/>
      <c r="H4" s="7">
        <v>779</v>
      </c>
      <c r="I4" s="7">
        <v>824</v>
      </c>
      <c r="J4" s="7"/>
      <c r="K4" s="7"/>
      <c r="L4" s="7"/>
      <c r="M4" s="7">
        <f>SUM(C4:L4)</f>
        <v>4151</v>
      </c>
      <c r="N4" s="46">
        <v>5</v>
      </c>
      <c r="O4" s="8">
        <f>M4/N4</f>
        <v>830.2</v>
      </c>
      <c r="P4" s="8">
        <f>O4/4</f>
        <v>207.55</v>
      </c>
    </row>
    <row r="5" spans="1:16" ht="15.6" x14ac:dyDescent="0.3">
      <c r="A5">
        <v>2</v>
      </c>
      <c r="B5" s="6" t="s">
        <v>12</v>
      </c>
      <c r="C5" s="7"/>
      <c r="D5" s="7"/>
      <c r="E5" s="7"/>
      <c r="F5" s="7"/>
      <c r="G5" s="7"/>
      <c r="H5" s="7"/>
      <c r="I5" s="7"/>
      <c r="J5" s="7">
        <v>800</v>
      </c>
      <c r="K5" s="7"/>
      <c r="L5" s="7"/>
      <c r="M5" s="7">
        <f>SUM(C5:L5)</f>
        <v>800</v>
      </c>
      <c r="N5" s="46">
        <v>1</v>
      </c>
      <c r="O5" s="8">
        <f>M5/N5</f>
        <v>800</v>
      </c>
      <c r="P5" s="8">
        <f>O5/4</f>
        <v>200</v>
      </c>
    </row>
    <row r="6" spans="1:16" ht="15.6" x14ac:dyDescent="0.3">
      <c r="A6">
        <v>3</v>
      </c>
      <c r="B6" s="9" t="s">
        <v>15</v>
      </c>
      <c r="C6" s="7"/>
      <c r="D6" s="7">
        <v>692</v>
      </c>
      <c r="E6" s="7"/>
      <c r="F6" s="7">
        <v>795</v>
      </c>
      <c r="G6" s="7">
        <v>886</v>
      </c>
      <c r="H6" s="7"/>
      <c r="I6" s="7"/>
      <c r="J6" s="7"/>
      <c r="K6" s="7"/>
      <c r="L6" s="7"/>
      <c r="M6" s="7">
        <f>SUM(C6:L6)</f>
        <v>2373</v>
      </c>
      <c r="N6" s="46">
        <v>3</v>
      </c>
      <c r="O6" s="8">
        <f>M6/N6</f>
        <v>791</v>
      </c>
      <c r="P6" s="8">
        <f>O6/4</f>
        <v>197.75</v>
      </c>
    </row>
    <row r="7" spans="1:16" ht="15.6" x14ac:dyDescent="0.3">
      <c r="A7">
        <v>4</v>
      </c>
      <c r="B7" s="9" t="s">
        <v>24</v>
      </c>
      <c r="C7" s="7"/>
      <c r="D7" s="7"/>
      <c r="E7" s="7"/>
      <c r="F7" s="7">
        <v>786</v>
      </c>
      <c r="G7" s="7">
        <v>788</v>
      </c>
      <c r="H7" s="7"/>
      <c r="I7" s="7"/>
      <c r="J7" s="7"/>
      <c r="K7" s="7"/>
      <c r="L7" s="7"/>
      <c r="M7" s="7">
        <f>SUM(C7:L7)</f>
        <v>1574</v>
      </c>
      <c r="N7" s="46">
        <v>2</v>
      </c>
      <c r="O7" s="8">
        <f>M7/N7</f>
        <v>787</v>
      </c>
      <c r="P7" s="8">
        <f>O7/4</f>
        <v>196.75</v>
      </c>
    </row>
    <row r="8" spans="1:16" ht="15.6" x14ac:dyDescent="0.3">
      <c r="A8">
        <v>5</v>
      </c>
      <c r="B8" s="9" t="s">
        <v>19</v>
      </c>
      <c r="C8" s="7">
        <v>798</v>
      </c>
      <c r="D8" s="7"/>
      <c r="E8" s="7">
        <v>775</v>
      </c>
      <c r="F8" s="7">
        <v>742</v>
      </c>
      <c r="G8" s="7"/>
      <c r="H8" s="7"/>
      <c r="I8" s="7"/>
      <c r="J8" s="7"/>
      <c r="K8" s="7"/>
      <c r="L8" s="7"/>
      <c r="M8" s="7">
        <f>SUM(C8:L8)</f>
        <v>2315</v>
      </c>
      <c r="N8" s="46">
        <v>3</v>
      </c>
      <c r="O8" s="8">
        <f>M8/N8</f>
        <v>771.66666666666663</v>
      </c>
      <c r="P8" s="8">
        <f>O8/4</f>
        <v>192.91666666666666</v>
      </c>
    </row>
    <row r="9" spans="1:16" ht="15.6" x14ac:dyDescent="0.3">
      <c r="A9">
        <v>6</v>
      </c>
      <c r="B9" s="9" t="s">
        <v>20</v>
      </c>
      <c r="C9" s="7"/>
      <c r="D9" s="7">
        <v>832</v>
      </c>
      <c r="E9" s="7"/>
      <c r="F9" s="7"/>
      <c r="G9" s="7">
        <v>762</v>
      </c>
      <c r="H9" s="7">
        <v>760</v>
      </c>
      <c r="I9" s="7">
        <v>698</v>
      </c>
      <c r="J9" s="7">
        <v>763</v>
      </c>
      <c r="K9" s="7"/>
      <c r="L9" s="7"/>
      <c r="M9" s="7">
        <f>SUM(C9:L9)</f>
        <v>3815</v>
      </c>
      <c r="N9" s="46">
        <v>5</v>
      </c>
      <c r="O9" s="8">
        <f>M9/N9</f>
        <v>763</v>
      </c>
      <c r="P9" s="8">
        <f>O9/4</f>
        <v>190.75</v>
      </c>
    </row>
    <row r="10" spans="1:16" ht="15.6" x14ac:dyDescent="0.3">
      <c r="A10">
        <v>7</v>
      </c>
      <c r="B10" s="9" t="s">
        <v>13</v>
      </c>
      <c r="C10" s="7">
        <v>707</v>
      </c>
      <c r="D10" s="7"/>
      <c r="E10" s="7">
        <v>754</v>
      </c>
      <c r="F10" s="7"/>
      <c r="G10" s="7"/>
      <c r="H10" s="7"/>
      <c r="I10" s="7"/>
      <c r="J10" s="7">
        <v>789</v>
      </c>
      <c r="K10" s="7"/>
      <c r="L10" s="7"/>
      <c r="M10" s="7">
        <f>SUM(C10:L10)</f>
        <v>2250</v>
      </c>
      <c r="N10" s="46">
        <v>3</v>
      </c>
      <c r="O10" s="8">
        <f>M10/N10</f>
        <v>750</v>
      </c>
      <c r="P10" s="8">
        <f>O10/4</f>
        <v>187.5</v>
      </c>
    </row>
    <row r="11" spans="1:16" ht="15.6" x14ac:dyDescent="0.3">
      <c r="A11">
        <v>8</v>
      </c>
      <c r="B11" s="9" t="s">
        <v>31</v>
      </c>
      <c r="C11" s="7"/>
      <c r="D11" s="7">
        <v>676</v>
      </c>
      <c r="E11" s="7"/>
      <c r="F11" s="7">
        <v>739</v>
      </c>
      <c r="G11" s="7">
        <v>827</v>
      </c>
      <c r="H11" s="7">
        <v>726</v>
      </c>
      <c r="I11" s="7">
        <v>1502</v>
      </c>
      <c r="J11" s="7"/>
      <c r="K11" s="7"/>
      <c r="L11" s="7"/>
      <c r="M11" s="7">
        <f>SUM(C11:L11)</f>
        <v>4470</v>
      </c>
      <c r="N11" s="46">
        <v>6</v>
      </c>
      <c r="O11" s="8">
        <f>M11/N11</f>
        <v>745</v>
      </c>
      <c r="P11" s="8">
        <f>O11/4</f>
        <v>186.25</v>
      </c>
    </row>
    <row r="12" spans="1:16" ht="15.6" x14ac:dyDescent="0.3">
      <c r="A12">
        <v>9</v>
      </c>
      <c r="B12" s="9" t="s">
        <v>22</v>
      </c>
      <c r="C12" s="7">
        <v>591</v>
      </c>
      <c r="D12" s="7"/>
      <c r="E12" s="7">
        <v>831</v>
      </c>
      <c r="F12" s="7"/>
      <c r="G12" s="7">
        <v>763</v>
      </c>
      <c r="H12" s="7"/>
      <c r="I12" s="7"/>
      <c r="J12" s="7"/>
      <c r="K12" s="7"/>
      <c r="L12" s="7"/>
      <c r="M12" s="7">
        <f>SUM(C12:L12)</f>
        <v>2185</v>
      </c>
      <c r="N12" s="46">
        <v>3</v>
      </c>
      <c r="O12" s="8">
        <f>M12/N12</f>
        <v>728.33333333333337</v>
      </c>
      <c r="P12" s="8">
        <f>O12/4</f>
        <v>182.08333333333334</v>
      </c>
    </row>
    <row r="13" spans="1:16" ht="15.6" x14ac:dyDescent="0.3">
      <c r="A13">
        <v>10</v>
      </c>
      <c r="B13" s="9" t="s">
        <v>90</v>
      </c>
      <c r="C13" s="7"/>
      <c r="D13" s="7">
        <v>665</v>
      </c>
      <c r="E13" s="7"/>
      <c r="F13" s="7"/>
      <c r="G13" s="7"/>
      <c r="H13" s="7"/>
      <c r="I13" s="7"/>
      <c r="J13" s="7">
        <v>786</v>
      </c>
      <c r="K13" s="7"/>
      <c r="L13" s="7"/>
      <c r="M13" s="7">
        <f>SUM(C13:L13)</f>
        <v>1451</v>
      </c>
      <c r="N13" s="46">
        <v>2</v>
      </c>
      <c r="O13" s="8">
        <f>M13/N13</f>
        <v>725.5</v>
      </c>
      <c r="P13" s="8">
        <f>O13/4</f>
        <v>181.375</v>
      </c>
    </row>
    <row r="14" spans="1:16" ht="15.6" x14ac:dyDescent="0.3">
      <c r="A14">
        <v>11</v>
      </c>
      <c r="B14" s="6" t="s">
        <v>87</v>
      </c>
      <c r="C14" s="7"/>
      <c r="D14" s="7"/>
      <c r="E14" s="7"/>
      <c r="F14" s="7">
        <v>732</v>
      </c>
      <c r="G14" s="7"/>
      <c r="H14" s="7"/>
      <c r="I14" s="7"/>
      <c r="J14" s="7">
        <v>714</v>
      </c>
      <c r="K14" s="7"/>
      <c r="L14" s="7"/>
      <c r="M14" s="7">
        <f>SUM(C14:L14)</f>
        <v>1446</v>
      </c>
      <c r="N14" s="46">
        <v>2</v>
      </c>
      <c r="O14" s="8">
        <f>M14/N14</f>
        <v>723</v>
      </c>
      <c r="P14" s="8">
        <f>O14/4</f>
        <v>180.75</v>
      </c>
    </row>
    <row r="15" spans="1:16" ht="15.6" x14ac:dyDescent="0.3">
      <c r="A15">
        <v>12</v>
      </c>
      <c r="B15" s="9" t="s">
        <v>29</v>
      </c>
      <c r="C15" s="7"/>
      <c r="D15" s="7"/>
      <c r="E15" s="7"/>
      <c r="F15" s="7">
        <v>750</v>
      </c>
      <c r="G15" s="7"/>
      <c r="H15" s="7"/>
      <c r="I15" s="7"/>
      <c r="J15" s="7">
        <v>695</v>
      </c>
      <c r="K15" s="7"/>
      <c r="L15" s="7"/>
      <c r="M15" s="7">
        <f>SUM(C15:L15)</f>
        <v>1445</v>
      </c>
      <c r="N15" s="46">
        <v>2</v>
      </c>
      <c r="O15" s="8">
        <f>M15/N15</f>
        <v>722.5</v>
      </c>
      <c r="P15" s="8">
        <f>O15/4</f>
        <v>180.625</v>
      </c>
    </row>
    <row r="16" spans="1:16" ht="15.6" x14ac:dyDescent="0.3">
      <c r="A16">
        <v>13</v>
      </c>
      <c r="B16" s="9" t="s">
        <v>89</v>
      </c>
      <c r="C16" s="7"/>
      <c r="D16" s="7">
        <v>763</v>
      </c>
      <c r="E16" s="7"/>
      <c r="F16" s="7"/>
      <c r="G16" s="7"/>
      <c r="H16" s="7">
        <v>679</v>
      </c>
      <c r="I16" s="7">
        <v>1396</v>
      </c>
      <c r="J16" s="7">
        <v>753</v>
      </c>
      <c r="K16" s="7"/>
      <c r="L16" s="7"/>
      <c r="M16" s="7">
        <f>SUM(C16:L16)</f>
        <v>3591</v>
      </c>
      <c r="N16" s="46">
        <v>5</v>
      </c>
      <c r="O16" s="8">
        <f>M16/N16</f>
        <v>718.2</v>
      </c>
      <c r="P16" s="8">
        <f>O16/4</f>
        <v>179.55</v>
      </c>
    </row>
    <row r="17" spans="1:16" ht="15.6" x14ac:dyDescent="0.3">
      <c r="A17">
        <v>14</v>
      </c>
      <c r="B17" s="6" t="s">
        <v>16</v>
      </c>
      <c r="C17" s="7"/>
      <c r="D17" s="7">
        <v>708</v>
      </c>
      <c r="E17" s="7"/>
      <c r="F17" s="7"/>
      <c r="G17" s="7"/>
      <c r="H17" s="7"/>
      <c r="I17" s="7"/>
      <c r="J17" s="7">
        <v>728</v>
      </c>
      <c r="K17" s="7"/>
      <c r="L17" s="7"/>
      <c r="M17" s="7">
        <f>SUM(C17:L17)</f>
        <v>1436</v>
      </c>
      <c r="N17" s="46">
        <v>2</v>
      </c>
      <c r="O17" s="15">
        <f>M17/N17</f>
        <v>718</v>
      </c>
      <c r="P17" s="8">
        <f>O17/4</f>
        <v>179.5</v>
      </c>
    </row>
    <row r="18" spans="1:16" ht="15.6" x14ac:dyDescent="0.3">
      <c r="A18">
        <v>15</v>
      </c>
      <c r="B18" s="9" t="s">
        <v>28</v>
      </c>
      <c r="C18" s="7"/>
      <c r="D18" s="7"/>
      <c r="E18" s="7"/>
      <c r="F18" s="7">
        <v>716</v>
      </c>
      <c r="G18" s="7"/>
      <c r="H18" s="7"/>
      <c r="I18" s="7"/>
      <c r="J18" s="7"/>
      <c r="K18" s="7"/>
      <c r="L18" s="7"/>
      <c r="M18" s="7">
        <f>SUM(C18:L18)</f>
        <v>716</v>
      </c>
      <c r="N18" s="46">
        <v>1</v>
      </c>
      <c r="O18" s="15">
        <f>M18/N18</f>
        <v>716</v>
      </c>
      <c r="P18" s="8">
        <f>O18/4</f>
        <v>179</v>
      </c>
    </row>
    <row r="19" spans="1:16" ht="15.6" x14ac:dyDescent="0.3">
      <c r="A19">
        <v>16</v>
      </c>
      <c r="B19" s="6" t="s">
        <v>30</v>
      </c>
      <c r="C19" s="7">
        <v>711</v>
      </c>
      <c r="D19" s="7"/>
      <c r="E19" s="7">
        <v>795</v>
      </c>
      <c r="F19" s="7">
        <v>725</v>
      </c>
      <c r="G19" s="7">
        <v>611</v>
      </c>
      <c r="H19" s="7"/>
      <c r="I19" s="7"/>
      <c r="J19" s="7">
        <v>731</v>
      </c>
      <c r="K19" s="7"/>
      <c r="L19" s="7"/>
      <c r="M19" s="7">
        <f>SUM(C19:L19)</f>
        <v>3573</v>
      </c>
      <c r="N19" s="46">
        <v>5</v>
      </c>
      <c r="O19" s="8">
        <f>M19/N19</f>
        <v>714.6</v>
      </c>
      <c r="P19" s="8">
        <f>O19/4</f>
        <v>178.65</v>
      </c>
    </row>
    <row r="20" spans="1:16" ht="15.6" x14ac:dyDescent="0.3">
      <c r="A20">
        <v>17</v>
      </c>
      <c r="B20" s="6" t="s">
        <v>34</v>
      </c>
      <c r="C20" s="7"/>
      <c r="D20" s="7">
        <v>698</v>
      </c>
      <c r="E20" s="7"/>
      <c r="F20" s="7"/>
      <c r="G20" s="7"/>
      <c r="H20" s="7">
        <v>719</v>
      </c>
      <c r="I20" s="7">
        <v>660</v>
      </c>
      <c r="J20" s="7">
        <v>779</v>
      </c>
      <c r="K20" s="7"/>
      <c r="L20" s="7"/>
      <c r="M20" s="7">
        <f>SUM(C20:L20)</f>
        <v>2856</v>
      </c>
      <c r="N20" s="46">
        <v>4</v>
      </c>
      <c r="O20" s="8">
        <f>M20/N20</f>
        <v>714</v>
      </c>
      <c r="P20" s="8">
        <f>O20/4</f>
        <v>178.5</v>
      </c>
    </row>
    <row r="21" spans="1:16" ht="15.6" x14ac:dyDescent="0.3">
      <c r="A21">
        <v>18</v>
      </c>
      <c r="B21" s="6" t="s">
        <v>21</v>
      </c>
      <c r="C21" s="7">
        <v>711</v>
      </c>
      <c r="D21" s="7"/>
      <c r="E21" s="7">
        <v>749</v>
      </c>
      <c r="F21" s="7"/>
      <c r="G21" s="7"/>
      <c r="H21" s="7">
        <v>1432</v>
      </c>
      <c r="I21" s="7">
        <v>624</v>
      </c>
      <c r="J21" s="7"/>
      <c r="K21" s="7"/>
      <c r="L21" s="7"/>
      <c r="M21" s="7">
        <f>SUM(C21:L21)</f>
        <v>3516</v>
      </c>
      <c r="N21" s="46">
        <v>5</v>
      </c>
      <c r="O21" s="8">
        <f>M21/N21</f>
        <v>703.2</v>
      </c>
      <c r="P21" s="8">
        <f>O21/4</f>
        <v>175.8</v>
      </c>
    </row>
    <row r="22" spans="1:16" ht="15.6" x14ac:dyDescent="0.3">
      <c r="A22">
        <v>19</v>
      </c>
      <c r="B22" s="9" t="s">
        <v>23</v>
      </c>
      <c r="C22" s="7">
        <v>720</v>
      </c>
      <c r="D22" s="7"/>
      <c r="E22" s="7">
        <v>708</v>
      </c>
      <c r="F22" s="7">
        <v>664</v>
      </c>
      <c r="G22" s="7"/>
      <c r="H22" s="7"/>
      <c r="I22" s="7"/>
      <c r="J22" s="7"/>
      <c r="K22" s="7"/>
      <c r="L22" s="7"/>
      <c r="M22" s="7">
        <f>SUM(C22:L22)</f>
        <v>2092</v>
      </c>
      <c r="N22" s="46">
        <v>3</v>
      </c>
      <c r="O22" s="8">
        <f>M22/N22</f>
        <v>697.33333333333337</v>
      </c>
      <c r="P22" s="8">
        <f>O22/4</f>
        <v>174.33333333333334</v>
      </c>
    </row>
    <row r="23" spans="1:16" ht="15.6" x14ac:dyDescent="0.3">
      <c r="A23">
        <v>20</v>
      </c>
      <c r="B23" s="9" t="s">
        <v>17</v>
      </c>
      <c r="C23" s="7">
        <v>708</v>
      </c>
      <c r="D23" s="7"/>
      <c r="E23" s="7">
        <v>675</v>
      </c>
      <c r="F23" s="7"/>
      <c r="G23" s="7">
        <v>714</v>
      </c>
      <c r="H23" s="7">
        <v>693</v>
      </c>
      <c r="I23" s="7">
        <v>651</v>
      </c>
      <c r="J23" s="7"/>
      <c r="K23" s="7"/>
      <c r="L23" s="7"/>
      <c r="M23" s="7">
        <f>SUM(C23:L23)</f>
        <v>3441</v>
      </c>
      <c r="N23" s="46">
        <v>5</v>
      </c>
      <c r="O23" s="8">
        <f>M23/N23</f>
        <v>688.2</v>
      </c>
      <c r="P23" s="8">
        <f>O23/4</f>
        <v>172.05</v>
      </c>
    </row>
    <row r="24" spans="1:16" ht="15.6" x14ac:dyDescent="0.3">
      <c r="A24">
        <v>21</v>
      </c>
      <c r="B24" s="6" t="s">
        <v>36</v>
      </c>
      <c r="C24" s="7">
        <v>659</v>
      </c>
      <c r="D24" s="7"/>
      <c r="E24" s="7">
        <v>706</v>
      </c>
      <c r="F24" s="7"/>
      <c r="G24" s="7"/>
      <c r="H24" s="7"/>
      <c r="I24" s="7"/>
      <c r="J24" s="7"/>
      <c r="K24" s="7"/>
      <c r="L24" s="7"/>
      <c r="M24" s="7">
        <f>SUM(C24:L24)</f>
        <v>1365</v>
      </c>
      <c r="N24" s="46">
        <v>2</v>
      </c>
      <c r="O24" s="8">
        <f>M24/N24</f>
        <v>682.5</v>
      </c>
      <c r="P24" s="8">
        <f>O24/4</f>
        <v>170.625</v>
      </c>
    </row>
    <row r="25" spans="1:16" ht="15.6" x14ac:dyDescent="0.3">
      <c r="A25">
        <v>22</v>
      </c>
      <c r="B25" s="9" t="s">
        <v>27</v>
      </c>
      <c r="C25" s="7">
        <v>580</v>
      </c>
      <c r="D25" s="7"/>
      <c r="E25" s="7"/>
      <c r="F25" s="7">
        <v>733</v>
      </c>
      <c r="G25" s="7">
        <v>692</v>
      </c>
      <c r="H25" s="7"/>
      <c r="I25" s="7"/>
      <c r="J25" s="7"/>
      <c r="K25" s="7"/>
      <c r="L25" s="7"/>
      <c r="M25" s="7">
        <f>SUM(C25:L25)</f>
        <v>2005</v>
      </c>
      <c r="N25" s="46">
        <v>3</v>
      </c>
      <c r="O25" s="8">
        <f>M25/N25</f>
        <v>668.33333333333337</v>
      </c>
      <c r="P25" s="8">
        <f>O25/4</f>
        <v>167.08333333333334</v>
      </c>
    </row>
    <row r="26" spans="1:16" ht="15.6" x14ac:dyDescent="0.3">
      <c r="A26">
        <v>23</v>
      </c>
      <c r="B26" s="9" t="s">
        <v>43</v>
      </c>
      <c r="C26" s="7">
        <v>682</v>
      </c>
      <c r="D26" s="7"/>
      <c r="E26" s="7">
        <v>649</v>
      </c>
      <c r="F26" s="7"/>
      <c r="G26" s="7">
        <v>633</v>
      </c>
      <c r="H26" s="7"/>
      <c r="I26" s="7"/>
      <c r="J26" s="7"/>
      <c r="K26" s="7"/>
      <c r="L26" s="7"/>
      <c r="M26" s="7">
        <f>SUM(C26:L26)</f>
        <v>1964</v>
      </c>
      <c r="N26" s="46">
        <v>3</v>
      </c>
      <c r="O26" s="8">
        <f>M26/N26</f>
        <v>654.66666666666663</v>
      </c>
      <c r="P26" s="8">
        <f>O26/4</f>
        <v>163.66666666666666</v>
      </c>
    </row>
    <row r="27" spans="1:16" ht="15.6" x14ac:dyDescent="0.3">
      <c r="A27">
        <v>24</v>
      </c>
      <c r="B27" s="9" t="s">
        <v>50</v>
      </c>
      <c r="C27" s="7"/>
      <c r="D27" s="7"/>
      <c r="E27" s="7"/>
      <c r="F27" s="7"/>
      <c r="G27" s="7">
        <v>648</v>
      </c>
      <c r="H27" s="7"/>
      <c r="I27" s="7"/>
      <c r="J27" s="7"/>
      <c r="K27" s="7"/>
      <c r="L27" s="7"/>
      <c r="M27" s="7">
        <f>SUM(C27:L27)</f>
        <v>648</v>
      </c>
      <c r="N27" s="46">
        <v>1</v>
      </c>
      <c r="O27" s="8">
        <f>M27/N27</f>
        <v>648</v>
      </c>
      <c r="P27" s="8">
        <f>O27/4</f>
        <v>162</v>
      </c>
    </row>
    <row r="28" spans="1:16" ht="15.6" x14ac:dyDescent="0.3">
      <c r="A28">
        <v>25</v>
      </c>
      <c r="B28" s="9" t="s">
        <v>37</v>
      </c>
      <c r="C28" s="7"/>
      <c r="D28" s="7"/>
      <c r="E28" s="7">
        <v>630</v>
      </c>
      <c r="F28" s="7"/>
      <c r="G28" s="7">
        <v>719</v>
      </c>
      <c r="H28" s="7">
        <v>643</v>
      </c>
      <c r="I28" s="7">
        <v>589</v>
      </c>
      <c r="J28" s="7"/>
      <c r="K28" s="7"/>
      <c r="L28" s="7"/>
      <c r="M28" s="7">
        <f>SUM(C28:L28)</f>
        <v>2581</v>
      </c>
      <c r="N28" s="46">
        <v>4</v>
      </c>
      <c r="O28" s="8">
        <f>M28/N28</f>
        <v>645.25</v>
      </c>
      <c r="P28" s="8">
        <f>O28/4</f>
        <v>161.3125</v>
      </c>
    </row>
    <row r="29" spans="1:16" ht="15.6" x14ac:dyDescent="0.3">
      <c r="A29">
        <v>26</v>
      </c>
      <c r="B29" s="6" t="s">
        <v>42</v>
      </c>
      <c r="C29" s="7">
        <v>648</v>
      </c>
      <c r="D29" s="7"/>
      <c r="E29" s="7">
        <v>628</v>
      </c>
      <c r="F29" s="7"/>
      <c r="G29" s="7">
        <v>674</v>
      </c>
      <c r="H29" s="7">
        <v>1300</v>
      </c>
      <c r="I29" s="7">
        <v>618</v>
      </c>
      <c r="J29" s="7"/>
      <c r="K29" s="7"/>
      <c r="L29" s="7"/>
      <c r="M29" s="7">
        <f>SUM(C29:L29)</f>
        <v>3868</v>
      </c>
      <c r="N29" s="46">
        <v>6</v>
      </c>
      <c r="O29" s="8">
        <f>M29/N29</f>
        <v>644.66666666666663</v>
      </c>
      <c r="P29" s="8">
        <f>O29/4</f>
        <v>161.16666666666666</v>
      </c>
    </row>
    <row r="30" spans="1:16" ht="15.6" x14ac:dyDescent="0.3">
      <c r="A30">
        <v>27</v>
      </c>
      <c r="B30" s="6" t="s">
        <v>38</v>
      </c>
      <c r="C30" s="7">
        <v>622</v>
      </c>
      <c r="D30" s="7"/>
      <c r="E30" s="7">
        <v>692</v>
      </c>
      <c r="F30" s="7" t="s">
        <v>26</v>
      </c>
      <c r="G30" s="7"/>
      <c r="H30" s="7" t="s">
        <v>26</v>
      </c>
      <c r="I30" s="7" t="s">
        <v>26</v>
      </c>
      <c r="J30" s="7">
        <v>602</v>
      </c>
      <c r="K30" s="7" t="s">
        <v>26</v>
      </c>
      <c r="L30" s="7" t="s">
        <v>26</v>
      </c>
      <c r="M30" s="7">
        <f>SUM(C30:L30)</f>
        <v>1916</v>
      </c>
      <c r="N30" s="46">
        <v>3</v>
      </c>
      <c r="O30" s="8">
        <f>M30/N30</f>
        <v>638.66666666666663</v>
      </c>
      <c r="P30" s="8">
        <f>O30/4</f>
        <v>159.66666666666666</v>
      </c>
    </row>
    <row r="31" spans="1:16" ht="15.6" x14ac:dyDescent="0.3">
      <c r="A31">
        <v>28</v>
      </c>
      <c r="B31" s="9" t="s">
        <v>39</v>
      </c>
      <c r="C31" s="7"/>
      <c r="D31" s="7">
        <v>611</v>
      </c>
      <c r="E31" s="7"/>
      <c r="F31" s="7"/>
      <c r="G31" s="7">
        <v>587</v>
      </c>
      <c r="H31" s="7">
        <v>682</v>
      </c>
      <c r="I31" s="7">
        <v>659</v>
      </c>
      <c r="J31" s="7"/>
      <c r="K31" s="7"/>
      <c r="L31" s="7"/>
      <c r="M31" s="7">
        <f>SUM(C31:L31)</f>
        <v>2539</v>
      </c>
      <c r="N31" s="46">
        <v>4</v>
      </c>
      <c r="O31" s="8">
        <f>M31/N31</f>
        <v>634.75</v>
      </c>
      <c r="P31" s="8">
        <f>O31/4</f>
        <v>158.6875</v>
      </c>
    </row>
    <row r="32" spans="1:16" ht="15.6" x14ac:dyDescent="0.3">
      <c r="A32">
        <v>29</v>
      </c>
      <c r="B32" s="9" t="s">
        <v>25</v>
      </c>
      <c r="C32" s="7"/>
      <c r="D32" s="7">
        <v>634</v>
      </c>
      <c r="E32" s="7"/>
      <c r="F32" s="7">
        <v>633</v>
      </c>
      <c r="G32" s="7"/>
      <c r="H32" s="7"/>
      <c r="I32" s="7"/>
      <c r="J32" s="7"/>
      <c r="K32" s="7"/>
      <c r="L32" s="7"/>
      <c r="M32" s="7">
        <f>SUM(C32:L32)</f>
        <v>1267</v>
      </c>
      <c r="N32" s="46">
        <v>2</v>
      </c>
      <c r="O32" s="8">
        <f>M32/N32</f>
        <v>633.5</v>
      </c>
      <c r="P32" s="8">
        <f>O32/4</f>
        <v>158.375</v>
      </c>
    </row>
    <row r="33" spans="1:16" ht="15.6" x14ac:dyDescent="0.3">
      <c r="A33">
        <v>30</v>
      </c>
      <c r="B33" s="9" t="s">
        <v>49</v>
      </c>
      <c r="C33" s="7">
        <v>610</v>
      </c>
      <c r="D33" s="7"/>
      <c r="E33" s="7"/>
      <c r="F33" s="7">
        <v>633</v>
      </c>
      <c r="G33" s="7"/>
      <c r="H33" s="7"/>
      <c r="I33" s="7"/>
      <c r="J33" s="7">
        <v>620</v>
      </c>
      <c r="K33" s="7"/>
      <c r="L33" s="7"/>
      <c r="M33" s="7">
        <f>SUM(C33:L33)</f>
        <v>1863</v>
      </c>
      <c r="N33" s="46">
        <v>3</v>
      </c>
      <c r="O33" s="8">
        <f>M33/N33</f>
        <v>621</v>
      </c>
      <c r="P33" s="8">
        <f>O33/4</f>
        <v>155.25</v>
      </c>
    </row>
    <row r="34" spans="1:16" ht="15.6" x14ac:dyDescent="0.3">
      <c r="A34">
        <v>31</v>
      </c>
      <c r="B34" s="9" t="s">
        <v>44</v>
      </c>
      <c r="C34" s="7"/>
      <c r="D34" s="7">
        <v>542</v>
      </c>
      <c r="E34" s="7"/>
      <c r="F34" s="7"/>
      <c r="G34" s="7">
        <v>609</v>
      </c>
      <c r="H34" s="7">
        <v>596</v>
      </c>
      <c r="I34" s="7">
        <v>622</v>
      </c>
      <c r="J34" s="7">
        <v>691</v>
      </c>
      <c r="K34" s="7"/>
      <c r="L34" s="7"/>
      <c r="M34" s="7">
        <f>SUM(C34:L34)</f>
        <v>3060</v>
      </c>
      <c r="N34" s="46">
        <v>5</v>
      </c>
      <c r="O34" s="8">
        <f>M34/N34</f>
        <v>612</v>
      </c>
      <c r="P34" s="8">
        <f>O34/4</f>
        <v>153</v>
      </c>
    </row>
    <row r="35" spans="1:16" ht="15.6" x14ac:dyDescent="0.3">
      <c r="A35">
        <v>32</v>
      </c>
      <c r="B35" s="9" t="s">
        <v>54</v>
      </c>
      <c r="C35" s="7"/>
      <c r="D35" s="7">
        <v>605</v>
      </c>
      <c r="E35" s="14"/>
      <c r="F35" s="14"/>
      <c r="G35" s="7"/>
      <c r="H35" s="14"/>
      <c r="I35" s="14"/>
      <c r="J35" s="7"/>
      <c r="K35" s="7"/>
      <c r="L35" s="7"/>
      <c r="M35" s="7">
        <f>SUM(C35:L35)</f>
        <v>605</v>
      </c>
      <c r="N35" s="52">
        <v>1</v>
      </c>
      <c r="O35" s="8">
        <f>M35/N35</f>
        <v>605</v>
      </c>
      <c r="P35" s="8">
        <f>O35/4</f>
        <v>151.25</v>
      </c>
    </row>
    <row r="36" spans="1:16" ht="15.6" x14ac:dyDescent="0.3">
      <c r="A36">
        <v>33</v>
      </c>
      <c r="B36" s="9" t="s">
        <v>33</v>
      </c>
      <c r="C36" s="7">
        <v>605</v>
      </c>
      <c r="D36" s="7"/>
      <c r="E36" s="7"/>
      <c r="F36" s="7"/>
      <c r="G36" s="7"/>
      <c r="H36" s="7"/>
      <c r="I36" s="7"/>
      <c r="J36" s="7"/>
      <c r="K36" s="7"/>
      <c r="L36" s="7"/>
      <c r="M36" s="7">
        <f>SUM(C36:L36)</f>
        <v>605</v>
      </c>
      <c r="N36" s="46">
        <v>1</v>
      </c>
      <c r="O36" s="8">
        <f>M36/N36</f>
        <v>605</v>
      </c>
      <c r="P36" s="8">
        <f>O36/4</f>
        <v>151.25</v>
      </c>
    </row>
    <row r="37" spans="1:16" ht="15.6" x14ac:dyDescent="0.3">
      <c r="A37">
        <v>34</v>
      </c>
      <c r="B37" s="9" t="s">
        <v>48</v>
      </c>
      <c r="C37" s="7"/>
      <c r="D37" s="7">
        <v>600</v>
      </c>
      <c r="E37" s="7"/>
      <c r="F37" s="7">
        <v>601</v>
      </c>
      <c r="G37" s="7"/>
      <c r="H37" s="7">
        <v>573</v>
      </c>
      <c r="I37" s="7">
        <v>640</v>
      </c>
      <c r="J37" s="7"/>
      <c r="K37" s="7"/>
      <c r="L37" s="7"/>
      <c r="M37" s="7">
        <f>SUM(C37:L37)</f>
        <v>2414</v>
      </c>
      <c r="N37" s="46">
        <v>4</v>
      </c>
      <c r="O37" s="8">
        <f>M37/N37</f>
        <v>603.5</v>
      </c>
      <c r="P37" s="8">
        <f>O37/4</f>
        <v>150.875</v>
      </c>
    </row>
    <row r="38" spans="1:16" ht="15.6" x14ac:dyDescent="0.3">
      <c r="A38">
        <v>35</v>
      </c>
      <c r="B38" s="9" t="s">
        <v>58</v>
      </c>
      <c r="C38" s="7"/>
      <c r="D38" s="7">
        <v>622</v>
      </c>
      <c r="E38" s="7"/>
      <c r="F38" s="7"/>
      <c r="G38" s="7">
        <v>566</v>
      </c>
      <c r="H38" s="7"/>
      <c r="I38" s="7"/>
      <c r="J38" s="7"/>
      <c r="K38" s="7"/>
      <c r="L38" s="7"/>
      <c r="M38" s="7">
        <f>SUM(C38:L38)</f>
        <v>1188</v>
      </c>
      <c r="N38" s="46">
        <v>2</v>
      </c>
      <c r="O38" s="8">
        <f>M38/N38</f>
        <v>594</v>
      </c>
      <c r="P38" s="8">
        <f>O38/4</f>
        <v>148.5</v>
      </c>
    </row>
    <row r="39" spans="1:16" ht="15.6" x14ac:dyDescent="0.3">
      <c r="A39">
        <v>36</v>
      </c>
      <c r="B39" s="9" t="s">
        <v>32</v>
      </c>
      <c r="C39" s="7">
        <v>561</v>
      </c>
      <c r="D39" s="7"/>
      <c r="E39" s="7">
        <v>609</v>
      </c>
      <c r="F39" s="7"/>
      <c r="G39" s="7"/>
      <c r="H39" s="7"/>
      <c r="I39" s="7"/>
      <c r="J39" s="7"/>
      <c r="K39" s="7"/>
      <c r="L39" s="7"/>
      <c r="M39" s="7">
        <f>SUM(C39:L39)</f>
        <v>1170</v>
      </c>
      <c r="N39" s="46">
        <v>2</v>
      </c>
      <c r="O39" s="8">
        <f>M39/N39</f>
        <v>585</v>
      </c>
      <c r="P39" s="8">
        <f>O39/4</f>
        <v>146.25</v>
      </c>
    </row>
    <row r="40" spans="1:16" ht="15.6" x14ac:dyDescent="0.3">
      <c r="A40">
        <v>37</v>
      </c>
      <c r="B40" s="9" t="s">
        <v>41</v>
      </c>
      <c r="C40" s="7"/>
      <c r="D40" s="7">
        <v>560</v>
      </c>
      <c r="E40" s="7"/>
      <c r="F40" s="7"/>
      <c r="G40" s="7"/>
      <c r="H40" s="7"/>
      <c r="I40" s="7"/>
      <c r="J40" s="7">
        <v>610</v>
      </c>
      <c r="K40" s="7"/>
      <c r="L40" s="7"/>
      <c r="M40" s="7">
        <f>SUM(C40:L40)</f>
        <v>1170</v>
      </c>
      <c r="N40" s="46">
        <v>2</v>
      </c>
      <c r="O40" s="8">
        <f>M40/N40</f>
        <v>585</v>
      </c>
      <c r="P40" s="8">
        <f>O40/4</f>
        <v>146.25</v>
      </c>
    </row>
    <row r="41" spans="1:16" ht="15.6" x14ac:dyDescent="0.3">
      <c r="A41">
        <v>38</v>
      </c>
      <c r="B41" s="9" t="s">
        <v>52</v>
      </c>
      <c r="C41" s="7"/>
      <c r="D41" s="7"/>
      <c r="E41" s="7">
        <v>569</v>
      </c>
      <c r="F41" s="7"/>
      <c r="G41" s="7"/>
      <c r="H41" s="7"/>
      <c r="I41" s="7"/>
      <c r="J41" s="7">
        <v>530</v>
      </c>
      <c r="K41" s="7"/>
      <c r="L41" s="7"/>
      <c r="M41" s="7">
        <f>SUM(C41:L41)</f>
        <v>1099</v>
      </c>
      <c r="N41" s="46">
        <v>2</v>
      </c>
      <c r="O41" s="8">
        <f>M41/N41</f>
        <v>549.5</v>
      </c>
      <c r="P41" s="8">
        <f>O41/4</f>
        <v>137.375</v>
      </c>
    </row>
    <row r="42" spans="1:16" ht="15.6" x14ac:dyDescent="0.3">
      <c r="A42">
        <v>39</v>
      </c>
      <c r="B42" s="9" t="s">
        <v>53</v>
      </c>
      <c r="C42" s="7">
        <v>558</v>
      </c>
      <c r="D42" s="7"/>
      <c r="E42" s="7"/>
      <c r="F42" s="7">
        <v>512</v>
      </c>
      <c r="G42" s="7"/>
      <c r="H42" s="7"/>
      <c r="I42" s="7"/>
      <c r="J42" s="7"/>
      <c r="K42" s="7"/>
      <c r="L42" s="7"/>
      <c r="M42" s="7">
        <f>SUM(C42:L42)</f>
        <v>1070</v>
      </c>
      <c r="N42" s="46">
        <v>2</v>
      </c>
      <c r="O42" s="8">
        <f>M42/N42</f>
        <v>535</v>
      </c>
      <c r="P42" s="8">
        <f>O42/4</f>
        <v>133.75</v>
      </c>
    </row>
    <row r="43" spans="1:16" ht="15.6" x14ac:dyDescent="0.3">
      <c r="A43">
        <v>40</v>
      </c>
      <c r="B43" s="6" t="s">
        <v>86</v>
      </c>
      <c r="C43" s="7"/>
      <c r="D43" s="7">
        <v>495</v>
      </c>
      <c r="E43" s="7"/>
      <c r="F43" s="7"/>
      <c r="G43" s="7"/>
      <c r="H43" s="7"/>
      <c r="I43" s="7"/>
      <c r="J43" s="7">
        <v>508</v>
      </c>
      <c r="K43" s="7"/>
      <c r="L43" s="7"/>
      <c r="M43" s="7">
        <f>SUM(C43:L43)</f>
        <v>1003</v>
      </c>
      <c r="N43" s="46">
        <v>2</v>
      </c>
      <c r="O43" s="8">
        <f>M43/N43</f>
        <v>501.5</v>
      </c>
      <c r="P43" s="8">
        <f>O43/4</f>
        <v>125.375</v>
      </c>
    </row>
    <row r="44" spans="1:16" ht="15.6" x14ac:dyDescent="0.3">
      <c r="A44">
        <v>41</v>
      </c>
      <c r="B44" s="9" t="s">
        <v>94</v>
      </c>
      <c r="C44" s="7"/>
      <c r="D44" s="7"/>
      <c r="E44" s="7">
        <v>505</v>
      </c>
      <c r="F44" s="7"/>
      <c r="G44" s="7">
        <v>435</v>
      </c>
      <c r="H44" s="7"/>
      <c r="I44" s="7"/>
      <c r="J44" s="7"/>
      <c r="K44" s="7"/>
      <c r="L44" s="7"/>
      <c r="M44" s="7">
        <f>SUM(C44:L44)</f>
        <v>940</v>
      </c>
      <c r="N44" s="46">
        <v>2</v>
      </c>
      <c r="O44" s="8">
        <f>M44/N44</f>
        <v>470</v>
      </c>
      <c r="P44" s="8">
        <f>O44/4</f>
        <v>117.5</v>
      </c>
    </row>
    <row r="45" spans="1:16" x14ac:dyDescent="0.3">
      <c r="C45" s="10">
        <f t="shared" ref="C45:L45" si="0">SUM(C4:C44)</f>
        <v>10471</v>
      </c>
      <c r="D45" s="11">
        <f t="shared" si="0"/>
        <v>10533</v>
      </c>
      <c r="E45" s="11">
        <f t="shared" si="0"/>
        <v>11080</v>
      </c>
      <c r="F45" s="11">
        <f t="shared" si="0"/>
        <v>10674</v>
      </c>
      <c r="G45" s="11">
        <f t="shared" si="0"/>
        <v>10914</v>
      </c>
      <c r="H45" s="11">
        <f t="shared" si="0"/>
        <v>9582</v>
      </c>
      <c r="I45" s="11">
        <f t="shared" si="0"/>
        <v>9483</v>
      </c>
      <c r="J45" s="11">
        <f t="shared" si="0"/>
        <v>11099</v>
      </c>
      <c r="K45" s="11">
        <f t="shared" si="0"/>
        <v>0</v>
      </c>
      <c r="L45" s="11">
        <f t="shared" si="0"/>
        <v>0</v>
      </c>
      <c r="M45" s="2"/>
      <c r="N45" s="2" t="s">
        <v>26</v>
      </c>
      <c r="O45" s="2"/>
      <c r="P45" s="2"/>
    </row>
    <row r="46" spans="1:16" ht="12.6" customHeight="1" x14ac:dyDescent="0.3">
      <c r="B46" s="12" t="s">
        <v>10</v>
      </c>
      <c r="C46" s="13">
        <f>C45/16</f>
        <v>654.4375</v>
      </c>
      <c r="D46" s="13">
        <f t="shared" ref="D46:G46" si="1">D45/16</f>
        <v>658.3125</v>
      </c>
      <c r="E46" s="13">
        <f t="shared" si="1"/>
        <v>692.5</v>
      </c>
      <c r="F46" s="13">
        <f t="shared" si="1"/>
        <v>667.125</v>
      </c>
      <c r="G46" s="13">
        <f t="shared" si="1"/>
        <v>682.125</v>
      </c>
      <c r="H46" s="13">
        <f>H45/14</f>
        <v>684.42857142857144</v>
      </c>
      <c r="I46" s="13">
        <f>I45/14</f>
        <v>677.35714285714289</v>
      </c>
      <c r="J46" s="13">
        <f>J45/16</f>
        <v>693.6875</v>
      </c>
      <c r="K46" s="13">
        <f>K45/24</f>
        <v>0</v>
      </c>
      <c r="L46" s="13">
        <f>L45/24</f>
        <v>0</v>
      </c>
      <c r="M46" s="2"/>
      <c r="N46" s="2"/>
      <c r="O46" s="2"/>
      <c r="P46" s="2"/>
    </row>
    <row r="53" spans="1:16" ht="15.6" x14ac:dyDescent="0.3">
      <c r="A53">
        <v>1</v>
      </c>
      <c r="B53" s="9" t="s">
        <v>56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>
        <f t="shared" ref="M53:M56" si="2">SUM(C53:L53)</f>
        <v>0</v>
      </c>
      <c r="N53" s="7"/>
      <c r="O53" s="8" t="e">
        <f t="shared" ref="O53" si="3">M53/N53</f>
        <v>#DIV/0!</v>
      </c>
      <c r="P53" s="8" t="e">
        <f t="shared" ref="P53" si="4">O53/4</f>
        <v>#DIV/0!</v>
      </c>
    </row>
    <row r="54" spans="1:16" ht="15.6" x14ac:dyDescent="0.3">
      <c r="A54">
        <v>2</v>
      </c>
      <c r="B54" s="6" t="s">
        <v>55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>
        <f t="shared" si="2"/>
        <v>0</v>
      </c>
      <c r="O54" s="8" t="e">
        <f>M54/#REF!</f>
        <v>#REF!</v>
      </c>
      <c r="P54" s="8" t="e">
        <f>O54/4</f>
        <v>#REF!</v>
      </c>
    </row>
    <row r="55" spans="1:16" ht="15.6" x14ac:dyDescent="0.3">
      <c r="A55">
        <v>3</v>
      </c>
      <c r="B55" s="9" t="s">
        <v>59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>
        <f t="shared" si="2"/>
        <v>0</v>
      </c>
      <c r="O55" s="8" t="e">
        <f>M55/#REF!</f>
        <v>#REF!</v>
      </c>
      <c r="P55" s="8" t="e">
        <f>O55/4</f>
        <v>#REF!</v>
      </c>
    </row>
    <row r="56" spans="1:16" ht="15.6" x14ac:dyDescent="0.3">
      <c r="A56">
        <v>4</v>
      </c>
      <c r="B56" s="9" t="s">
        <v>57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>
        <f t="shared" si="2"/>
        <v>0</v>
      </c>
      <c r="O56" s="8" t="e">
        <f>M56/#REF!</f>
        <v>#REF!</v>
      </c>
      <c r="P56" s="8" t="e">
        <f>O56/4</f>
        <v>#REF!</v>
      </c>
    </row>
    <row r="57" spans="1:16" ht="15.6" x14ac:dyDescent="0.3">
      <c r="A57">
        <v>5</v>
      </c>
      <c r="B57" s="9" t="s">
        <v>40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>
        <f t="shared" ref="M57:M64" si="5">SUM(C57:L57)</f>
        <v>0</v>
      </c>
      <c r="N57" s="7"/>
      <c r="O57" s="8" t="e">
        <f t="shared" ref="O57:O64" si="6">M57/N57</f>
        <v>#DIV/0!</v>
      </c>
      <c r="P57" s="8" t="e">
        <f t="shared" ref="P57:P64" si="7">O57/4</f>
        <v>#DIV/0!</v>
      </c>
    </row>
    <row r="58" spans="1:16" ht="15.6" x14ac:dyDescent="0.3">
      <c r="A58">
        <v>7</v>
      </c>
      <c r="B58" s="9" t="s">
        <v>45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>
        <f t="shared" si="5"/>
        <v>0</v>
      </c>
      <c r="N58" s="7"/>
      <c r="O58" s="8" t="e">
        <f t="shared" si="6"/>
        <v>#DIV/0!</v>
      </c>
      <c r="P58" s="8" t="e">
        <f t="shared" si="7"/>
        <v>#DIV/0!</v>
      </c>
    </row>
    <row r="59" spans="1:16" ht="15.6" x14ac:dyDescent="0.3">
      <c r="A59">
        <v>8</v>
      </c>
      <c r="B59" s="9" t="s">
        <v>51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>
        <f t="shared" si="5"/>
        <v>0</v>
      </c>
      <c r="N59" s="7"/>
      <c r="O59" s="8" t="e">
        <f t="shared" si="6"/>
        <v>#DIV/0!</v>
      </c>
      <c r="P59" s="8" t="e">
        <f t="shared" si="7"/>
        <v>#DIV/0!</v>
      </c>
    </row>
    <row r="60" spans="1:16" ht="15.6" x14ac:dyDescent="0.3">
      <c r="A60">
        <v>9</v>
      </c>
      <c r="B60" s="6" t="s">
        <v>46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>
        <f t="shared" si="5"/>
        <v>0</v>
      </c>
      <c r="N60" s="7"/>
      <c r="O60" s="8" t="e">
        <f t="shared" si="6"/>
        <v>#DIV/0!</v>
      </c>
      <c r="P60" s="8" t="e">
        <f t="shared" si="7"/>
        <v>#DIV/0!</v>
      </c>
    </row>
    <row r="61" spans="1:16" ht="15.6" x14ac:dyDescent="0.3">
      <c r="A61">
        <v>10</v>
      </c>
      <c r="B61" s="9" t="s">
        <v>47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>
        <f t="shared" si="5"/>
        <v>0</v>
      </c>
      <c r="N61" s="7"/>
      <c r="O61" s="8" t="e">
        <f t="shared" ref="O61:O62" si="8">M61/N61</f>
        <v>#DIV/0!</v>
      </c>
      <c r="P61" s="8" t="e">
        <f t="shared" ref="P61:P62" si="9">O61/4</f>
        <v>#DIV/0!</v>
      </c>
    </row>
    <row r="62" spans="1:16" ht="15.6" x14ac:dyDescent="0.3">
      <c r="A62">
        <v>11</v>
      </c>
      <c r="B62" s="9" t="s">
        <v>95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>
        <v>0</v>
      </c>
      <c r="N62" s="7"/>
      <c r="O62" s="8" t="e">
        <f t="shared" si="8"/>
        <v>#DIV/0!</v>
      </c>
      <c r="P62" s="8" t="e">
        <f t="shared" si="9"/>
        <v>#DIV/0!</v>
      </c>
    </row>
    <row r="63" spans="1:16" ht="15.6" x14ac:dyDescent="0.3">
      <c r="A63">
        <v>12</v>
      </c>
      <c r="B63" s="6" t="s">
        <v>35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>
        <f t="shared" si="5"/>
        <v>0</v>
      </c>
      <c r="N63" s="7"/>
      <c r="O63" s="8" t="e">
        <f t="shared" si="6"/>
        <v>#DIV/0!</v>
      </c>
      <c r="P63" s="8" t="e">
        <f t="shared" si="7"/>
        <v>#DIV/0!</v>
      </c>
    </row>
    <row r="64" spans="1:16" ht="15.6" x14ac:dyDescent="0.3">
      <c r="A64">
        <v>13</v>
      </c>
      <c r="B64" s="9" t="s">
        <v>18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>
        <f t="shared" si="5"/>
        <v>0</v>
      </c>
      <c r="N64" s="7"/>
      <c r="O64" s="8" t="e">
        <f t="shared" si="6"/>
        <v>#DIV/0!</v>
      </c>
      <c r="P64" s="8" t="e">
        <f t="shared" si="7"/>
        <v>#DIV/0!</v>
      </c>
    </row>
  </sheetData>
  <sortState xmlns:xlrd2="http://schemas.microsoft.com/office/spreadsheetml/2017/richdata2" ref="B4:P44">
    <sortCondition descending="1" ref="O4:O4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74E9A-DC68-484E-9824-13100EA8FCD0}">
  <dimension ref="B1:G28"/>
  <sheetViews>
    <sheetView topLeftCell="A6" workbookViewId="0">
      <selection activeCell="G13" sqref="G13"/>
    </sheetView>
  </sheetViews>
  <sheetFormatPr defaultRowHeight="14.4" x14ac:dyDescent="0.3"/>
  <cols>
    <col min="2" max="2" width="20.33203125" bestFit="1" customWidth="1"/>
    <col min="3" max="3" width="8.88671875" style="2"/>
    <col min="4" max="4" width="10" style="2" bestFit="1" customWidth="1"/>
    <col min="5" max="7" width="8.88671875" style="2"/>
  </cols>
  <sheetData>
    <row r="1" spans="2:7" x14ac:dyDescent="0.3">
      <c r="C1" s="26" t="s">
        <v>3</v>
      </c>
    </row>
    <row r="2" spans="2:7" ht="15.6" x14ac:dyDescent="0.3">
      <c r="B2" s="9" t="s">
        <v>19</v>
      </c>
      <c r="C2" s="7">
        <v>170</v>
      </c>
      <c r="D2" s="7">
        <v>214</v>
      </c>
      <c r="E2" s="7">
        <v>225</v>
      </c>
      <c r="F2" s="7">
        <v>189</v>
      </c>
      <c r="G2" s="25">
        <f t="shared" ref="G2:G17" si="0">SUM(C2:F2)</f>
        <v>798</v>
      </c>
    </row>
    <row r="3" spans="2:7" ht="15.6" x14ac:dyDescent="0.3">
      <c r="B3" s="9" t="s">
        <v>23</v>
      </c>
      <c r="C3" s="7">
        <v>173</v>
      </c>
      <c r="D3" s="7">
        <v>186</v>
      </c>
      <c r="E3" s="7">
        <v>201</v>
      </c>
      <c r="F3" s="7">
        <v>160</v>
      </c>
      <c r="G3" s="25">
        <f t="shared" si="0"/>
        <v>720</v>
      </c>
    </row>
    <row r="4" spans="2:7" ht="15.6" x14ac:dyDescent="0.3">
      <c r="B4" s="6" t="s">
        <v>21</v>
      </c>
      <c r="C4" s="7">
        <v>217</v>
      </c>
      <c r="D4" s="7">
        <v>155</v>
      </c>
      <c r="E4" s="7">
        <v>169</v>
      </c>
      <c r="F4" s="7">
        <v>170</v>
      </c>
      <c r="G4" s="25">
        <f t="shared" si="0"/>
        <v>711</v>
      </c>
    </row>
    <row r="5" spans="2:7" ht="15.6" x14ac:dyDescent="0.3">
      <c r="B5" s="6" t="s">
        <v>30</v>
      </c>
      <c r="C5" s="7">
        <v>148</v>
      </c>
      <c r="D5" s="7">
        <v>210</v>
      </c>
      <c r="E5" s="7">
        <v>180</v>
      </c>
      <c r="F5" s="7">
        <v>173</v>
      </c>
      <c r="G5" s="25">
        <f t="shared" si="0"/>
        <v>711</v>
      </c>
    </row>
    <row r="6" spans="2:7" ht="15.6" x14ac:dyDescent="0.3">
      <c r="B6" s="9" t="s">
        <v>17</v>
      </c>
      <c r="C6" s="7">
        <v>166</v>
      </c>
      <c r="D6" s="7">
        <v>199</v>
      </c>
      <c r="E6" s="7">
        <v>154</v>
      </c>
      <c r="F6" s="7">
        <v>189</v>
      </c>
      <c r="G6" s="25">
        <f t="shared" si="0"/>
        <v>708</v>
      </c>
    </row>
    <row r="7" spans="2:7" ht="15.6" x14ac:dyDescent="0.3">
      <c r="B7" s="9" t="s">
        <v>13</v>
      </c>
      <c r="C7" s="7">
        <v>161</v>
      </c>
      <c r="D7" s="7">
        <v>160</v>
      </c>
      <c r="E7" s="7">
        <v>228</v>
      </c>
      <c r="F7" s="7">
        <v>158</v>
      </c>
      <c r="G7" s="25">
        <f t="shared" si="0"/>
        <v>707</v>
      </c>
    </row>
    <row r="8" spans="2:7" ht="15.6" x14ac:dyDescent="0.3">
      <c r="B8" s="9" t="s">
        <v>43</v>
      </c>
      <c r="C8" s="7">
        <v>136</v>
      </c>
      <c r="D8" s="7">
        <v>202</v>
      </c>
      <c r="E8" s="7">
        <v>178</v>
      </c>
      <c r="F8" s="7">
        <v>166</v>
      </c>
      <c r="G8" s="25">
        <f t="shared" si="0"/>
        <v>682</v>
      </c>
    </row>
    <row r="9" spans="2:7" ht="15.6" x14ac:dyDescent="0.3">
      <c r="B9" s="6" t="s">
        <v>36</v>
      </c>
      <c r="C9" s="7">
        <v>136</v>
      </c>
      <c r="D9" s="7">
        <v>179</v>
      </c>
      <c r="E9" s="7">
        <v>172</v>
      </c>
      <c r="F9" s="7">
        <v>172</v>
      </c>
      <c r="G9" s="25">
        <f t="shared" si="0"/>
        <v>659</v>
      </c>
    </row>
    <row r="10" spans="2:7" ht="15.6" x14ac:dyDescent="0.3">
      <c r="B10" s="6" t="s">
        <v>42</v>
      </c>
      <c r="C10" s="7">
        <v>172</v>
      </c>
      <c r="D10" s="7">
        <v>123</v>
      </c>
      <c r="E10" s="7">
        <v>148</v>
      </c>
      <c r="F10" s="7">
        <v>205</v>
      </c>
      <c r="G10" s="25">
        <f t="shared" si="0"/>
        <v>648</v>
      </c>
    </row>
    <row r="11" spans="2:7" ht="15.6" x14ac:dyDescent="0.3">
      <c r="B11" s="6" t="s">
        <v>38</v>
      </c>
      <c r="C11" s="7">
        <v>178</v>
      </c>
      <c r="D11" s="7">
        <v>157</v>
      </c>
      <c r="E11" s="7">
        <v>145</v>
      </c>
      <c r="F11" s="7">
        <v>142</v>
      </c>
      <c r="G11" s="25">
        <f t="shared" si="0"/>
        <v>622</v>
      </c>
    </row>
    <row r="12" spans="2:7" ht="15.6" x14ac:dyDescent="0.3">
      <c r="B12" s="9" t="s">
        <v>49</v>
      </c>
      <c r="C12" s="7">
        <v>164</v>
      </c>
      <c r="D12" s="7">
        <v>127</v>
      </c>
      <c r="E12" s="7">
        <v>151</v>
      </c>
      <c r="F12" s="7">
        <v>168</v>
      </c>
      <c r="G12" s="25">
        <f t="shared" si="0"/>
        <v>610</v>
      </c>
    </row>
    <row r="13" spans="2:7" ht="15.6" x14ac:dyDescent="0.3">
      <c r="B13" s="9" t="s">
        <v>33</v>
      </c>
      <c r="C13" s="7">
        <v>188</v>
      </c>
      <c r="D13" s="7">
        <v>139</v>
      </c>
      <c r="E13" s="7">
        <v>143</v>
      </c>
      <c r="F13" s="7">
        <v>135</v>
      </c>
      <c r="G13" s="25">
        <f t="shared" si="0"/>
        <v>605</v>
      </c>
    </row>
    <row r="14" spans="2:7" ht="15.6" x14ac:dyDescent="0.3">
      <c r="B14" s="9" t="s">
        <v>22</v>
      </c>
      <c r="C14" s="7">
        <v>129</v>
      </c>
      <c r="D14" s="7">
        <v>154</v>
      </c>
      <c r="E14" s="7">
        <v>147</v>
      </c>
      <c r="F14" s="7">
        <v>161</v>
      </c>
      <c r="G14" s="25">
        <f t="shared" si="0"/>
        <v>591</v>
      </c>
    </row>
    <row r="15" spans="2:7" ht="15.6" x14ac:dyDescent="0.3">
      <c r="B15" s="9" t="s">
        <v>27</v>
      </c>
      <c r="C15" s="7">
        <v>144</v>
      </c>
      <c r="D15" s="7">
        <v>138</v>
      </c>
      <c r="E15" s="7">
        <v>112</v>
      </c>
      <c r="F15" s="7">
        <v>186</v>
      </c>
      <c r="G15" s="25">
        <f t="shared" si="0"/>
        <v>580</v>
      </c>
    </row>
    <row r="16" spans="2:7" ht="15.6" x14ac:dyDescent="0.3">
      <c r="B16" s="9" t="s">
        <v>32</v>
      </c>
      <c r="C16" s="7">
        <v>126</v>
      </c>
      <c r="D16" s="7">
        <v>141</v>
      </c>
      <c r="E16" s="7">
        <v>149</v>
      </c>
      <c r="F16" s="7">
        <v>145</v>
      </c>
      <c r="G16" s="25">
        <f t="shared" si="0"/>
        <v>561</v>
      </c>
    </row>
    <row r="17" spans="2:7" ht="15.6" x14ac:dyDescent="0.3">
      <c r="B17" s="9" t="s">
        <v>53</v>
      </c>
      <c r="C17" s="7">
        <v>96</v>
      </c>
      <c r="D17" s="7">
        <v>139</v>
      </c>
      <c r="E17" s="7">
        <v>152</v>
      </c>
      <c r="F17" s="7">
        <v>171</v>
      </c>
      <c r="G17" s="25">
        <f t="shared" si="0"/>
        <v>558</v>
      </c>
    </row>
    <row r="18" spans="2:7" x14ac:dyDescent="0.3">
      <c r="B18" s="14"/>
      <c r="D18" s="7"/>
      <c r="E18" s="7"/>
      <c r="F18" s="7"/>
      <c r="G18" s="7"/>
    </row>
    <row r="19" spans="2:7" ht="15.6" x14ac:dyDescent="0.3">
      <c r="B19" s="27"/>
      <c r="C19" s="7"/>
      <c r="D19" s="7"/>
      <c r="E19" s="7"/>
      <c r="F19" s="7"/>
      <c r="G19" s="25"/>
    </row>
    <row r="20" spans="2:7" ht="15.6" x14ac:dyDescent="0.3">
      <c r="B20" s="27"/>
      <c r="C20" s="26" t="s">
        <v>3</v>
      </c>
      <c r="D20" s="7"/>
      <c r="E20" s="7"/>
      <c r="F20" s="7"/>
      <c r="G20" s="25"/>
    </row>
    <row r="21" spans="2:7" ht="15.6" x14ac:dyDescent="0.3">
      <c r="B21" s="16" t="s">
        <v>65</v>
      </c>
      <c r="C21" s="7">
        <v>134</v>
      </c>
      <c r="D21" s="7">
        <v>166</v>
      </c>
      <c r="E21" s="7">
        <v>200</v>
      </c>
      <c r="F21" s="7">
        <v>172</v>
      </c>
      <c r="G21" s="25">
        <f t="shared" ref="G21:G28" si="1">SUM(C21:F21)</f>
        <v>672</v>
      </c>
    </row>
    <row r="22" spans="2:7" ht="15.6" x14ac:dyDescent="0.3">
      <c r="B22" s="16" t="s">
        <v>70</v>
      </c>
      <c r="C22" s="7">
        <v>163</v>
      </c>
      <c r="D22" s="7">
        <v>180</v>
      </c>
      <c r="E22" s="7">
        <v>141</v>
      </c>
      <c r="F22" s="7">
        <v>123</v>
      </c>
      <c r="G22" s="25">
        <f t="shared" si="1"/>
        <v>607</v>
      </c>
    </row>
    <row r="23" spans="2:7" ht="15.6" x14ac:dyDescent="0.3">
      <c r="B23" s="17" t="s">
        <v>73</v>
      </c>
      <c r="C23" s="7">
        <v>105</v>
      </c>
      <c r="D23" s="7">
        <v>168</v>
      </c>
      <c r="E23" s="7">
        <v>138</v>
      </c>
      <c r="F23" s="7">
        <v>159</v>
      </c>
      <c r="G23" s="25">
        <f t="shared" si="1"/>
        <v>570</v>
      </c>
    </row>
    <row r="24" spans="2:7" ht="15.6" x14ac:dyDescent="0.3">
      <c r="B24" s="17" t="s">
        <v>72</v>
      </c>
      <c r="C24" s="7">
        <v>118</v>
      </c>
      <c r="D24" s="7">
        <v>138</v>
      </c>
      <c r="E24" s="7">
        <v>185</v>
      </c>
      <c r="F24" s="7">
        <v>124</v>
      </c>
      <c r="G24" s="25">
        <f t="shared" si="1"/>
        <v>565</v>
      </c>
    </row>
    <row r="25" spans="2:7" ht="15.6" x14ac:dyDescent="0.3">
      <c r="B25" s="16" t="s">
        <v>75</v>
      </c>
      <c r="C25" s="7">
        <v>131</v>
      </c>
      <c r="D25" s="7">
        <v>119</v>
      </c>
      <c r="E25" s="7">
        <v>147</v>
      </c>
      <c r="F25" s="7">
        <v>141</v>
      </c>
      <c r="G25" s="25">
        <f t="shared" si="1"/>
        <v>538</v>
      </c>
    </row>
    <row r="26" spans="2:7" ht="15.6" x14ac:dyDescent="0.3">
      <c r="B26" s="16" t="s">
        <v>76</v>
      </c>
      <c r="C26" s="7">
        <v>121</v>
      </c>
      <c r="D26" s="7">
        <v>145</v>
      </c>
      <c r="E26" s="7">
        <v>144</v>
      </c>
      <c r="F26" s="7">
        <v>126</v>
      </c>
      <c r="G26" s="25">
        <f t="shared" si="1"/>
        <v>536</v>
      </c>
    </row>
    <row r="27" spans="2:7" ht="15.6" x14ac:dyDescent="0.3">
      <c r="B27" s="16" t="s">
        <v>80</v>
      </c>
      <c r="C27" s="7">
        <v>124</v>
      </c>
      <c r="D27" s="7">
        <v>134</v>
      </c>
      <c r="E27" s="7">
        <v>126</v>
      </c>
      <c r="F27" s="7">
        <v>150</v>
      </c>
      <c r="G27" s="25">
        <f t="shared" si="1"/>
        <v>534</v>
      </c>
    </row>
    <row r="28" spans="2:7" ht="15.6" x14ac:dyDescent="0.3">
      <c r="B28" s="16" t="s">
        <v>71</v>
      </c>
      <c r="C28" s="7">
        <v>161</v>
      </c>
      <c r="D28" s="7">
        <v>119</v>
      </c>
      <c r="E28" s="7">
        <v>139</v>
      </c>
      <c r="F28" s="7">
        <v>112</v>
      </c>
      <c r="G28" s="25">
        <f t="shared" si="1"/>
        <v>531</v>
      </c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FE5E-5808-4334-96DC-561E1D619728}">
  <dimension ref="A1:P29"/>
  <sheetViews>
    <sheetView workbookViewId="0">
      <selection activeCell="R23" sqref="R23"/>
    </sheetView>
  </sheetViews>
  <sheetFormatPr defaultRowHeight="14.4" x14ac:dyDescent="0.3"/>
  <cols>
    <col min="1" max="1" width="4.33203125" customWidth="1"/>
    <col min="2" max="2" width="21.77734375" bestFit="1" customWidth="1"/>
    <col min="3" max="7" width="5.88671875" customWidth="1"/>
    <col min="8" max="8" width="5.33203125" customWidth="1"/>
    <col min="9" max="9" width="5.44140625" customWidth="1"/>
    <col min="10" max="10" width="4.88671875" bestFit="1" customWidth="1"/>
    <col min="11" max="12" width="2.109375" customWidth="1"/>
    <col min="13" max="13" width="5.33203125" customWidth="1"/>
    <col min="14" max="14" width="4.88671875" customWidth="1"/>
    <col min="15" max="15" width="5.109375" customWidth="1"/>
    <col min="16" max="16" width="5.44140625" customWidth="1"/>
  </cols>
  <sheetData>
    <row r="1" spans="1:16" ht="18" x14ac:dyDescent="0.35">
      <c r="C1" s="1" t="s">
        <v>60</v>
      </c>
      <c r="G1" s="2"/>
      <c r="M1" s="2"/>
      <c r="N1" s="2"/>
      <c r="O1" s="2"/>
      <c r="P1" s="2"/>
    </row>
    <row r="2" spans="1:16" x14ac:dyDescent="0.3">
      <c r="C2" s="20">
        <v>45189</v>
      </c>
      <c r="D2" s="20">
        <v>45218</v>
      </c>
      <c r="E2" s="20">
        <v>45245</v>
      </c>
      <c r="F2" s="20">
        <v>45329</v>
      </c>
      <c r="G2" s="20">
        <v>45343</v>
      </c>
      <c r="H2" s="20">
        <v>45369</v>
      </c>
      <c r="I2" s="20">
        <v>45370</v>
      </c>
      <c r="J2" s="20">
        <v>45385</v>
      </c>
      <c r="K2" s="20">
        <v>45398</v>
      </c>
      <c r="L2" s="20">
        <v>45399</v>
      </c>
      <c r="M2" s="2"/>
      <c r="N2" s="2"/>
      <c r="O2" s="2"/>
      <c r="P2" s="2"/>
    </row>
    <row r="3" spans="1:16" ht="24" customHeight="1" x14ac:dyDescent="0.3">
      <c r="B3" t="s">
        <v>0</v>
      </c>
      <c r="C3" s="3" t="s">
        <v>3</v>
      </c>
      <c r="D3" s="3" t="s">
        <v>2</v>
      </c>
      <c r="E3" s="21" t="s">
        <v>7</v>
      </c>
      <c r="F3" s="3" t="s">
        <v>4</v>
      </c>
      <c r="G3" s="3" t="s">
        <v>61</v>
      </c>
      <c r="H3" s="21" t="s">
        <v>63</v>
      </c>
      <c r="I3" s="21" t="s">
        <v>62</v>
      </c>
      <c r="J3" s="21" t="s">
        <v>6</v>
      </c>
      <c r="K3" s="3" t="s">
        <v>1</v>
      </c>
      <c r="L3" s="21" t="s">
        <v>5</v>
      </c>
      <c r="M3" s="4" t="s">
        <v>8</v>
      </c>
      <c r="N3" s="5" t="s">
        <v>9</v>
      </c>
      <c r="O3" s="3" t="s">
        <v>64</v>
      </c>
      <c r="P3" s="3" t="s">
        <v>11</v>
      </c>
    </row>
    <row r="4" spans="1:16" ht="15.6" x14ac:dyDescent="0.3">
      <c r="A4">
        <v>1</v>
      </c>
      <c r="B4" s="16" t="s">
        <v>65</v>
      </c>
      <c r="C4" s="7">
        <v>672</v>
      </c>
      <c r="D4" s="7"/>
      <c r="E4" s="7">
        <v>781</v>
      </c>
      <c r="F4" s="7"/>
      <c r="G4" s="7">
        <v>789</v>
      </c>
      <c r="H4" s="7">
        <v>685</v>
      </c>
      <c r="I4" s="24">
        <v>672</v>
      </c>
      <c r="J4" s="7">
        <v>812</v>
      </c>
      <c r="K4" s="7"/>
      <c r="L4" s="7"/>
      <c r="M4" s="7">
        <f>SUM(C4:L4)</f>
        <v>4411</v>
      </c>
      <c r="N4" s="46">
        <v>6</v>
      </c>
      <c r="O4" s="8">
        <f>M4/N4</f>
        <v>735.16666666666663</v>
      </c>
      <c r="P4" s="8">
        <f>O4/4</f>
        <v>183.79166666666666</v>
      </c>
    </row>
    <row r="5" spans="1:16" ht="15.6" x14ac:dyDescent="0.3">
      <c r="A5">
        <v>2</v>
      </c>
      <c r="B5" s="16" t="s">
        <v>74</v>
      </c>
      <c r="C5" s="7"/>
      <c r="D5" s="7">
        <v>722</v>
      </c>
      <c r="E5" s="7"/>
      <c r="F5" s="7">
        <v>687</v>
      </c>
      <c r="G5" s="7"/>
      <c r="H5" s="7"/>
      <c r="I5" s="7"/>
      <c r="J5" s="7"/>
      <c r="K5" s="7"/>
      <c r="L5" s="7"/>
      <c r="M5" s="7">
        <f>SUM(C5:L5)</f>
        <v>1409</v>
      </c>
      <c r="N5" s="46">
        <v>2</v>
      </c>
      <c r="O5" s="8">
        <f>M5/N5</f>
        <v>704.5</v>
      </c>
      <c r="P5" s="8">
        <f>O5/4</f>
        <v>176.125</v>
      </c>
    </row>
    <row r="6" spans="1:16" ht="15.6" x14ac:dyDescent="0.3">
      <c r="A6">
        <v>3</v>
      </c>
      <c r="B6" s="16" t="s">
        <v>67</v>
      </c>
      <c r="C6" s="7"/>
      <c r="D6" s="7">
        <v>651</v>
      </c>
      <c r="E6" s="7"/>
      <c r="F6" s="7">
        <v>640</v>
      </c>
      <c r="G6" s="7"/>
      <c r="H6" s="7">
        <v>688</v>
      </c>
      <c r="I6" s="7">
        <v>616</v>
      </c>
      <c r="J6" s="7"/>
      <c r="K6" s="7"/>
      <c r="L6" s="7"/>
      <c r="M6" s="7">
        <f>SUM(C6:L6)</f>
        <v>2595</v>
      </c>
      <c r="N6" s="46">
        <v>4</v>
      </c>
      <c r="O6" s="8">
        <f>M6/N6</f>
        <v>648.75</v>
      </c>
      <c r="P6" s="8">
        <f>O6/4</f>
        <v>162.1875</v>
      </c>
    </row>
    <row r="7" spans="1:16" ht="15.6" x14ac:dyDescent="0.3">
      <c r="A7">
        <v>4</v>
      </c>
      <c r="B7" s="16" t="s">
        <v>70</v>
      </c>
      <c r="C7" s="7">
        <v>607</v>
      </c>
      <c r="D7" s="7"/>
      <c r="E7" s="7">
        <v>687</v>
      </c>
      <c r="F7" s="7"/>
      <c r="G7" s="7">
        <v>648</v>
      </c>
      <c r="H7" s="7">
        <v>612</v>
      </c>
      <c r="I7" s="7">
        <v>665</v>
      </c>
      <c r="J7" s="7">
        <v>598</v>
      </c>
      <c r="K7" s="7"/>
      <c r="L7" s="7"/>
      <c r="M7" s="7">
        <f>SUM(C7:L7)</f>
        <v>3817</v>
      </c>
      <c r="N7" s="46">
        <v>6</v>
      </c>
      <c r="O7" s="8">
        <f>M7/N7</f>
        <v>636.16666666666663</v>
      </c>
      <c r="P7" s="8">
        <f>O7/4</f>
        <v>159.04166666666666</v>
      </c>
    </row>
    <row r="8" spans="1:16" ht="15.6" x14ac:dyDescent="0.3">
      <c r="A8">
        <v>5</v>
      </c>
      <c r="B8" s="17" t="s">
        <v>66</v>
      </c>
      <c r="C8" s="22"/>
      <c r="D8" s="22">
        <v>649</v>
      </c>
      <c r="E8" s="22"/>
      <c r="F8" s="22">
        <v>608</v>
      </c>
      <c r="G8" s="22"/>
      <c r="H8" s="22"/>
      <c r="I8" s="22"/>
      <c r="J8" s="22">
        <v>634</v>
      </c>
      <c r="K8" s="22"/>
      <c r="L8" s="22"/>
      <c r="M8" s="7">
        <f>SUM(C8:L8)</f>
        <v>1891</v>
      </c>
      <c r="N8" s="51">
        <v>3</v>
      </c>
      <c r="O8" s="23">
        <f>M8/N8</f>
        <v>630.33333333333337</v>
      </c>
      <c r="P8" s="23">
        <f>O8/4</f>
        <v>157.58333333333334</v>
      </c>
    </row>
    <row r="9" spans="1:16" ht="15.6" x14ac:dyDescent="0.3">
      <c r="A9">
        <v>6</v>
      </c>
      <c r="B9" s="16" t="s">
        <v>72</v>
      </c>
      <c r="C9" s="22">
        <v>565</v>
      </c>
      <c r="D9" s="22"/>
      <c r="E9" s="22">
        <v>640</v>
      </c>
      <c r="F9" s="22" t="s">
        <v>26</v>
      </c>
      <c r="G9" s="22">
        <v>683</v>
      </c>
      <c r="H9" s="22">
        <v>602</v>
      </c>
      <c r="I9" s="22">
        <v>661</v>
      </c>
      <c r="J9" s="22" t="s">
        <v>26</v>
      </c>
      <c r="K9" s="22" t="s">
        <v>26</v>
      </c>
      <c r="L9" s="22" t="s">
        <v>26</v>
      </c>
      <c r="M9" s="7">
        <f>SUM(C9:L9)</f>
        <v>3151</v>
      </c>
      <c r="N9" s="51">
        <v>5</v>
      </c>
      <c r="O9" s="23">
        <f>M9/N9</f>
        <v>630.20000000000005</v>
      </c>
      <c r="P9" s="23">
        <f>O9/4</f>
        <v>157.55000000000001</v>
      </c>
    </row>
    <row r="10" spans="1:16" ht="15.6" x14ac:dyDescent="0.3">
      <c r="A10">
        <v>7</v>
      </c>
      <c r="B10" s="18" t="s">
        <v>69</v>
      </c>
      <c r="C10" s="22"/>
      <c r="D10" s="22">
        <v>618</v>
      </c>
      <c r="E10" s="22"/>
      <c r="F10" s="22"/>
      <c r="G10" s="22"/>
      <c r="H10" s="22"/>
      <c r="I10" s="22"/>
      <c r="J10" s="22"/>
      <c r="K10" s="22"/>
      <c r="L10" s="22"/>
      <c r="M10" s="7">
        <f>SUM(C10:L10)</f>
        <v>618</v>
      </c>
      <c r="N10" s="51">
        <v>1</v>
      </c>
      <c r="O10" s="23">
        <f>M10/N10</f>
        <v>618</v>
      </c>
      <c r="P10" s="23">
        <f>O10/4</f>
        <v>154.5</v>
      </c>
    </row>
    <row r="11" spans="1:16" ht="15.6" x14ac:dyDescent="0.3">
      <c r="A11">
        <v>8</v>
      </c>
      <c r="B11" s="16" t="s">
        <v>73</v>
      </c>
      <c r="C11" s="7">
        <v>570</v>
      </c>
      <c r="D11" s="7"/>
      <c r="E11" s="7">
        <v>637</v>
      </c>
      <c r="F11" s="7"/>
      <c r="G11" s="7"/>
      <c r="H11" s="7">
        <v>666</v>
      </c>
      <c r="I11" s="7">
        <v>643</v>
      </c>
      <c r="J11" s="7">
        <v>567</v>
      </c>
      <c r="K11" s="7"/>
      <c r="L11" s="7"/>
      <c r="M11" s="7">
        <f>SUM(C11:L11)</f>
        <v>3083</v>
      </c>
      <c r="N11" s="46">
        <v>5</v>
      </c>
      <c r="O11" s="8">
        <f>M11/N11</f>
        <v>616.6</v>
      </c>
      <c r="P11" s="8">
        <f>O11/4</f>
        <v>154.15</v>
      </c>
    </row>
    <row r="12" spans="1:16" ht="15.6" x14ac:dyDescent="0.3">
      <c r="A12">
        <v>9</v>
      </c>
      <c r="B12" s="16" t="s">
        <v>71</v>
      </c>
      <c r="C12" s="7">
        <v>531</v>
      </c>
      <c r="D12" s="7"/>
      <c r="E12" s="7">
        <v>685</v>
      </c>
      <c r="F12" s="7"/>
      <c r="G12" s="7">
        <v>566</v>
      </c>
      <c r="H12" s="7">
        <v>659</v>
      </c>
      <c r="I12" s="7">
        <v>552</v>
      </c>
      <c r="J12" s="7"/>
      <c r="K12" s="7"/>
      <c r="L12" s="7"/>
      <c r="M12" s="7">
        <f>SUM(C12:L12)</f>
        <v>2993</v>
      </c>
      <c r="N12" s="46">
        <v>5</v>
      </c>
      <c r="O12" s="8">
        <f>M12/N12</f>
        <v>598.6</v>
      </c>
      <c r="P12" s="8">
        <f>O12/4</f>
        <v>149.65</v>
      </c>
    </row>
    <row r="13" spans="1:16" ht="15.6" x14ac:dyDescent="0.3">
      <c r="A13">
        <v>10</v>
      </c>
      <c r="B13" s="16" t="s">
        <v>92</v>
      </c>
      <c r="C13" s="7">
        <v>538</v>
      </c>
      <c r="D13" s="7"/>
      <c r="E13" s="7">
        <v>615</v>
      </c>
      <c r="F13" s="7"/>
      <c r="G13" s="7"/>
      <c r="H13" s="7"/>
      <c r="I13" s="7"/>
      <c r="J13" s="7">
        <v>629</v>
      </c>
      <c r="K13" s="7"/>
      <c r="L13" s="7"/>
      <c r="M13" s="7">
        <f>SUM(C13:L13)</f>
        <v>1782</v>
      </c>
      <c r="N13" s="46">
        <v>3</v>
      </c>
      <c r="O13" s="8">
        <f>M13/N13</f>
        <v>594</v>
      </c>
      <c r="P13" s="8">
        <f>O13/4</f>
        <v>148.5</v>
      </c>
    </row>
    <row r="14" spans="1:16" ht="15.6" x14ac:dyDescent="0.3">
      <c r="A14">
        <v>11</v>
      </c>
      <c r="B14" s="17" t="s">
        <v>78</v>
      </c>
      <c r="C14" s="7"/>
      <c r="D14" s="7">
        <v>530</v>
      </c>
      <c r="E14" s="7"/>
      <c r="F14" s="7"/>
      <c r="G14" s="7">
        <v>636</v>
      </c>
      <c r="H14" s="7">
        <v>590</v>
      </c>
      <c r="I14" s="7">
        <v>598</v>
      </c>
      <c r="J14" s="7"/>
      <c r="K14" s="7"/>
      <c r="L14" s="7"/>
      <c r="M14" s="7">
        <f>SUM(C14:L14)</f>
        <v>2354</v>
      </c>
      <c r="N14" s="46">
        <v>4</v>
      </c>
      <c r="O14" s="8">
        <f>M14/N14</f>
        <v>588.5</v>
      </c>
      <c r="P14" s="8">
        <f>O14/4</f>
        <v>147.125</v>
      </c>
    </row>
    <row r="15" spans="1:16" ht="15.6" x14ac:dyDescent="0.3">
      <c r="A15">
        <v>12</v>
      </c>
      <c r="B15" s="17" t="s">
        <v>68</v>
      </c>
      <c r="C15" s="22"/>
      <c r="D15" s="22">
        <v>536</v>
      </c>
      <c r="E15" s="22"/>
      <c r="F15" s="22">
        <v>630</v>
      </c>
      <c r="G15" s="22"/>
      <c r="H15" s="22">
        <v>573</v>
      </c>
      <c r="I15" s="22">
        <v>604</v>
      </c>
      <c r="J15" s="22">
        <v>531</v>
      </c>
      <c r="K15" s="22"/>
      <c r="L15" s="22"/>
      <c r="M15" s="7">
        <f>SUM(C15:L15)</f>
        <v>2874</v>
      </c>
      <c r="N15" s="51">
        <v>5</v>
      </c>
      <c r="O15" s="23">
        <f>M15/N15</f>
        <v>574.79999999999995</v>
      </c>
      <c r="P15" s="23">
        <f>O15/4</f>
        <v>143.69999999999999</v>
      </c>
    </row>
    <row r="16" spans="1:16" ht="15.6" x14ac:dyDescent="0.3">
      <c r="A16">
        <v>13</v>
      </c>
      <c r="B16" s="16" t="s">
        <v>82</v>
      </c>
      <c r="C16" s="7"/>
      <c r="D16" s="7"/>
      <c r="E16" s="7">
        <v>583</v>
      </c>
      <c r="F16" s="7"/>
      <c r="G16" s="7">
        <v>557</v>
      </c>
      <c r="H16" s="7"/>
      <c r="I16" s="7"/>
      <c r="J16" s="7">
        <v>562</v>
      </c>
      <c r="K16" s="7"/>
      <c r="L16" s="7"/>
      <c r="M16" s="7">
        <f>SUM(C16:L16)</f>
        <v>1702</v>
      </c>
      <c r="N16" s="46">
        <v>3</v>
      </c>
      <c r="O16" s="8">
        <f>M16/N16</f>
        <v>567.33333333333337</v>
      </c>
      <c r="P16" s="8">
        <f>O16/4</f>
        <v>141.83333333333334</v>
      </c>
    </row>
    <row r="17" spans="1:16" ht="15.6" x14ac:dyDescent="0.3">
      <c r="A17">
        <v>14</v>
      </c>
      <c r="B17" s="31" t="s">
        <v>81</v>
      </c>
      <c r="C17" s="7"/>
      <c r="D17" s="7"/>
      <c r="E17" s="7" t="s">
        <v>26</v>
      </c>
      <c r="F17" s="7">
        <v>576</v>
      </c>
      <c r="G17" s="7"/>
      <c r="H17" s="7"/>
      <c r="I17" s="7"/>
      <c r="J17" s="7">
        <v>533</v>
      </c>
      <c r="K17" s="7"/>
      <c r="L17" s="7"/>
      <c r="M17" s="7">
        <f>SUM(C17:L17)</f>
        <v>1109</v>
      </c>
      <c r="N17" s="46">
        <v>2</v>
      </c>
      <c r="O17" s="8">
        <f>M17/N17</f>
        <v>554.5</v>
      </c>
      <c r="P17" s="8">
        <f>O17/4</f>
        <v>138.625</v>
      </c>
    </row>
    <row r="18" spans="1:16" ht="15.6" x14ac:dyDescent="0.3">
      <c r="A18">
        <v>15</v>
      </c>
      <c r="B18" s="16" t="s">
        <v>76</v>
      </c>
      <c r="C18" s="7">
        <v>536</v>
      </c>
      <c r="D18" s="7"/>
      <c r="E18" s="7"/>
      <c r="F18" s="7">
        <v>557</v>
      </c>
      <c r="G18" s="7"/>
      <c r="H18" s="7"/>
      <c r="I18" s="7"/>
      <c r="J18" s="7"/>
      <c r="K18" s="7"/>
      <c r="L18" s="7"/>
      <c r="M18" s="7">
        <f>SUM(C18:L18)</f>
        <v>1093</v>
      </c>
      <c r="N18" s="46">
        <v>2</v>
      </c>
      <c r="O18" s="8">
        <f>M18/N18</f>
        <v>546.5</v>
      </c>
      <c r="P18" s="8">
        <f>O18/4</f>
        <v>136.625</v>
      </c>
    </row>
    <row r="19" spans="1:16" ht="15.6" x14ac:dyDescent="0.3">
      <c r="A19">
        <v>16</v>
      </c>
      <c r="B19" s="16" t="s">
        <v>79</v>
      </c>
      <c r="C19" s="7"/>
      <c r="D19" s="7">
        <v>520</v>
      </c>
      <c r="E19" s="7"/>
      <c r="F19" s="7">
        <v>457</v>
      </c>
      <c r="G19" s="7">
        <v>487</v>
      </c>
      <c r="H19" s="7">
        <v>625</v>
      </c>
      <c r="I19" s="7">
        <v>468</v>
      </c>
      <c r="J19" s="7"/>
      <c r="K19" s="7"/>
      <c r="L19" s="7"/>
      <c r="M19" s="7">
        <f>SUM(C19:L19)</f>
        <v>2557</v>
      </c>
      <c r="N19" s="46">
        <v>5</v>
      </c>
      <c r="O19" s="8">
        <f>M19/N19</f>
        <v>511.4</v>
      </c>
      <c r="P19" s="8">
        <f>O19/4</f>
        <v>127.85</v>
      </c>
    </row>
    <row r="20" spans="1:16" ht="15.6" x14ac:dyDescent="0.3">
      <c r="A20">
        <v>17</v>
      </c>
      <c r="B20" s="16" t="s">
        <v>80</v>
      </c>
      <c r="C20" s="7">
        <v>534</v>
      </c>
      <c r="D20" s="7"/>
      <c r="E20" s="7">
        <v>504</v>
      </c>
      <c r="F20" s="7"/>
      <c r="G20" s="7">
        <v>458</v>
      </c>
      <c r="H20" s="7">
        <v>563</v>
      </c>
      <c r="I20" s="7">
        <v>464</v>
      </c>
      <c r="J20" s="7"/>
      <c r="K20" s="7"/>
      <c r="L20" s="7"/>
      <c r="M20" s="7">
        <f>SUM(C20:L20)</f>
        <v>2523</v>
      </c>
      <c r="N20" s="46">
        <v>5</v>
      </c>
      <c r="O20" s="8">
        <f>M20/N20</f>
        <v>504.6</v>
      </c>
      <c r="P20" s="8">
        <f>O20/4</f>
        <v>126.15</v>
      </c>
    </row>
    <row r="21" spans="1:16" ht="15.6" x14ac:dyDescent="0.3">
      <c r="A21">
        <v>18</v>
      </c>
      <c r="B21" s="16" t="s">
        <v>77</v>
      </c>
      <c r="C21" s="7"/>
      <c r="D21" s="7">
        <v>467</v>
      </c>
      <c r="E21" s="7"/>
      <c r="F21" s="7">
        <v>540</v>
      </c>
      <c r="G21" s="7"/>
      <c r="H21" s="7"/>
      <c r="I21" s="7"/>
      <c r="J21" s="7"/>
      <c r="K21" s="7"/>
      <c r="L21" s="7"/>
      <c r="M21" s="7">
        <f>SUM(C21:L21)</f>
        <v>1007</v>
      </c>
      <c r="N21" s="46">
        <v>2</v>
      </c>
      <c r="O21" s="8">
        <f>M21/N21</f>
        <v>503.5</v>
      </c>
      <c r="P21" s="8">
        <f>O21/4</f>
        <v>125.875</v>
      </c>
    </row>
    <row r="22" spans="1:16" x14ac:dyDescent="0.3">
      <c r="C22" s="10">
        <f t="shared" ref="C22:I22" si="0">SUM(C4:C21)</f>
        <v>4553</v>
      </c>
      <c r="D22" s="10">
        <f t="shared" si="0"/>
        <v>4693</v>
      </c>
      <c r="E22" s="10">
        <f t="shared" si="0"/>
        <v>5132</v>
      </c>
      <c r="F22" s="10">
        <f t="shared" si="0"/>
        <v>4695</v>
      </c>
      <c r="G22" s="11">
        <f t="shared" si="0"/>
        <v>4824</v>
      </c>
      <c r="H22" s="11">
        <f t="shared" si="0"/>
        <v>6263</v>
      </c>
      <c r="I22" s="11">
        <f t="shared" si="0"/>
        <v>5943</v>
      </c>
      <c r="J22" s="11">
        <f>SUM(J4:J18)</f>
        <v>4866</v>
      </c>
      <c r="K22" s="11" t="e">
        <f>SUM(#REF!)</f>
        <v>#REF!</v>
      </c>
      <c r="L22" s="11" t="e">
        <f>SUM(#REF!)</f>
        <v>#REF!</v>
      </c>
      <c r="M22" s="2"/>
      <c r="N22" s="2" t="s">
        <v>26</v>
      </c>
    </row>
    <row r="23" spans="1:16" x14ac:dyDescent="0.3">
      <c r="B23" s="12" t="s">
        <v>10</v>
      </c>
      <c r="C23" s="13">
        <f>C22/8</f>
        <v>569.125</v>
      </c>
      <c r="D23" s="13">
        <f t="shared" ref="D23:G23" si="1">D22/8</f>
        <v>586.625</v>
      </c>
      <c r="E23" s="13">
        <f t="shared" si="1"/>
        <v>641.5</v>
      </c>
      <c r="F23" s="13">
        <f t="shared" si="1"/>
        <v>586.875</v>
      </c>
      <c r="G23" s="13">
        <f t="shared" si="1"/>
        <v>603</v>
      </c>
      <c r="H23" s="13">
        <f>H22/10</f>
        <v>626.29999999999995</v>
      </c>
      <c r="I23" s="13">
        <f>I22/10</f>
        <v>594.29999999999995</v>
      </c>
      <c r="J23" s="13">
        <f>J22/8</f>
        <v>608.25</v>
      </c>
      <c r="K23" s="13" t="e">
        <f>K22/24</f>
        <v>#REF!</v>
      </c>
      <c r="L23" s="13" t="e">
        <f>L22/24</f>
        <v>#REF!</v>
      </c>
      <c r="M23" s="2"/>
      <c r="N23" s="2" t="s">
        <v>26</v>
      </c>
    </row>
    <row r="26" spans="1:16" ht="15.6" x14ac:dyDescent="0.3">
      <c r="A26">
        <v>1</v>
      </c>
      <c r="B26" s="16" t="s">
        <v>84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  <c r="P26" s="8"/>
    </row>
    <row r="27" spans="1:16" ht="15.6" x14ac:dyDescent="0.3">
      <c r="A27">
        <v>2</v>
      </c>
      <c r="B27" s="16" t="s">
        <v>85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>
        <f t="shared" ref="M27:M28" si="2">SUM(C27:L27)</f>
        <v>0</v>
      </c>
      <c r="N27" s="7">
        <v>0</v>
      </c>
      <c r="O27" s="8" t="e">
        <f t="shared" ref="O27:O28" si="3">M27/N27</f>
        <v>#DIV/0!</v>
      </c>
      <c r="P27" s="8" t="e">
        <f t="shared" ref="P27:P28" si="4">O27/4</f>
        <v>#DIV/0!</v>
      </c>
    </row>
    <row r="28" spans="1:16" ht="15.6" x14ac:dyDescent="0.3">
      <c r="A28">
        <v>3</v>
      </c>
      <c r="B28" s="16" t="s">
        <v>83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>
        <f t="shared" si="2"/>
        <v>0</v>
      </c>
      <c r="N28" s="7">
        <v>0</v>
      </c>
      <c r="O28" s="8" t="e">
        <f t="shared" si="3"/>
        <v>#DIV/0!</v>
      </c>
      <c r="P28" s="8" t="e">
        <f t="shared" si="4"/>
        <v>#DIV/0!</v>
      </c>
    </row>
    <row r="29" spans="1:16" x14ac:dyDescent="0.3">
      <c r="A29" t="s">
        <v>26</v>
      </c>
    </row>
  </sheetData>
  <sortState xmlns:xlrd2="http://schemas.microsoft.com/office/spreadsheetml/2017/richdata2" ref="B4:P21">
    <sortCondition descending="1" ref="O4:O2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FA80-AA93-415E-B664-0A0F4A4BD270}">
  <dimension ref="A1:I29"/>
  <sheetViews>
    <sheetView workbookViewId="0">
      <selection activeCell="K23" sqref="K23"/>
    </sheetView>
  </sheetViews>
  <sheetFormatPr defaultRowHeight="14.4" x14ac:dyDescent="0.3"/>
  <cols>
    <col min="2" max="2" width="21.77734375" bestFit="1" customWidth="1"/>
    <col min="3" max="6" width="7.44140625" style="2" customWidth="1"/>
    <col min="7" max="7" width="8.88671875" style="2"/>
    <col min="8" max="9" width="6.77734375" style="2" customWidth="1"/>
  </cols>
  <sheetData>
    <row r="1" spans="1:9" x14ac:dyDescent="0.3">
      <c r="A1" t="s">
        <v>26</v>
      </c>
    </row>
    <row r="2" spans="1:9" x14ac:dyDescent="0.3">
      <c r="C2" s="2" t="s">
        <v>6</v>
      </c>
    </row>
    <row r="3" spans="1:9" ht="15.6" x14ac:dyDescent="0.3">
      <c r="A3">
        <v>1</v>
      </c>
      <c r="B3" s="16" t="s">
        <v>65</v>
      </c>
      <c r="C3" s="7">
        <v>190</v>
      </c>
      <c r="D3" s="7">
        <v>228</v>
      </c>
      <c r="E3" s="7">
        <v>212</v>
      </c>
      <c r="F3" s="7">
        <v>182</v>
      </c>
      <c r="G3" s="25">
        <f>SUM(C3:F3)</f>
        <v>812</v>
      </c>
      <c r="H3" s="7">
        <v>18</v>
      </c>
      <c r="I3" s="7">
        <v>19</v>
      </c>
    </row>
    <row r="4" spans="1:9" ht="15.6" x14ac:dyDescent="0.3">
      <c r="A4">
        <v>2</v>
      </c>
      <c r="B4" s="16" t="s">
        <v>66</v>
      </c>
      <c r="C4" s="7">
        <v>168</v>
      </c>
      <c r="D4" s="7">
        <v>143</v>
      </c>
      <c r="E4" s="7">
        <v>157</v>
      </c>
      <c r="F4" s="7">
        <v>166</v>
      </c>
      <c r="G4" s="25">
        <f>SUM(C4:F4)</f>
        <v>634</v>
      </c>
      <c r="H4" s="7">
        <v>7</v>
      </c>
      <c r="I4" s="7">
        <v>22</v>
      </c>
    </row>
    <row r="5" spans="1:9" ht="15.6" x14ac:dyDescent="0.3">
      <c r="A5">
        <v>3</v>
      </c>
      <c r="B5" s="16" t="s">
        <v>92</v>
      </c>
      <c r="C5" s="7">
        <v>155</v>
      </c>
      <c r="D5" s="7">
        <v>183</v>
      </c>
      <c r="E5" s="7">
        <v>131</v>
      </c>
      <c r="F5" s="7">
        <v>160</v>
      </c>
      <c r="G5" s="25">
        <f>SUM(C5:F5)</f>
        <v>629</v>
      </c>
      <c r="H5" s="7">
        <v>6</v>
      </c>
      <c r="I5" s="7">
        <v>22</v>
      </c>
    </row>
    <row r="6" spans="1:9" ht="15.6" x14ac:dyDescent="0.3">
      <c r="A6">
        <v>4</v>
      </c>
      <c r="B6" s="16" t="s">
        <v>70</v>
      </c>
      <c r="C6" s="7">
        <v>153</v>
      </c>
      <c r="D6" s="7">
        <v>159</v>
      </c>
      <c r="E6" s="7">
        <v>128</v>
      </c>
      <c r="F6" s="7">
        <v>158</v>
      </c>
      <c r="G6" s="25">
        <f>SUM(C6:F6)</f>
        <v>598</v>
      </c>
      <c r="H6" s="7">
        <v>10</v>
      </c>
      <c r="I6" s="7">
        <v>13</v>
      </c>
    </row>
    <row r="7" spans="1:9" ht="15.6" x14ac:dyDescent="0.3">
      <c r="A7">
        <v>5</v>
      </c>
      <c r="B7" s="16" t="s">
        <v>73</v>
      </c>
      <c r="C7" s="7">
        <v>141</v>
      </c>
      <c r="D7" s="7">
        <v>147</v>
      </c>
      <c r="E7" s="7">
        <v>154</v>
      </c>
      <c r="F7" s="7">
        <v>125</v>
      </c>
      <c r="G7" s="25">
        <f>SUM(C7:F7)</f>
        <v>567</v>
      </c>
      <c r="H7" s="7">
        <v>4</v>
      </c>
      <c r="I7" s="7">
        <v>20</v>
      </c>
    </row>
    <row r="8" spans="1:9" ht="15.6" x14ac:dyDescent="0.3">
      <c r="A8">
        <v>6</v>
      </c>
      <c r="B8" s="16" t="s">
        <v>82</v>
      </c>
      <c r="C8" s="7">
        <v>156</v>
      </c>
      <c r="D8" s="7">
        <v>166</v>
      </c>
      <c r="E8" s="7">
        <v>107</v>
      </c>
      <c r="F8" s="7">
        <v>133</v>
      </c>
      <c r="G8" s="25">
        <f>SUM(C8:F8)</f>
        <v>562</v>
      </c>
      <c r="H8" s="7">
        <v>5</v>
      </c>
      <c r="I8" s="7">
        <v>17</v>
      </c>
    </row>
    <row r="9" spans="1:9" ht="15.6" x14ac:dyDescent="0.3">
      <c r="A9">
        <v>7</v>
      </c>
      <c r="B9" s="31" t="s">
        <v>81</v>
      </c>
      <c r="C9" s="7">
        <v>123</v>
      </c>
      <c r="D9" s="7">
        <v>152</v>
      </c>
      <c r="E9" s="7">
        <v>104</v>
      </c>
      <c r="F9" s="7">
        <v>154</v>
      </c>
      <c r="G9" s="25">
        <f>SUM(C9:F9)</f>
        <v>533</v>
      </c>
      <c r="H9" s="7">
        <v>6</v>
      </c>
      <c r="I9" s="7">
        <v>15</v>
      </c>
    </row>
    <row r="10" spans="1:9" ht="15.6" x14ac:dyDescent="0.3">
      <c r="A10">
        <v>8</v>
      </c>
      <c r="B10" s="16" t="s">
        <v>68</v>
      </c>
      <c r="C10" s="7">
        <v>130</v>
      </c>
      <c r="D10" s="7">
        <v>125</v>
      </c>
      <c r="E10" s="7">
        <v>147</v>
      </c>
      <c r="F10" s="7">
        <v>129</v>
      </c>
      <c r="G10" s="25">
        <f>SUM(C10:F10)</f>
        <v>531</v>
      </c>
      <c r="H10" s="7">
        <v>7</v>
      </c>
      <c r="I10" s="7">
        <v>13</v>
      </c>
    </row>
    <row r="11" spans="1:9" s="47" customFormat="1" ht="15.6" x14ac:dyDescent="0.3">
      <c r="B11" s="48"/>
      <c r="C11" s="49"/>
      <c r="D11" s="49"/>
      <c r="E11" s="49"/>
      <c r="F11" s="49"/>
      <c r="G11" s="50"/>
      <c r="H11" s="49"/>
      <c r="I11" s="49"/>
    </row>
    <row r="12" spans="1:9" s="47" customFormat="1" ht="15.6" x14ac:dyDescent="0.3">
      <c r="B12" s="48"/>
      <c r="C12" s="49"/>
      <c r="D12" s="49"/>
      <c r="E12" s="49"/>
      <c r="F12" s="49"/>
      <c r="G12" s="50"/>
      <c r="H12" s="49"/>
      <c r="I12" s="49"/>
    </row>
    <row r="13" spans="1:9" s="47" customFormat="1" ht="15.6" x14ac:dyDescent="0.3">
      <c r="B13" s="48"/>
      <c r="C13" s="49" t="s">
        <v>6</v>
      </c>
      <c r="D13" s="49"/>
      <c r="E13" s="49"/>
      <c r="F13" s="49"/>
      <c r="G13" s="50"/>
      <c r="H13" s="49"/>
      <c r="I13" s="49"/>
    </row>
    <row r="14" spans="1:9" ht="15.6" x14ac:dyDescent="0.3">
      <c r="A14">
        <v>1</v>
      </c>
      <c r="B14" s="6" t="s">
        <v>12</v>
      </c>
      <c r="C14" s="7">
        <v>247</v>
      </c>
      <c r="D14" s="7">
        <v>212</v>
      </c>
      <c r="E14" s="7">
        <v>181</v>
      </c>
      <c r="F14" s="7">
        <v>160</v>
      </c>
      <c r="G14" s="25">
        <f>SUM(C14:F14)</f>
        <v>800</v>
      </c>
      <c r="H14" s="7">
        <v>21</v>
      </c>
      <c r="I14" s="7">
        <v>15</v>
      </c>
    </row>
    <row r="15" spans="1:9" ht="15.6" x14ac:dyDescent="0.3">
      <c r="A15">
        <v>2</v>
      </c>
      <c r="B15" s="9" t="s">
        <v>13</v>
      </c>
      <c r="C15" s="7">
        <v>177</v>
      </c>
      <c r="D15" s="7">
        <v>211</v>
      </c>
      <c r="E15" s="7">
        <v>199</v>
      </c>
      <c r="F15" s="7">
        <v>202</v>
      </c>
      <c r="G15" s="25">
        <f>SUM(C15:F15)</f>
        <v>789</v>
      </c>
      <c r="H15" s="7">
        <v>22</v>
      </c>
      <c r="I15" s="7">
        <v>12</v>
      </c>
    </row>
    <row r="16" spans="1:9" ht="15.6" x14ac:dyDescent="0.3">
      <c r="A16">
        <v>3</v>
      </c>
      <c r="B16" s="9" t="s">
        <v>90</v>
      </c>
      <c r="C16" s="7">
        <v>227</v>
      </c>
      <c r="D16" s="7">
        <v>183</v>
      </c>
      <c r="E16" s="7">
        <v>191</v>
      </c>
      <c r="F16" s="7">
        <v>185</v>
      </c>
      <c r="G16" s="25">
        <f>SUM(C16:F16)</f>
        <v>786</v>
      </c>
      <c r="H16" s="7">
        <v>18</v>
      </c>
      <c r="I16" s="7">
        <v>21</v>
      </c>
    </row>
    <row r="17" spans="1:9" ht="15.6" x14ac:dyDescent="0.3">
      <c r="A17">
        <v>4</v>
      </c>
      <c r="B17" s="6" t="s">
        <v>34</v>
      </c>
      <c r="C17" s="7">
        <v>207</v>
      </c>
      <c r="D17" s="7">
        <v>180</v>
      </c>
      <c r="E17" s="7">
        <v>212</v>
      </c>
      <c r="F17" s="7">
        <v>180</v>
      </c>
      <c r="G17" s="25">
        <f>SUM(C17:F17)</f>
        <v>779</v>
      </c>
      <c r="H17" s="7">
        <v>19</v>
      </c>
      <c r="I17" s="7">
        <v>19</v>
      </c>
    </row>
    <row r="18" spans="1:9" ht="15.6" x14ac:dyDescent="0.3">
      <c r="A18">
        <v>5</v>
      </c>
      <c r="B18" s="9" t="s">
        <v>20</v>
      </c>
      <c r="C18" s="7">
        <v>194</v>
      </c>
      <c r="D18" s="7">
        <v>169</v>
      </c>
      <c r="E18" s="7">
        <v>235</v>
      </c>
      <c r="F18" s="7">
        <v>165</v>
      </c>
      <c r="G18" s="25">
        <f>SUM(C18:F18)</f>
        <v>763</v>
      </c>
      <c r="H18" s="7">
        <v>13</v>
      </c>
      <c r="I18" s="7">
        <v>22</v>
      </c>
    </row>
    <row r="19" spans="1:9" ht="15.6" x14ac:dyDescent="0.3">
      <c r="A19">
        <v>6</v>
      </c>
      <c r="B19" s="9" t="s">
        <v>89</v>
      </c>
      <c r="C19" s="7">
        <v>220</v>
      </c>
      <c r="D19" s="7">
        <v>185</v>
      </c>
      <c r="E19" s="7">
        <v>167</v>
      </c>
      <c r="F19" s="7">
        <v>181</v>
      </c>
      <c r="G19" s="25">
        <f>SUM(C19:F19)</f>
        <v>753</v>
      </c>
      <c r="H19" s="7">
        <v>20</v>
      </c>
      <c r="I19" s="7">
        <v>17</v>
      </c>
    </row>
    <row r="20" spans="1:9" ht="15.6" x14ac:dyDescent="0.3">
      <c r="A20">
        <v>7</v>
      </c>
      <c r="B20" s="6" t="s">
        <v>30</v>
      </c>
      <c r="C20" s="7">
        <v>186</v>
      </c>
      <c r="D20" s="7">
        <v>189</v>
      </c>
      <c r="E20" s="7">
        <v>164</v>
      </c>
      <c r="F20" s="7">
        <v>192</v>
      </c>
      <c r="G20" s="25">
        <f>SUM(C20:F20)</f>
        <v>731</v>
      </c>
      <c r="H20" s="7">
        <v>10</v>
      </c>
      <c r="I20" s="7">
        <v>27</v>
      </c>
    </row>
    <row r="21" spans="1:9" ht="15.6" x14ac:dyDescent="0.3">
      <c r="A21">
        <v>8</v>
      </c>
      <c r="B21" s="6" t="s">
        <v>16</v>
      </c>
      <c r="C21" s="7">
        <v>200</v>
      </c>
      <c r="D21" s="7">
        <v>157</v>
      </c>
      <c r="E21" s="7">
        <v>171</v>
      </c>
      <c r="F21" s="7">
        <v>200</v>
      </c>
      <c r="G21" s="25">
        <f>SUM(C21:F21)</f>
        <v>728</v>
      </c>
      <c r="H21" s="7">
        <v>21</v>
      </c>
      <c r="I21" s="7">
        <v>10</v>
      </c>
    </row>
    <row r="22" spans="1:9" ht="15.6" x14ac:dyDescent="0.3">
      <c r="A22">
        <v>9</v>
      </c>
      <c r="B22" s="6" t="s">
        <v>87</v>
      </c>
      <c r="C22" s="7">
        <v>151</v>
      </c>
      <c r="D22" s="7">
        <v>191</v>
      </c>
      <c r="E22" s="7">
        <v>192</v>
      </c>
      <c r="F22" s="7">
        <v>180</v>
      </c>
      <c r="G22" s="25">
        <f>SUM(C22:F22)</f>
        <v>714</v>
      </c>
      <c r="H22" s="7">
        <v>14</v>
      </c>
      <c r="I22" s="7">
        <v>14</v>
      </c>
    </row>
    <row r="23" spans="1:9" ht="15.6" x14ac:dyDescent="0.3">
      <c r="A23">
        <v>10</v>
      </c>
      <c r="B23" s="9" t="s">
        <v>29</v>
      </c>
      <c r="C23" s="7">
        <v>159</v>
      </c>
      <c r="D23" s="7">
        <v>184</v>
      </c>
      <c r="E23" s="7">
        <v>160</v>
      </c>
      <c r="F23" s="7">
        <v>192</v>
      </c>
      <c r="G23" s="25">
        <f>SUM(C23:F23)</f>
        <v>695</v>
      </c>
      <c r="H23" s="7">
        <v>11</v>
      </c>
      <c r="I23" s="7">
        <v>22</v>
      </c>
    </row>
    <row r="24" spans="1:9" ht="15.6" x14ac:dyDescent="0.3">
      <c r="A24">
        <v>11</v>
      </c>
      <c r="B24" s="9" t="s">
        <v>44</v>
      </c>
      <c r="C24" s="7">
        <v>188</v>
      </c>
      <c r="D24" s="7">
        <v>181</v>
      </c>
      <c r="E24" s="7">
        <v>146</v>
      </c>
      <c r="F24" s="7">
        <v>176</v>
      </c>
      <c r="G24" s="25">
        <f>SUM(C24:F24)</f>
        <v>691</v>
      </c>
      <c r="H24" s="7">
        <v>17</v>
      </c>
      <c r="I24" s="7">
        <v>13</v>
      </c>
    </row>
    <row r="25" spans="1:9" ht="15.6" x14ac:dyDescent="0.3">
      <c r="A25">
        <v>12</v>
      </c>
      <c r="B25" s="9" t="s">
        <v>49</v>
      </c>
      <c r="C25" s="7">
        <v>156</v>
      </c>
      <c r="D25" s="7">
        <v>163</v>
      </c>
      <c r="E25" s="7">
        <v>126</v>
      </c>
      <c r="F25" s="7">
        <v>175</v>
      </c>
      <c r="G25" s="25">
        <f>SUM(C25:F25)</f>
        <v>620</v>
      </c>
      <c r="H25" s="7">
        <v>10</v>
      </c>
      <c r="I25" s="7">
        <v>17</v>
      </c>
    </row>
    <row r="26" spans="1:9" ht="15.6" x14ac:dyDescent="0.3">
      <c r="A26">
        <v>13</v>
      </c>
      <c r="B26" s="9" t="s">
        <v>41</v>
      </c>
      <c r="C26" s="7">
        <v>139</v>
      </c>
      <c r="D26" s="7">
        <v>133</v>
      </c>
      <c r="E26" s="7">
        <v>161</v>
      </c>
      <c r="F26" s="7">
        <v>177</v>
      </c>
      <c r="G26" s="25">
        <f>SUM(C26:F26)</f>
        <v>610</v>
      </c>
      <c r="H26" s="7">
        <v>13</v>
      </c>
      <c r="I26" s="7">
        <v>11</v>
      </c>
    </row>
    <row r="27" spans="1:9" ht="15.6" x14ac:dyDescent="0.3">
      <c r="A27">
        <v>14</v>
      </c>
      <c r="B27" s="6" t="s">
        <v>38</v>
      </c>
      <c r="C27" s="7">
        <v>129</v>
      </c>
      <c r="D27" s="7">
        <v>154</v>
      </c>
      <c r="E27" s="7">
        <v>182</v>
      </c>
      <c r="F27" s="7">
        <v>137</v>
      </c>
      <c r="G27" s="25">
        <f>SUM(C27:F27)</f>
        <v>602</v>
      </c>
      <c r="H27" s="7">
        <v>8</v>
      </c>
      <c r="I27" s="7">
        <v>19</v>
      </c>
    </row>
    <row r="28" spans="1:9" ht="15.6" x14ac:dyDescent="0.3">
      <c r="A28">
        <v>15</v>
      </c>
      <c r="B28" s="9" t="s">
        <v>52</v>
      </c>
      <c r="C28" s="7">
        <v>126</v>
      </c>
      <c r="D28" s="7">
        <v>144</v>
      </c>
      <c r="E28" s="7">
        <v>128</v>
      </c>
      <c r="F28" s="7">
        <v>132</v>
      </c>
      <c r="G28" s="25">
        <f>SUM(C28:F28)</f>
        <v>530</v>
      </c>
      <c r="H28" s="7">
        <v>6</v>
      </c>
      <c r="I28" s="7">
        <v>13</v>
      </c>
    </row>
    <row r="29" spans="1:9" ht="15.6" x14ac:dyDescent="0.3">
      <c r="A29">
        <v>16</v>
      </c>
      <c r="B29" s="6" t="s">
        <v>86</v>
      </c>
      <c r="C29" s="7">
        <v>129</v>
      </c>
      <c r="D29" s="7">
        <v>115</v>
      </c>
      <c r="E29" s="7">
        <v>117</v>
      </c>
      <c r="F29" s="7">
        <v>147</v>
      </c>
      <c r="G29" s="25">
        <f>SUM(C29:F29)</f>
        <v>508</v>
      </c>
      <c r="H29" s="7">
        <v>10</v>
      </c>
      <c r="I29" s="7">
        <v>8</v>
      </c>
    </row>
  </sheetData>
  <sortState xmlns:xlrd2="http://schemas.microsoft.com/office/spreadsheetml/2017/richdata2" ref="B14:I29">
    <sortCondition descending="1" ref="G14:G2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AC76-FD09-44F9-B7F4-EF1077B6F91E}">
  <dimension ref="C2:H30"/>
  <sheetViews>
    <sheetView topLeftCell="A4" workbookViewId="0">
      <selection activeCell="J26" sqref="J26"/>
    </sheetView>
  </sheetViews>
  <sheetFormatPr defaultRowHeight="14.4" x14ac:dyDescent="0.3"/>
  <cols>
    <col min="3" max="3" width="14.44140625" customWidth="1"/>
    <col min="4" max="7" width="5.77734375" style="2" customWidth="1"/>
    <col min="8" max="8" width="8.88671875" style="2"/>
    <col min="11" max="11" width="14.33203125" customWidth="1"/>
    <col min="12" max="15" width="5.77734375" customWidth="1"/>
    <col min="19" max="19" width="9.5546875" bestFit="1" customWidth="1"/>
    <col min="20" max="23" width="6" customWidth="1"/>
  </cols>
  <sheetData>
    <row r="2" spans="3:8" x14ac:dyDescent="0.3">
      <c r="C2" t="s">
        <v>152</v>
      </c>
      <c r="D2" s="2">
        <v>4787</v>
      </c>
      <c r="E2" s="2">
        <v>5405</v>
      </c>
      <c r="F2" s="2">
        <v>5205</v>
      </c>
      <c r="H2" s="30">
        <f>SUM(D2:G2)</f>
        <v>15397</v>
      </c>
    </row>
    <row r="3" spans="3:8" x14ac:dyDescent="0.3">
      <c r="C3" t="s">
        <v>176</v>
      </c>
      <c r="D3" s="2">
        <v>4954</v>
      </c>
      <c r="E3" s="2">
        <v>4958</v>
      </c>
      <c r="F3" s="2">
        <v>4995</v>
      </c>
      <c r="H3" s="30">
        <f>SUM(D3:G3)</f>
        <v>14907</v>
      </c>
    </row>
    <row r="4" spans="3:8" ht="18" x14ac:dyDescent="0.35">
      <c r="D4" s="42" t="s">
        <v>177</v>
      </c>
      <c r="E4" s="43"/>
      <c r="F4" s="43"/>
      <c r="G4" s="43"/>
      <c r="H4" s="44">
        <v>490</v>
      </c>
    </row>
    <row r="6" spans="3:8" x14ac:dyDescent="0.3">
      <c r="D6" s="2" t="s">
        <v>179</v>
      </c>
    </row>
    <row r="7" spans="3:8" x14ac:dyDescent="0.3">
      <c r="C7" s="14" t="s">
        <v>162</v>
      </c>
      <c r="D7" s="7">
        <v>189</v>
      </c>
      <c r="E7" s="7">
        <v>223</v>
      </c>
      <c r="F7" s="7">
        <v>215</v>
      </c>
      <c r="G7" s="7">
        <v>197</v>
      </c>
      <c r="H7" s="25">
        <f t="shared" ref="H7:H30" si="0">SUM(D7:G7)</f>
        <v>824</v>
      </c>
    </row>
    <row r="8" spans="3:8" x14ac:dyDescent="0.3">
      <c r="C8" s="14" t="s">
        <v>168</v>
      </c>
      <c r="D8" s="7">
        <v>225</v>
      </c>
      <c r="E8" s="7">
        <v>237</v>
      </c>
      <c r="F8" s="7">
        <v>143</v>
      </c>
      <c r="G8" s="7">
        <v>193</v>
      </c>
      <c r="H8" s="25">
        <f t="shared" si="0"/>
        <v>798</v>
      </c>
    </row>
    <row r="9" spans="3:8" x14ac:dyDescent="0.3">
      <c r="C9" s="14" t="s">
        <v>154</v>
      </c>
      <c r="D9" s="7">
        <v>177</v>
      </c>
      <c r="E9" s="7">
        <v>233</v>
      </c>
      <c r="F9" s="7">
        <v>189</v>
      </c>
      <c r="G9" s="7">
        <v>151</v>
      </c>
      <c r="H9" s="25">
        <f t="shared" si="0"/>
        <v>750</v>
      </c>
    </row>
    <row r="10" spans="3:8" x14ac:dyDescent="0.3">
      <c r="C10" s="14" t="s">
        <v>178</v>
      </c>
      <c r="D10" s="7">
        <v>172</v>
      </c>
      <c r="E10" s="7">
        <v>181</v>
      </c>
      <c r="F10" s="7">
        <v>194</v>
      </c>
      <c r="G10" s="7">
        <v>157</v>
      </c>
      <c r="H10" s="25">
        <f t="shared" si="0"/>
        <v>704</v>
      </c>
    </row>
    <row r="11" spans="3:8" x14ac:dyDescent="0.3">
      <c r="C11" s="14" t="s">
        <v>172</v>
      </c>
      <c r="D11" s="7">
        <v>206</v>
      </c>
      <c r="E11" s="7">
        <v>159</v>
      </c>
      <c r="F11" s="7">
        <v>180</v>
      </c>
      <c r="G11" s="7">
        <v>153</v>
      </c>
      <c r="H11" s="25">
        <f t="shared" si="0"/>
        <v>698</v>
      </c>
    </row>
    <row r="12" spans="3:8" x14ac:dyDescent="0.3">
      <c r="C12" s="14" t="s">
        <v>158</v>
      </c>
      <c r="D12" s="7">
        <v>170</v>
      </c>
      <c r="E12" s="7">
        <v>154</v>
      </c>
      <c r="F12" s="7">
        <v>160</v>
      </c>
      <c r="G12" s="7">
        <v>188</v>
      </c>
      <c r="H12" s="25">
        <f t="shared" si="0"/>
        <v>672</v>
      </c>
    </row>
    <row r="13" spans="3:8" x14ac:dyDescent="0.3">
      <c r="C13" s="14" t="s">
        <v>163</v>
      </c>
      <c r="D13" s="7">
        <v>186</v>
      </c>
      <c r="E13" s="7">
        <v>166</v>
      </c>
      <c r="F13" s="7">
        <v>159</v>
      </c>
      <c r="G13" s="7">
        <v>154</v>
      </c>
      <c r="H13" s="25">
        <f t="shared" si="0"/>
        <v>665</v>
      </c>
    </row>
    <row r="14" spans="3:8" x14ac:dyDescent="0.3">
      <c r="C14" s="14" t="s">
        <v>157</v>
      </c>
      <c r="D14" s="7">
        <v>164</v>
      </c>
      <c r="E14" s="7">
        <v>157</v>
      </c>
      <c r="F14" s="7">
        <v>168</v>
      </c>
      <c r="G14" s="7">
        <v>172</v>
      </c>
      <c r="H14" s="25">
        <f t="shared" si="0"/>
        <v>661</v>
      </c>
    </row>
    <row r="15" spans="3:8" x14ac:dyDescent="0.3">
      <c r="C15" s="14" t="s">
        <v>165</v>
      </c>
      <c r="D15" s="7">
        <v>142</v>
      </c>
      <c r="E15" s="7">
        <v>198</v>
      </c>
      <c r="F15" s="7">
        <v>161</v>
      </c>
      <c r="G15" s="7">
        <v>159</v>
      </c>
      <c r="H15" s="25">
        <f t="shared" si="0"/>
        <v>660</v>
      </c>
    </row>
    <row r="16" spans="3:8" x14ac:dyDescent="0.3">
      <c r="C16" s="14" t="s">
        <v>153</v>
      </c>
      <c r="D16" s="7">
        <v>184</v>
      </c>
      <c r="E16" s="7">
        <v>203</v>
      </c>
      <c r="F16" s="7">
        <v>134</v>
      </c>
      <c r="G16" s="7">
        <v>138</v>
      </c>
      <c r="H16" s="25">
        <f t="shared" si="0"/>
        <v>659</v>
      </c>
    </row>
    <row r="17" spans="3:8" x14ac:dyDescent="0.3">
      <c r="C17" s="14" t="s">
        <v>159</v>
      </c>
      <c r="D17" s="7">
        <v>178</v>
      </c>
      <c r="E17" s="7">
        <v>185</v>
      </c>
      <c r="F17" s="7">
        <v>149</v>
      </c>
      <c r="G17" s="7">
        <v>139</v>
      </c>
      <c r="H17" s="25">
        <f t="shared" si="0"/>
        <v>651</v>
      </c>
    </row>
    <row r="18" spans="3:8" x14ac:dyDescent="0.3">
      <c r="C18" s="14" t="s">
        <v>170</v>
      </c>
      <c r="D18" s="7">
        <v>146</v>
      </c>
      <c r="E18" s="7">
        <v>140</v>
      </c>
      <c r="F18" s="7">
        <v>203</v>
      </c>
      <c r="G18" s="7">
        <v>157</v>
      </c>
      <c r="H18" s="25">
        <f t="shared" si="0"/>
        <v>646</v>
      </c>
    </row>
    <row r="19" spans="3:8" x14ac:dyDescent="0.3">
      <c r="C19" s="14" t="s">
        <v>166</v>
      </c>
      <c r="D19" s="7">
        <v>160</v>
      </c>
      <c r="E19" s="7">
        <v>159</v>
      </c>
      <c r="F19" s="7">
        <v>137</v>
      </c>
      <c r="G19" s="7">
        <v>187</v>
      </c>
      <c r="H19" s="25">
        <f t="shared" si="0"/>
        <v>643</v>
      </c>
    </row>
    <row r="20" spans="3:8" x14ac:dyDescent="0.3">
      <c r="C20" s="14" t="s">
        <v>171</v>
      </c>
      <c r="D20" s="7">
        <v>134</v>
      </c>
      <c r="E20" s="7">
        <v>147</v>
      </c>
      <c r="F20" s="7">
        <v>190</v>
      </c>
      <c r="G20" s="7">
        <v>169</v>
      </c>
      <c r="H20" s="25">
        <f t="shared" si="0"/>
        <v>640</v>
      </c>
    </row>
    <row r="21" spans="3:8" x14ac:dyDescent="0.3">
      <c r="C21" s="14" t="s">
        <v>156</v>
      </c>
      <c r="D21" s="7">
        <v>124</v>
      </c>
      <c r="E21" s="7">
        <v>136</v>
      </c>
      <c r="F21" s="7">
        <v>193</v>
      </c>
      <c r="G21" s="7">
        <v>171</v>
      </c>
      <c r="H21" s="25">
        <f t="shared" si="0"/>
        <v>624</v>
      </c>
    </row>
    <row r="22" spans="3:8" x14ac:dyDescent="0.3">
      <c r="C22" s="14" t="s">
        <v>164</v>
      </c>
      <c r="D22" s="7">
        <v>144</v>
      </c>
      <c r="E22" s="7">
        <v>169</v>
      </c>
      <c r="F22" s="7">
        <v>134</v>
      </c>
      <c r="G22" s="7">
        <v>175</v>
      </c>
      <c r="H22" s="25">
        <f t="shared" si="0"/>
        <v>622</v>
      </c>
    </row>
    <row r="23" spans="3:8" x14ac:dyDescent="0.3">
      <c r="C23" s="14" t="s">
        <v>175</v>
      </c>
      <c r="D23" s="7">
        <v>163</v>
      </c>
      <c r="E23" s="7">
        <v>168</v>
      </c>
      <c r="F23" s="7">
        <v>150</v>
      </c>
      <c r="G23" s="7">
        <v>137</v>
      </c>
      <c r="H23" s="25">
        <f t="shared" si="0"/>
        <v>618</v>
      </c>
    </row>
    <row r="24" spans="3:8" x14ac:dyDescent="0.3">
      <c r="C24" s="14" t="s">
        <v>155</v>
      </c>
      <c r="D24" s="7">
        <v>149</v>
      </c>
      <c r="E24" s="7">
        <v>159</v>
      </c>
      <c r="F24" s="7">
        <v>169</v>
      </c>
      <c r="G24" s="7">
        <v>139</v>
      </c>
      <c r="H24" s="25">
        <f t="shared" si="0"/>
        <v>616</v>
      </c>
    </row>
    <row r="25" spans="3:8" x14ac:dyDescent="0.3">
      <c r="C25" s="14" t="s">
        <v>160</v>
      </c>
      <c r="D25" s="7">
        <v>158</v>
      </c>
      <c r="E25" s="7">
        <v>120</v>
      </c>
      <c r="F25" s="7">
        <v>147</v>
      </c>
      <c r="G25" s="7">
        <v>179</v>
      </c>
      <c r="H25" s="25">
        <f t="shared" si="0"/>
        <v>604</v>
      </c>
    </row>
    <row r="26" spans="3:8" x14ac:dyDescent="0.3">
      <c r="C26" s="14" t="s">
        <v>161</v>
      </c>
      <c r="D26" s="7">
        <v>118</v>
      </c>
      <c r="E26" s="7">
        <v>133</v>
      </c>
      <c r="F26" s="7">
        <v>162</v>
      </c>
      <c r="G26" s="7">
        <v>185</v>
      </c>
      <c r="H26" s="25">
        <f t="shared" si="0"/>
        <v>598</v>
      </c>
    </row>
    <row r="27" spans="3:8" x14ac:dyDescent="0.3">
      <c r="C27" s="14" t="s">
        <v>169</v>
      </c>
      <c r="D27" s="7">
        <v>132</v>
      </c>
      <c r="E27" s="7">
        <v>119</v>
      </c>
      <c r="F27" s="7">
        <v>174</v>
      </c>
      <c r="G27" s="7">
        <v>164</v>
      </c>
      <c r="H27" s="25">
        <f t="shared" si="0"/>
        <v>589</v>
      </c>
    </row>
    <row r="28" spans="3:8" x14ac:dyDescent="0.3">
      <c r="C28" s="14" t="s">
        <v>167</v>
      </c>
      <c r="D28" s="7">
        <v>161</v>
      </c>
      <c r="E28" s="7">
        <v>104</v>
      </c>
      <c r="F28" s="7">
        <v>129</v>
      </c>
      <c r="G28" s="7">
        <v>129</v>
      </c>
      <c r="H28" s="25">
        <v>552</v>
      </c>
    </row>
    <row r="29" spans="3:8" x14ac:dyDescent="0.3">
      <c r="C29" s="14" t="s">
        <v>174</v>
      </c>
      <c r="D29" s="7">
        <v>125</v>
      </c>
      <c r="E29" s="7">
        <v>93</v>
      </c>
      <c r="F29" s="7">
        <v>130</v>
      </c>
      <c r="G29" s="7">
        <v>120</v>
      </c>
      <c r="H29" s="25">
        <f t="shared" si="0"/>
        <v>468</v>
      </c>
    </row>
    <row r="30" spans="3:8" x14ac:dyDescent="0.3">
      <c r="C30" s="14" t="s">
        <v>173</v>
      </c>
      <c r="D30" s="7">
        <v>108</v>
      </c>
      <c r="E30" s="7">
        <v>107</v>
      </c>
      <c r="F30" s="7">
        <v>126</v>
      </c>
      <c r="G30" s="7">
        <v>123</v>
      </c>
      <c r="H30" s="25">
        <f t="shared" si="0"/>
        <v>464</v>
      </c>
    </row>
  </sheetData>
  <sortState xmlns:xlrd2="http://schemas.microsoft.com/office/spreadsheetml/2017/richdata2" ref="C7:H30">
    <sortCondition descending="1" ref="H7:H3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0280C-A3AD-4578-A772-BC75D81C3B3A}">
  <dimension ref="B2:G26"/>
  <sheetViews>
    <sheetView workbookViewId="0">
      <selection activeCell="B3" sqref="B3:G26"/>
    </sheetView>
  </sheetViews>
  <sheetFormatPr defaultRowHeight="14.4" x14ac:dyDescent="0.3"/>
  <cols>
    <col min="2" max="2" width="20.21875" bestFit="1" customWidth="1"/>
  </cols>
  <sheetData>
    <row r="2" spans="2:7" x14ac:dyDescent="0.3">
      <c r="C2" t="s">
        <v>151</v>
      </c>
    </row>
    <row r="3" spans="2:7" ht="15.6" x14ac:dyDescent="0.3">
      <c r="B3" s="38" t="s">
        <v>14</v>
      </c>
      <c r="C3" s="7">
        <v>211</v>
      </c>
      <c r="D3" s="7">
        <v>205</v>
      </c>
      <c r="E3" s="7">
        <v>161</v>
      </c>
      <c r="F3" s="7">
        <v>202</v>
      </c>
      <c r="G3" s="41">
        <f>SUM(C3:F3)</f>
        <v>779</v>
      </c>
    </row>
    <row r="4" spans="2:7" ht="15.6" x14ac:dyDescent="0.3">
      <c r="B4" s="37" t="s">
        <v>20</v>
      </c>
      <c r="C4" s="14"/>
      <c r="D4" s="14"/>
      <c r="E4" s="14"/>
      <c r="F4" s="14"/>
      <c r="G4" s="41">
        <v>760</v>
      </c>
    </row>
    <row r="5" spans="2:7" ht="15.6" x14ac:dyDescent="0.3">
      <c r="B5" s="37" t="s">
        <v>31</v>
      </c>
      <c r="C5" s="7">
        <v>171</v>
      </c>
      <c r="D5" s="7">
        <v>144</v>
      </c>
      <c r="E5" s="7">
        <v>186</v>
      </c>
      <c r="F5" s="7">
        <v>225</v>
      </c>
      <c r="G5" s="41">
        <f>SUM(C5:F5)</f>
        <v>726</v>
      </c>
    </row>
    <row r="6" spans="2:7" ht="15.6" x14ac:dyDescent="0.3">
      <c r="B6" s="37" t="s">
        <v>150</v>
      </c>
      <c r="C6" s="7">
        <v>177</v>
      </c>
      <c r="D6" s="7">
        <v>166</v>
      </c>
      <c r="E6" s="7">
        <v>197</v>
      </c>
      <c r="F6" s="7">
        <v>186</v>
      </c>
      <c r="G6" s="41">
        <f>SUM(C6:F6)</f>
        <v>726</v>
      </c>
    </row>
    <row r="7" spans="2:7" ht="15.6" x14ac:dyDescent="0.3">
      <c r="B7" s="38" t="s">
        <v>34</v>
      </c>
      <c r="C7" s="7">
        <v>128</v>
      </c>
      <c r="D7" s="7">
        <v>226</v>
      </c>
      <c r="E7" s="7">
        <v>186</v>
      </c>
      <c r="F7" s="7">
        <v>179</v>
      </c>
      <c r="G7" s="41">
        <f>SUM(C7:F7)</f>
        <v>719</v>
      </c>
    </row>
    <row r="8" spans="2:7" ht="15.6" x14ac:dyDescent="0.3">
      <c r="B8" s="37" t="s">
        <v>21</v>
      </c>
      <c r="C8" s="14"/>
      <c r="D8" s="14"/>
      <c r="E8" s="14"/>
      <c r="F8" s="14"/>
      <c r="G8" s="41">
        <v>706</v>
      </c>
    </row>
    <row r="9" spans="2:7" ht="15.6" x14ac:dyDescent="0.3">
      <c r="B9" s="38" t="s">
        <v>149</v>
      </c>
      <c r="C9" s="7">
        <v>201</v>
      </c>
      <c r="D9" s="7">
        <v>157</v>
      </c>
      <c r="E9" s="7">
        <v>168</v>
      </c>
      <c r="F9" s="7">
        <v>177</v>
      </c>
      <c r="G9" s="41">
        <f>SUM(C9:F9)</f>
        <v>703</v>
      </c>
    </row>
    <row r="10" spans="2:7" ht="15.6" x14ac:dyDescent="0.3">
      <c r="B10" s="40" t="s">
        <v>17</v>
      </c>
      <c r="C10" s="7">
        <v>172</v>
      </c>
      <c r="D10" s="7">
        <v>155</v>
      </c>
      <c r="E10" s="7">
        <v>223</v>
      </c>
      <c r="F10" s="7">
        <v>143</v>
      </c>
      <c r="G10" s="41">
        <f>SUM(C10:F10)</f>
        <v>693</v>
      </c>
    </row>
    <row r="11" spans="2:7" ht="15.6" x14ac:dyDescent="0.3">
      <c r="B11" s="39" t="s">
        <v>67</v>
      </c>
      <c r="C11" s="14"/>
      <c r="D11" s="14"/>
      <c r="E11" s="14"/>
      <c r="F11" s="14"/>
      <c r="G11" s="30">
        <v>688</v>
      </c>
    </row>
    <row r="12" spans="2:7" ht="15.6" x14ac:dyDescent="0.3">
      <c r="B12" s="18" t="s">
        <v>65</v>
      </c>
      <c r="C12" s="14"/>
      <c r="D12" s="14"/>
      <c r="E12" s="14"/>
      <c r="F12" s="14"/>
      <c r="G12" s="41">
        <v>685</v>
      </c>
    </row>
    <row r="13" spans="2:7" ht="15.6" x14ac:dyDescent="0.3">
      <c r="B13" s="37" t="s">
        <v>39</v>
      </c>
      <c r="C13" s="7">
        <v>151</v>
      </c>
      <c r="D13" s="7">
        <v>179</v>
      </c>
      <c r="E13" s="7">
        <v>169</v>
      </c>
      <c r="F13" s="7">
        <v>183</v>
      </c>
      <c r="G13" s="41">
        <f>SUM(C13:F13)</f>
        <v>682</v>
      </c>
    </row>
    <row r="14" spans="2:7" ht="15.6" x14ac:dyDescent="0.3">
      <c r="B14" s="37" t="s">
        <v>89</v>
      </c>
      <c r="C14" s="7">
        <v>169</v>
      </c>
      <c r="D14" s="7">
        <v>172</v>
      </c>
      <c r="E14" s="7">
        <v>170</v>
      </c>
      <c r="F14" s="7">
        <v>168</v>
      </c>
      <c r="G14" s="41">
        <f>SUM(C14:F14)</f>
        <v>679</v>
      </c>
    </row>
    <row r="15" spans="2:7" ht="15.6" x14ac:dyDescent="0.3">
      <c r="B15" s="18" t="s">
        <v>73</v>
      </c>
      <c r="C15" s="14"/>
      <c r="D15" s="14"/>
      <c r="E15" s="14"/>
      <c r="F15" s="14"/>
      <c r="G15" s="41">
        <v>666</v>
      </c>
    </row>
    <row r="16" spans="2:7" ht="15.6" x14ac:dyDescent="0.3">
      <c r="B16" s="18" t="s">
        <v>71</v>
      </c>
      <c r="C16" s="7">
        <v>134</v>
      </c>
      <c r="D16" s="7">
        <v>178</v>
      </c>
      <c r="E16" s="7">
        <v>178</v>
      </c>
      <c r="F16" s="7">
        <v>169</v>
      </c>
      <c r="G16" s="41">
        <f>SUM(C16:F16)</f>
        <v>659</v>
      </c>
    </row>
    <row r="17" spans="2:7" ht="15.6" x14ac:dyDescent="0.3">
      <c r="B17" s="37" t="s">
        <v>37</v>
      </c>
      <c r="C17" s="14"/>
      <c r="D17" s="14"/>
      <c r="E17" s="14"/>
      <c r="F17" s="14"/>
      <c r="G17" s="41">
        <v>643</v>
      </c>
    </row>
    <row r="18" spans="2:7" ht="15.6" x14ac:dyDescent="0.3">
      <c r="B18" s="18" t="s">
        <v>79</v>
      </c>
      <c r="C18" s="7">
        <v>154</v>
      </c>
      <c r="D18" s="7">
        <v>190</v>
      </c>
      <c r="E18" s="7">
        <v>126</v>
      </c>
      <c r="F18" s="7">
        <v>155</v>
      </c>
      <c r="G18" s="41">
        <f>SUM(C18:F18)</f>
        <v>625</v>
      </c>
    </row>
    <row r="19" spans="2:7" ht="15.6" x14ac:dyDescent="0.3">
      <c r="B19" s="18" t="s">
        <v>70</v>
      </c>
      <c r="C19" s="14"/>
      <c r="D19" s="14"/>
      <c r="E19" s="14"/>
      <c r="F19" s="14"/>
      <c r="G19" s="41">
        <v>612</v>
      </c>
    </row>
    <row r="20" spans="2:7" x14ac:dyDescent="0.3">
      <c r="B20" s="39" t="s">
        <v>72</v>
      </c>
      <c r="C20" s="7">
        <v>129</v>
      </c>
      <c r="D20" s="7">
        <v>141</v>
      </c>
      <c r="E20" s="7">
        <v>130</v>
      </c>
      <c r="F20" s="7">
        <v>202</v>
      </c>
      <c r="G20" s="30">
        <f>SUM(C20:F20)</f>
        <v>602</v>
      </c>
    </row>
    <row r="21" spans="2:7" ht="15.6" x14ac:dyDescent="0.3">
      <c r="B21" s="38" t="s">
        <v>42</v>
      </c>
      <c r="C21" s="14"/>
      <c r="D21" s="14"/>
      <c r="E21" s="14"/>
      <c r="F21" s="14"/>
      <c r="G21" s="41">
        <v>597</v>
      </c>
    </row>
    <row r="22" spans="2:7" ht="15.6" x14ac:dyDescent="0.3">
      <c r="B22" s="37" t="s">
        <v>44</v>
      </c>
      <c r="C22" s="7">
        <v>133</v>
      </c>
      <c r="D22" s="7">
        <v>169</v>
      </c>
      <c r="E22" s="7">
        <v>145</v>
      </c>
      <c r="F22" s="7">
        <v>149</v>
      </c>
      <c r="G22" s="41">
        <f>SUM(C22:F22)</f>
        <v>596</v>
      </c>
    </row>
    <row r="23" spans="2:7" ht="15.6" x14ac:dyDescent="0.3">
      <c r="B23" s="18" t="s">
        <v>78</v>
      </c>
      <c r="C23" s="7">
        <v>143</v>
      </c>
      <c r="D23" s="7">
        <v>123</v>
      </c>
      <c r="E23" s="7">
        <v>154</v>
      </c>
      <c r="F23" s="7">
        <v>170</v>
      </c>
      <c r="G23" s="41">
        <f>SUM(C23:F23)</f>
        <v>590</v>
      </c>
    </row>
    <row r="24" spans="2:7" ht="15.6" x14ac:dyDescent="0.3">
      <c r="B24" s="37" t="s">
        <v>48</v>
      </c>
      <c r="C24" s="7">
        <v>136</v>
      </c>
      <c r="D24" s="7">
        <v>122</v>
      </c>
      <c r="E24" s="7">
        <v>161</v>
      </c>
      <c r="F24" s="7">
        <v>154</v>
      </c>
      <c r="G24" s="41">
        <f>SUM(C24:F24)</f>
        <v>573</v>
      </c>
    </row>
    <row r="25" spans="2:7" ht="15.6" x14ac:dyDescent="0.3">
      <c r="B25" s="18" t="s">
        <v>68</v>
      </c>
      <c r="C25" s="7">
        <v>153</v>
      </c>
      <c r="D25" s="7">
        <v>164</v>
      </c>
      <c r="E25" s="7">
        <v>106</v>
      </c>
      <c r="F25" s="7">
        <v>149</v>
      </c>
      <c r="G25" s="41">
        <f>SUM(C25:F25)</f>
        <v>572</v>
      </c>
    </row>
    <row r="26" spans="2:7" ht="15.6" x14ac:dyDescent="0.3">
      <c r="B26" s="18" t="s">
        <v>80</v>
      </c>
      <c r="C26" s="7">
        <v>116</v>
      </c>
      <c r="D26" s="7">
        <v>145</v>
      </c>
      <c r="E26" s="7">
        <v>169</v>
      </c>
      <c r="F26" s="7">
        <v>133</v>
      </c>
      <c r="G26" s="41">
        <f>SUM(C26:F26)</f>
        <v>563</v>
      </c>
    </row>
  </sheetData>
  <sortState xmlns:xlrd2="http://schemas.microsoft.com/office/spreadsheetml/2017/richdata2" ref="B4:G26">
    <sortCondition descending="1" ref="G4:G26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8EA7-1174-4767-917C-1B46C40D68C3}">
  <dimension ref="A2:K58"/>
  <sheetViews>
    <sheetView workbookViewId="0">
      <selection activeCell="M9" sqref="M9"/>
    </sheetView>
  </sheetViews>
  <sheetFormatPr defaultRowHeight="17.399999999999999" x14ac:dyDescent="0.35"/>
  <cols>
    <col min="2" max="2" width="32.109375" style="32" customWidth="1"/>
    <col min="3" max="9" width="8.88671875" style="2"/>
  </cols>
  <sheetData>
    <row r="2" spans="1:11" x14ac:dyDescent="0.35">
      <c r="B2" s="32" t="s">
        <v>148</v>
      </c>
    </row>
    <row r="3" spans="1:11" ht="15.6" x14ac:dyDescent="0.3">
      <c r="A3">
        <v>1</v>
      </c>
      <c r="B3" s="36" t="s">
        <v>65</v>
      </c>
      <c r="C3" s="7">
        <v>164</v>
      </c>
      <c r="D3" s="7">
        <v>227</v>
      </c>
      <c r="E3" s="7">
        <v>217</v>
      </c>
      <c r="F3" s="7">
        <v>181</v>
      </c>
      <c r="G3" s="25">
        <v>789</v>
      </c>
      <c r="H3" s="7">
        <v>19</v>
      </c>
      <c r="I3" s="7">
        <v>20</v>
      </c>
    </row>
    <row r="4" spans="1:11" ht="15.6" x14ac:dyDescent="0.3">
      <c r="A4">
        <v>2</v>
      </c>
      <c r="B4" s="36" t="s">
        <v>72</v>
      </c>
      <c r="C4" s="7">
        <v>184</v>
      </c>
      <c r="D4" s="7">
        <v>170</v>
      </c>
      <c r="E4" s="7">
        <v>134</v>
      </c>
      <c r="F4" s="7">
        <v>195</v>
      </c>
      <c r="G4" s="25">
        <v>683</v>
      </c>
      <c r="H4" s="7">
        <v>16</v>
      </c>
      <c r="I4" s="7">
        <v>16</v>
      </c>
    </row>
    <row r="5" spans="1:11" ht="15.6" x14ac:dyDescent="0.3">
      <c r="A5">
        <v>3</v>
      </c>
      <c r="B5" s="36" t="s">
        <v>70</v>
      </c>
      <c r="C5" s="7">
        <v>174</v>
      </c>
      <c r="D5" s="7">
        <v>163</v>
      </c>
      <c r="E5" s="7">
        <v>149</v>
      </c>
      <c r="F5" s="7">
        <v>162</v>
      </c>
      <c r="G5" s="25">
        <v>648</v>
      </c>
      <c r="H5" s="7">
        <v>13</v>
      </c>
      <c r="I5" s="7">
        <v>16</v>
      </c>
      <c r="K5" t="s">
        <v>26</v>
      </c>
    </row>
    <row r="6" spans="1:11" ht="15.6" x14ac:dyDescent="0.3">
      <c r="A6">
        <v>4</v>
      </c>
      <c r="B6" s="36" t="s">
        <v>78</v>
      </c>
      <c r="C6" s="7">
        <v>145</v>
      </c>
      <c r="D6" s="7">
        <v>139</v>
      </c>
      <c r="E6" s="7">
        <v>172</v>
      </c>
      <c r="F6" s="7">
        <v>180</v>
      </c>
      <c r="G6" s="25">
        <v>636</v>
      </c>
      <c r="H6" s="7">
        <v>8</v>
      </c>
      <c r="I6" s="7">
        <v>19</v>
      </c>
    </row>
    <row r="7" spans="1:11" ht="15.6" x14ac:dyDescent="0.3">
      <c r="A7">
        <v>5</v>
      </c>
      <c r="B7" s="36" t="s">
        <v>71</v>
      </c>
      <c r="C7" s="7">
        <v>119</v>
      </c>
      <c r="D7" s="7">
        <v>153</v>
      </c>
      <c r="E7" s="7">
        <v>128</v>
      </c>
      <c r="F7" s="7">
        <v>166</v>
      </c>
      <c r="G7" s="25">
        <v>566</v>
      </c>
      <c r="H7" s="7">
        <v>12</v>
      </c>
      <c r="I7" s="7">
        <v>8</v>
      </c>
      <c r="K7" t="s">
        <v>26</v>
      </c>
    </row>
    <row r="8" spans="1:11" ht="15.6" x14ac:dyDescent="0.3">
      <c r="A8">
        <v>6</v>
      </c>
      <c r="B8" s="36" t="s">
        <v>82</v>
      </c>
      <c r="C8" s="7">
        <v>163</v>
      </c>
      <c r="D8" s="7">
        <v>107</v>
      </c>
      <c r="E8" s="7">
        <v>149</v>
      </c>
      <c r="F8" s="7">
        <v>138</v>
      </c>
      <c r="G8" s="25">
        <v>557</v>
      </c>
      <c r="H8" s="7">
        <v>9</v>
      </c>
      <c r="I8" s="7">
        <v>15</v>
      </c>
    </row>
    <row r="9" spans="1:11" ht="15.6" x14ac:dyDescent="0.3">
      <c r="A9">
        <v>7</v>
      </c>
      <c r="B9" s="36" t="s">
        <v>79</v>
      </c>
      <c r="C9" s="7">
        <v>116</v>
      </c>
      <c r="D9" s="7">
        <v>139</v>
      </c>
      <c r="E9" s="7">
        <v>114</v>
      </c>
      <c r="F9" s="7">
        <v>118</v>
      </c>
      <c r="G9" s="25">
        <v>487</v>
      </c>
      <c r="H9" s="7">
        <v>8</v>
      </c>
      <c r="I9" s="7">
        <v>8</v>
      </c>
    </row>
    <row r="10" spans="1:11" ht="15.6" x14ac:dyDescent="0.3">
      <c r="A10">
        <v>8</v>
      </c>
      <c r="B10" s="36" t="s">
        <v>80</v>
      </c>
      <c r="C10" s="7">
        <v>114</v>
      </c>
      <c r="D10" s="7">
        <v>112</v>
      </c>
      <c r="E10" s="7">
        <v>103</v>
      </c>
      <c r="F10" s="7">
        <v>129</v>
      </c>
      <c r="G10" s="25">
        <v>458</v>
      </c>
      <c r="H10" s="7">
        <v>6</v>
      </c>
      <c r="I10" s="7">
        <v>11</v>
      </c>
    </row>
    <row r="11" spans="1:11" ht="15.6" x14ac:dyDescent="0.3">
      <c r="A11">
        <v>1</v>
      </c>
      <c r="B11" s="37" t="s">
        <v>15</v>
      </c>
      <c r="C11" s="7">
        <v>226</v>
      </c>
      <c r="D11" s="7">
        <v>212</v>
      </c>
      <c r="E11" s="7">
        <v>223</v>
      </c>
      <c r="F11" s="7">
        <v>225</v>
      </c>
      <c r="G11" s="25">
        <v>886</v>
      </c>
      <c r="H11" s="7">
        <v>27</v>
      </c>
      <c r="I11" s="7">
        <v>15</v>
      </c>
    </row>
    <row r="12" spans="1:11" ht="15.6" x14ac:dyDescent="0.3">
      <c r="A12">
        <v>2</v>
      </c>
      <c r="B12" s="37" t="s">
        <v>31</v>
      </c>
      <c r="C12" s="7">
        <v>216</v>
      </c>
      <c r="D12" s="7">
        <v>237</v>
      </c>
      <c r="E12" s="7">
        <v>190</v>
      </c>
      <c r="F12" s="7">
        <v>184</v>
      </c>
      <c r="G12" s="25">
        <v>827</v>
      </c>
      <c r="H12" s="7">
        <v>25</v>
      </c>
      <c r="I12" s="7">
        <v>11</v>
      </c>
    </row>
    <row r="13" spans="1:11" ht="15.6" x14ac:dyDescent="0.3">
      <c r="A13">
        <v>3</v>
      </c>
      <c r="B13" s="37" t="s">
        <v>24</v>
      </c>
      <c r="C13" s="7">
        <v>201</v>
      </c>
      <c r="D13" s="7">
        <v>182</v>
      </c>
      <c r="E13" s="7">
        <v>182</v>
      </c>
      <c r="F13" s="7">
        <v>223</v>
      </c>
      <c r="G13" s="25">
        <v>788</v>
      </c>
      <c r="H13" s="7">
        <v>24</v>
      </c>
      <c r="I13" s="7">
        <v>10</v>
      </c>
    </row>
    <row r="14" spans="1:11" ht="17.399999999999999" customHeight="1" x14ac:dyDescent="0.3">
      <c r="A14">
        <v>4</v>
      </c>
      <c r="B14" s="35" t="s">
        <v>22</v>
      </c>
      <c r="C14" s="7">
        <v>168</v>
      </c>
      <c r="D14" s="7">
        <v>213</v>
      </c>
      <c r="E14" s="7">
        <v>203</v>
      </c>
      <c r="F14" s="7">
        <v>179</v>
      </c>
      <c r="G14" s="25">
        <v>763</v>
      </c>
      <c r="H14" s="7">
        <v>23</v>
      </c>
      <c r="I14" s="7">
        <v>13</v>
      </c>
    </row>
    <row r="15" spans="1:11" ht="15.6" x14ac:dyDescent="0.3">
      <c r="A15">
        <v>5</v>
      </c>
      <c r="B15" s="37" t="s">
        <v>20</v>
      </c>
      <c r="C15" s="7">
        <v>204</v>
      </c>
      <c r="D15" s="7">
        <v>199</v>
      </c>
      <c r="E15" s="7">
        <v>169</v>
      </c>
      <c r="F15" s="7">
        <v>190</v>
      </c>
      <c r="G15" s="25">
        <v>762</v>
      </c>
      <c r="H15" s="7">
        <v>16</v>
      </c>
      <c r="I15" s="7">
        <v>21</v>
      </c>
    </row>
    <row r="16" spans="1:11" ht="15.6" x14ac:dyDescent="0.3">
      <c r="A16">
        <v>6</v>
      </c>
      <c r="B16" s="37" t="s">
        <v>37</v>
      </c>
      <c r="C16" s="7">
        <v>202</v>
      </c>
      <c r="D16" s="7">
        <v>169</v>
      </c>
      <c r="E16" s="7">
        <v>163</v>
      </c>
      <c r="F16" s="7">
        <v>185</v>
      </c>
      <c r="G16" s="25">
        <v>719</v>
      </c>
      <c r="H16" s="7">
        <v>15</v>
      </c>
      <c r="I16" s="7">
        <v>17</v>
      </c>
    </row>
    <row r="17" spans="1:9" ht="15.6" x14ac:dyDescent="0.3">
      <c r="A17">
        <v>7</v>
      </c>
      <c r="B17" s="37" t="s">
        <v>17</v>
      </c>
      <c r="C17" s="7">
        <v>160</v>
      </c>
      <c r="D17" s="7">
        <v>166</v>
      </c>
      <c r="E17" s="7">
        <v>171</v>
      </c>
      <c r="F17" s="7">
        <v>217</v>
      </c>
      <c r="G17" s="25">
        <v>714</v>
      </c>
      <c r="H17" s="7">
        <v>14</v>
      </c>
      <c r="I17" s="7">
        <v>20</v>
      </c>
    </row>
    <row r="18" spans="1:9" ht="17.399999999999999" customHeight="1" x14ac:dyDescent="0.3">
      <c r="A18">
        <v>8</v>
      </c>
      <c r="B18" s="37" t="s">
        <v>27</v>
      </c>
      <c r="C18" s="7">
        <v>161</v>
      </c>
      <c r="D18" s="7">
        <v>144</v>
      </c>
      <c r="E18" s="7">
        <v>187</v>
      </c>
      <c r="F18" s="7">
        <v>200</v>
      </c>
      <c r="G18" s="25">
        <v>692</v>
      </c>
      <c r="H18" s="7">
        <v>11</v>
      </c>
      <c r="I18" s="7">
        <v>21</v>
      </c>
    </row>
    <row r="19" spans="1:9" ht="17.399999999999999" customHeight="1" x14ac:dyDescent="0.3">
      <c r="A19">
        <v>9</v>
      </c>
      <c r="B19" s="38" t="s">
        <v>42</v>
      </c>
      <c r="C19" s="7">
        <v>190</v>
      </c>
      <c r="D19" s="7">
        <v>146</v>
      </c>
      <c r="E19" s="7">
        <v>182</v>
      </c>
      <c r="F19" s="7">
        <v>156</v>
      </c>
      <c r="G19" s="25">
        <v>674</v>
      </c>
      <c r="H19" s="7">
        <v>14</v>
      </c>
      <c r="I19" s="7">
        <v>15</v>
      </c>
    </row>
    <row r="20" spans="1:9" ht="15.6" x14ac:dyDescent="0.3">
      <c r="A20">
        <v>10</v>
      </c>
      <c r="B20" s="37" t="s">
        <v>50</v>
      </c>
      <c r="C20" s="7">
        <v>174</v>
      </c>
      <c r="D20" s="7">
        <v>137</v>
      </c>
      <c r="E20" s="7">
        <v>187</v>
      </c>
      <c r="F20" s="7">
        <v>150</v>
      </c>
      <c r="G20" s="25">
        <v>648</v>
      </c>
      <c r="H20" s="7">
        <v>11</v>
      </c>
      <c r="I20" s="7">
        <v>18</v>
      </c>
    </row>
    <row r="21" spans="1:9" ht="15.6" x14ac:dyDescent="0.3">
      <c r="A21">
        <v>11</v>
      </c>
      <c r="B21" s="37" t="s">
        <v>43</v>
      </c>
      <c r="C21" s="7">
        <v>215</v>
      </c>
      <c r="D21" s="7">
        <v>147</v>
      </c>
      <c r="E21" s="7">
        <v>133</v>
      </c>
      <c r="F21" s="7">
        <v>138</v>
      </c>
      <c r="G21" s="25">
        <v>633</v>
      </c>
      <c r="H21" s="7">
        <v>11</v>
      </c>
      <c r="I21" s="7">
        <v>15</v>
      </c>
    </row>
    <row r="22" spans="1:9" ht="15.6" x14ac:dyDescent="0.3">
      <c r="A22">
        <v>12</v>
      </c>
      <c r="B22" s="38" t="s">
        <v>30</v>
      </c>
      <c r="C22" s="7">
        <v>124</v>
      </c>
      <c r="D22" s="7">
        <v>150</v>
      </c>
      <c r="E22" s="7">
        <v>176</v>
      </c>
      <c r="F22" s="7">
        <v>161</v>
      </c>
      <c r="G22" s="25">
        <v>611</v>
      </c>
      <c r="H22" s="7">
        <v>9</v>
      </c>
      <c r="I22" s="7">
        <v>19</v>
      </c>
    </row>
    <row r="23" spans="1:9" ht="15.6" x14ac:dyDescent="0.3">
      <c r="A23">
        <v>13</v>
      </c>
      <c r="B23" s="37" t="s">
        <v>44</v>
      </c>
      <c r="C23" s="7">
        <v>127</v>
      </c>
      <c r="D23" s="7">
        <v>156</v>
      </c>
      <c r="E23" s="7">
        <v>180</v>
      </c>
      <c r="F23" s="7">
        <v>146</v>
      </c>
      <c r="G23" s="25">
        <v>609</v>
      </c>
      <c r="H23" s="7">
        <v>9</v>
      </c>
      <c r="I23" s="7">
        <v>17</v>
      </c>
    </row>
    <row r="24" spans="1:9" ht="15.6" x14ac:dyDescent="0.3">
      <c r="A24">
        <v>14</v>
      </c>
      <c r="B24" s="37" t="s">
        <v>39</v>
      </c>
      <c r="C24" s="7">
        <v>178</v>
      </c>
      <c r="D24" s="7">
        <v>187</v>
      </c>
      <c r="E24" s="7">
        <v>118</v>
      </c>
      <c r="F24" s="7">
        <v>104</v>
      </c>
      <c r="G24" s="25">
        <v>587</v>
      </c>
      <c r="H24" s="7">
        <v>15</v>
      </c>
      <c r="I24" s="7">
        <v>8</v>
      </c>
    </row>
    <row r="25" spans="1:9" ht="15.6" x14ac:dyDescent="0.3">
      <c r="A25">
        <v>15</v>
      </c>
      <c r="B25" s="37" t="s">
        <v>58</v>
      </c>
      <c r="C25" s="7">
        <v>128</v>
      </c>
      <c r="D25" s="7">
        <v>159</v>
      </c>
      <c r="E25" s="7">
        <v>124</v>
      </c>
      <c r="F25" s="7">
        <v>155</v>
      </c>
      <c r="G25" s="25">
        <v>566</v>
      </c>
      <c r="H25" s="7">
        <v>9</v>
      </c>
      <c r="I25" s="7">
        <v>13</v>
      </c>
    </row>
    <row r="26" spans="1:9" ht="17.399999999999999" customHeight="1" x14ac:dyDescent="0.3">
      <c r="A26">
        <v>16</v>
      </c>
      <c r="B26" s="9" t="s">
        <v>94</v>
      </c>
      <c r="C26" s="7">
        <v>103</v>
      </c>
      <c r="D26" s="7">
        <v>103</v>
      </c>
      <c r="E26" s="7">
        <v>123</v>
      </c>
      <c r="F26" s="7">
        <v>106</v>
      </c>
      <c r="G26" s="25">
        <v>435</v>
      </c>
      <c r="H26" s="7">
        <v>6</v>
      </c>
      <c r="I26" s="7">
        <v>6</v>
      </c>
    </row>
    <row r="27" spans="1:9" x14ac:dyDescent="0.35">
      <c r="G27" s="2">
        <f>SUM(G3:G26)</f>
        <v>15738</v>
      </c>
    </row>
    <row r="32" spans="1:9" ht="15.6" customHeight="1" x14ac:dyDescent="0.35">
      <c r="B32" s="34"/>
    </row>
    <row r="35" spans="2:9" x14ac:dyDescent="0.3">
      <c r="B35" s="33" t="s">
        <v>124</v>
      </c>
      <c r="C35" s="2">
        <v>186</v>
      </c>
      <c r="D35" s="2">
        <v>195</v>
      </c>
      <c r="E35" s="2">
        <v>197</v>
      </c>
      <c r="F35" s="2">
        <v>222</v>
      </c>
      <c r="G35" s="2">
        <v>800</v>
      </c>
      <c r="H35" s="2">
        <v>22</v>
      </c>
      <c r="I35" s="2">
        <v>16</v>
      </c>
    </row>
    <row r="36" spans="2:9" x14ac:dyDescent="0.3">
      <c r="B36" s="33" t="s">
        <v>125</v>
      </c>
      <c r="C36" s="2">
        <v>201</v>
      </c>
      <c r="D36" s="2">
        <v>140</v>
      </c>
      <c r="E36" s="2">
        <v>188</v>
      </c>
      <c r="F36" s="2">
        <v>184</v>
      </c>
      <c r="G36" s="2">
        <v>713</v>
      </c>
      <c r="H36" s="2">
        <v>17</v>
      </c>
      <c r="I36" s="2">
        <v>16</v>
      </c>
    </row>
    <row r="37" spans="2:9" x14ac:dyDescent="0.3">
      <c r="B37" s="33" t="s">
        <v>126</v>
      </c>
      <c r="C37" s="2">
        <v>155</v>
      </c>
      <c r="D37" s="2">
        <v>135</v>
      </c>
      <c r="E37" s="2">
        <v>214</v>
      </c>
      <c r="F37" s="2">
        <v>202</v>
      </c>
      <c r="G37" s="2">
        <v>706</v>
      </c>
      <c r="H37" s="2">
        <v>15</v>
      </c>
      <c r="I37" s="2">
        <v>19</v>
      </c>
    </row>
    <row r="38" spans="2:9" x14ac:dyDescent="0.3">
      <c r="B38" s="33" t="s">
        <v>127</v>
      </c>
      <c r="C38" s="2">
        <v>151</v>
      </c>
      <c r="D38" s="2">
        <v>183</v>
      </c>
      <c r="E38" s="2">
        <v>173</v>
      </c>
      <c r="F38" s="2">
        <v>198</v>
      </c>
      <c r="G38" s="2">
        <v>705</v>
      </c>
      <c r="H38" s="2">
        <v>18</v>
      </c>
      <c r="I38" s="2">
        <v>11</v>
      </c>
    </row>
    <row r="39" spans="2:9" x14ac:dyDescent="0.3">
      <c r="B39" s="33" t="s">
        <v>136</v>
      </c>
      <c r="C39" s="2">
        <v>179</v>
      </c>
      <c r="D39" s="2">
        <v>183</v>
      </c>
      <c r="E39" s="2">
        <v>147</v>
      </c>
      <c r="F39" s="2">
        <v>178</v>
      </c>
      <c r="G39" s="2">
        <v>687</v>
      </c>
      <c r="H39" s="2">
        <v>14</v>
      </c>
      <c r="I39" s="2">
        <v>18</v>
      </c>
    </row>
    <row r="40" spans="2:9" x14ac:dyDescent="0.3">
      <c r="B40" s="33" t="s">
        <v>137</v>
      </c>
      <c r="C40" s="2">
        <v>145</v>
      </c>
      <c r="D40" s="2">
        <v>230</v>
      </c>
      <c r="E40" s="2">
        <v>149</v>
      </c>
      <c r="F40" s="2">
        <v>162</v>
      </c>
      <c r="G40" s="2">
        <v>686</v>
      </c>
      <c r="H40" s="2">
        <v>14</v>
      </c>
      <c r="I40" s="2">
        <v>13</v>
      </c>
    </row>
    <row r="41" spans="2:9" x14ac:dyDescent="0.3">
      <c r="B41" s="33" t="s">
        <v>138</v>
      </c>
      <c r="C41" s="2">
        <v>172</v>
      </c>
      <c r="D41" s="2">
        <v>201</v>
      </c>
      <c r="E41" s="2">
        <v>168</v>
      </c>
      <c r="F41" s="2">
        <v>134</v>
      </c>
      <c r="G41" s="2">
        <v>675</v>
      </c>
      <c r="H41" s="2">
        <v>15</v>
      </c>
      <c r="I41" s="2">
        <v>13</v>
      </c>
    </row>
    <row r="42" spans="2:9" x14ac:dyDescent="0.3">
      <c r="B42" s="33" t="s">
        <v>139</v>
      </c>
      <c r="C42" s="2">
        <v>133</v>
      </c>
      <c r="D42" s="2">
        <v>148</v>
      </c>
      <c r="E42" s="2">
        <v>191</v>
      </c>
      <c r="F42" s="2">
        <v>196</v>
      </c>
      <c r="G42" s="2">
        <v>668</v>
      </c>
      <c r="H42" s="2">
        <v>10</v>
      </c>
      <c r="I42" s="2">
        <v>20</v>
      </c>
    </row>
    <row r="43" spans="2:9" x14ac:dyDescent="0.3">
      <c r="B43" s="33" t="s">
        <v>128</v>
      </c>
      <c r="C43" s="2">
        <v>180</v>
      </c>
      <c r="D43" s="2">
        <v>149</v>
      </c>
      <c r="E43" s="2">
        <v>122</v>
      </c>
      <c r="F43" s="2">
        <v>199</v>
      </c>
      <c r="G43" s="2">
        <v>650</v>
      </c>
      <c r="H43" s="2">
        <v>12</v>
      </c>
      <c r="I43" s="2">
        <v>16</v>
      </c>
    </row>
    <row r="44" spans="2:9" x14ac:dyDescent="0.3">
      <c r="B44" s="33" t="s">
        <v>129</v>
      </c>
      <c r="C44" s="2">
        <v>133</v>
      </c>
      <c r="D44" s="2">
        <v>181</v>
      </c>
      <c r="E44" s="2">
        <v>158</v>
      </c>
      <c r="F44" s="2">
        <v>165</v>
      </c>
      <c r="G44" s="2">
        <v>637</v>
      </c>
      <c r="H44" s="2">
        <v>9</v>
      </c>
      <c r="I44" s="2">
        <v>18</v>
      </c>
    </row>
    <row r="45" spans="2:9" x14ac:dyDescent="0.3">
      <c r="B45" s="33" t="s">
        <v>140</v>
      </c>
      <c r="C45" s="2">
        <v>202</v>
      </c>
      <c r="D45" s="2">
        <v>158</v>
      </c>
      <c r="E45" s="2">
        <v>145</v>
      </c>
      <c r="F45" s="2">
        <v>125</v>
      </c>
      <c r="G45" s="2">
        <v>630</v>
      </c>
      <c r="H45" s="2">
        <v>9</v>
      </c>
      <c r="I45" s="2">
        <v>20</v>
      </c>
    </row>
    <row r="46" spans="2:9" x14ac:dyDescent="0.3">
      <c r="B46" s="33" t="s">
        <v>141</v>
      </c>
      <c r="C46" s="2">
        <v>168</v>
      </c>
      <c r="D46" s="2">
        <v>145</v>
      </c>
      <c r="E46" s="2">
        <v>151</v>
      </c>
      <c r="F46" s="2">
        <v>165</v>
      </c>
      <c r="G46" s="2">
        <v>629</v>
      </c>
      <c r="H46" s="2">
        <v>10</v>
      </c>
      <c r="I46" s="2">
        <v>17</v>
      </c>
    </row>
    <row r="47" spans="2:9" x14ac:dyDescent="0.3">
      <c r="B47" s="33" t="s">
        <v>130</v>
      </c>
      <c r="C47" s="2">
        <v>127</v>
      </c>
      <c r="D47" s="2">
        <v>198</v>
      </c>
      <c r="E47" s="2">
        <v>126</v>
      </c>
      <c r="F47" s="2">
        <v>168</v>
      </c>
      <c r="G47" s="2">
        <v>619</v>
      </c>
      <c r="H47" s="2">
        <v>13</v>
      </c>
      <c r="I47" s="2">
        <v>11</v>
      </c>
    </row>
    <row r="48" spans="2:9" x14ac:dyDescent="0.3">
      <c r="B48" s="33" t="s">
        <v>142</v>
      </c>
      <c r="C48" s="2">
        <v>124</v>
      </c>
      <c r="D48" s="2">
        <v>115</v>
      </c>
      <c r="E48" s="2">
        <v>200</v>
      </c>
      <c r="F48" s="2">
        <v>179</v>
      </c>
      <c r="G48" s="2">
        <v>618</v>
      </c>
      <c r="H48" s="2">
        <v>12</v>
      </c>
      <c r="I48" s="2">
        <v>14</v>
      </c>
    </row>
    <row r="49" spans="2:9" x14ac:dyDescent="0.3">
      <c r="B49" s="33" t="s">
        <v>131</v>
      </c>
      <c r="C49" s="2">
        <v>150</v>
      </c>
      <c r="D49" s="2">
        <v>145</v>
      </c>
      <c r="E49" s="2">
        <v>156</v>
      </c>
      <c r="F49" s="2">
        <v>153</v>
      </c>
      <c r="G49" s="2">
        <v>604</v>
      </c>
      <c r="H49" s="2">
        <v>8</v>
      </c>
      <c r="I49" s="2">
        <v>17</v>
      </c>
    </row>
    <row r="50" spans="2:9" x14ac:dyDescent="0.3">
      <c r="B50" s="33" t="s">
        <v>132</v>
      </c>
      <c r="C50" s="2">
        <v>173</v>
      </c>
      <c r="D50" s="2">
        <v>157</v>
      </c>
      <c r="E50" s="2">
        <v>146</v>
      </c>
      <c r="F50" s="2">
        <v>118</v>
      </c>
      <c r="G50" s="2">
        <v>594</v>
      </c>
      <c r="H50" s="2">
        <v>10</v>
      </c>
      <c r="I50" s="2">
        <v>13</v>
      </c>
    </row>
    <row r="51" spans="2:9" x14ac:dyDescent="0.3">
      <c r="B51" s="33" t="s">
        <v>143</v>
      </c>
      <c r="C51" s="2">
        <v>155</v>
      </c>
      <c r="D51" s="2">
        <v>126</v>
      </c>
      <c r="E51" s="2">
        <v>125</v>
      </c>
      <c r="F51" s="2">
        <v>179</v>
      </c>
      <c r="G51" s="2">
        <v>585</v>
      </c>
      <c r="H51" s="2">
        <v>13</v>
      </c>
      <c r="I51" s="2">
        <v>12</v>
      </c>
    </row>
    <row r="52" spans="2:9" x14ac:dyDescent="0.3">
      <c r="B52" s="33" t="s">
        <v>133</v>
      </c>
      <c r="C52" s="2">
        <v>125</v>
      </c>
      <c r="D52" s="2">
        <v>125</v>
      </c>
      <c r="E52" s="2">
        <v>129</v>
      </c>
      <c r="F52" s="2">
        <v>202</v>
      </c>
      <c r="G52" s="2">
        <v>581</v>
      </c>
      <c r="H52" s="2">
        <v>11</v>
      </c>
      <c r="I52" s="2">
        <v>11</v>
      </c>
    </row>
    <row r="53" spans="2:9" x14ac:dyDescent="0.3">
      <c r="B53" s="33" t="s">
        <v>144</v>
      </c>
      <c r="C53" s="2">
        <v>128</v>
      </c>
      <c r="D53" s="2">
        <v>139</v>
      </c>
      <c r="E53" s="2">
        <v>144</v>
      </c>
      <c r="F53" s="2">
        <v>169</v>
      </c>
      <c r="G53" s="2">
        <v>580</v>
      </c>
      <c r="H53" s="2">
        <v>11</v>
      </c>
      <c r="I53" s="2">
        <v>12</v>
      </c>
    </row>
    <row r="54" spans="2:9" x14ac:dyDescent="0.3">
      <c r="B54" s="33" t="s">
        <v>134</v>
      </c>
      <c r="C54" s="2">
        <v>130</v>
      </c>
      <c r="D54" s="2">
        <v>149</v>
      </c>
      <c r="E54" s="2">
        <v>144</v>
      </c>
      <c r="F54" s="2">
        <v>155</v>
      </c>
      <c r="G54" s="2">
        <v>578</v>
      </c>
      <c r="H54" s="2">
        <v>8</v>
      </c>
      <c r="I54" s="2">
        <v>16</v>
      </c>
    </row>
    <row r="55" spans="2:9" x14ac:dyDescent="0.3">
      <c r="B55" s="33" t="s">
        <v>145</v>
      </c>
      <c r="C55" s="2">
        <v>135</v>
      </c>
      <c r="D55" s="2">
        <v>166</v>
      </c>
      <c r="E55" s="2">
        <v>136</v>
      </c>
      <c r="F55" s="2">
        <v>110</v>
      </c>
      <c r="G55" s="2">
        <v>547</v>
      </c>
      <c r="H55" s="2">
        <v>7</v>
      </c>
      <c r="I55" s="2">
        <v>14</v>
      </c>
    </row>
    <row r="56" spans="2:9" x14ac:dyDescent="0.3">
      <c r="B56" s="33" t="s">
        <v>146</v>
      </c>
      <c r="C56" s="2">
        <v>135</v>
      </c>
      <c r="D56" s="2">
        <v>115</v>
      </c>
      <c r="E56" s="2">
        <v>125</v>
      </c>
      <c r="F56" s="2">
        <v>157</v>
      </c>
      <c r="G56" s="2">
        <v>532</v>
      </c>
      <c r="H56" s="2">
        <v>7</v>
      </c>
      <c r="I56" s="2">
        <v>11</v>
      </c>
    </row>
    <row r="57" spans="2:9" x14ac:dyDescent="0.3">
      <c r="B57" s="33" t="s">
        <v>135</v>
      </c>
      <c r="C57" s="2">
        <v>120</v>
      </c>
      <c r="D57" s="2">
        <v>124</v>
      </c>
      <c r="E57" s="2">
        <v>79</v>
      </c>
      <c r="F57" s="2">
        <v>107</v>
      </c>
      <c r="G57" s="2">
        <v>430</v>
      </c>
      <c r="H57" s="2">
        <v>4</v>
      </c>
    </row>
    <row r="58" spans="2:9" x14ac:dyDescent="0.3">
      <c r="B58" s="33" t="s">
        <v>147</v>
      </c>
      <c r="C58" s="2">
        <v>92</v>
      </c>
      <c r="D58" s="2">
        <v>102</v>
      </c>
      <c r="E58" s="2">
        <v>119</v>
      </c>
      <c r="F58" s="2">
        <v>87</v>
      </c>
      <c r="G58" s="2">
        <v>400</v>
      </c>
      <c r="H58" s="2">
        <v>3</v>
      </c>
      <c r="I58" s="2">
        <v>5</v>
      </c>
    </row>
  </sheetData>
  <sortState xmlns:xlrd2="http://schemas.microsoft.com/office/spreadsheetml/2017/richdata2" ref="B11:I26">
    <sortCondition descending="1" ref="G11:G26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7EB70-1F3F-4CBB-A911-5524E733D921}">
  <dimension ref="A2:I59"/>
  <sheetViews>
    <sheetView workbookViewId="0">
      <selection activeCell="C2" sqref="C2"/>
    </sheetView>
  </sheetViews>
  <sheetFormatPr defaultRowHeight="14.4" x14ac:dyDescent="0.3"/>
  <cols>
    <col min="2" max="2" width="17.6640625" bestFit="1" customWidth="1"/>
    <col min="3" max="6" width="6.88671875" style="2" customWidth="1"/>
    <col min="7" max="7" width="8.88671875" style="2"/>
    <col min="8" max="9" width="6.5546875" style="2" customWidth="1"/>
  </cols>
  <sheetData>
    <row r="2" spans="1:9" x14ac:dyDescent="0.3">
      <c r="C2" s="30" t="s">
        <v>123</v>
      </c>
    </row>
    <row r="3" spans="1:9" x14ac:dyDescent="0.3">
      <c r="A3">
        <v>1</v>
      </c>
      <c r="B3" s="14" t="s">
        <v>14</v>
      </c>
      <c r="C3" s="7">
        <v>203</v>
      </c>
      <c r="D3" s="7">
        <v>269</v>
      </c>
      <c r="E3" s="7">
        <v>215</v>
      </c>
      <c r="F3" s="7">
        <v>226</v>
      </c>
      <c r="G3" s="25">
        <v>913</v>
      </c>
      <c r="H3" s="7">
        <v>29</v>
      </c>
      <c r="I3" s="7">
        <v>13</v>
      </c>
    </row>
    <row r="4" spans="1:9" x14ac:dyDescent="0.3">
      <c r="A4">
        <v>2</v>
      </c>
      <c r="B4" s="14" t="s">
        <v>15</v>
      </c>
      <c r="C4" s="7">
        <v>205</v>
      </c>
      <c r="D4" s="7">
        <v>215</v>
      </c>
      <c r="E4" s="7">
        <v>169</v>
      </c>
      <c r="F4" s="7">
        <v>206</v>
      </c>
      <c r="G4" s="25">
        <v>795</v>
      </c>
      <c r="H4" s="7">
        <v>19</v>
      </c>
      <c r="I4" s="7">
        <v>21</v>
      </c>
    </row>
    <row r="5" spans="1:9" x14ac:dyDescent="0.3">
      <c r="A5">
        <v>3</v>
      </c>
      <c r="B5" s="14" t="s">
        <v>24</v>
      </c>
      <c r="C5" s="7">
        <v>204</v>
      </c>
      <c r="D5" s="7">
        <v>186</v>
      </c>
      <c r="E5" s="7">
        <v>207</v>
      </c>
      <c r="F5" s="7">
        <v>189</v>
      </c>
      <c r="G5" s="25">
        <v>786</v>
      </c>
      <c r="H5" s="7">
        <v>21</v>
      </c>
      <c r="I5" s="7">
        <v>16</v>
      </c>
    </row>
    <row r="6" spans="1:9" x14ac:dyDescent="0.3">
      <c r="A6">
        <v>4</v>
      </c>
      <c r="B6" s="14" t="s">
        <v>29</v>
      </c>
      <c r="C6" s="7">
        <v>193</v>
      </c>
      <c r="D6" s="7">
        <v>190</v>
      </c>
      <c r="E6" s="7">
        <v>176</v>
      </c>
      <c r="F6" s="7">
        <v>191</v>
      </c>
      <c r="G6" s="25">
        <v>750</v>
      </c>
      <c r="H6" s="7">
        <v>13</v>
      </c>
      <c r="I6" s="7">
        <v>22</v>
      </c>
    </row>
    <row r="7" spans="1:9" x14ac:dyDescent="0.3">
      <c r="A7">
        <v>5</v>
      </c>
      <c r="B7" s="14" t="s">
        <v>19</v>
      </c>
      <c r="C7" s="7">
        <v>160</v>
      </c>
      <c r="D7" s="7">
        <v>213</v>
      </c>
      <c r="E7" s="7">
        <v>187</v>
      </c>
      <c r="F7" s="7">
        <v>182</v>
      </c>
      <c r="G7" s="25">
        <v>742</v>
      </c>
      <c r="H7" s="7">
        <v>16</v>
      </c>
      <c r="I7" s="7">
        <v>15</v>
      </c>
    </row>
    <row r="8" spans="1:9" x14ac:dyDescent="0.3">
      <c r="A8">
        <v>6</v>
      </c>
      <c r="B8" s="14" t="s">
        <v>31</v>
      </c>
      <c r="C8" s="7">
        <v>193</v>
      </c>
      <c r="D8" s="7">
        <v>195</v>
      </c>
      <c r="E8" s="7">
        <v>190</v>
      </c>
      <c r="F8" s="7">
        <v>161</v>
      </c>
      <c r="G8" s="25">
        <v>739</v>
      </c>
      <c r="H8" s="7">
        <v>19</v>
      </c>
      <c r="I8" s="7">
        <v>16</v>
      </c>
    </row>
    <row r="9" spans="1:9" x14ac:dyDescent="0.3">
      <c r="A9">
        <v>7</v>
      </c>
      <c r="B9" s="14" t="s">
        <v>27</v>
      </c>
      <c r="C9" s="7">
        <v>136</v>
      </c>
      <c r="D9" s="7">
        <v>183</v>
      </c>
      <c r="E9" s="7">
        <v>224</v>
      </c>
      <c r="F9" s="7">
        <v>190</v>
      </c>
      <c r="G9" s="25">
        <v>733</v>
      </c>
      <c r="H9" s="7">
        <v>16</v>
      </c>
      <c r="I9" s="7">
        <v>16</v>
      </c>
    </row>
    <row r="10" spans="1:9" x14ac:dyDescent="0.3">
      <c r="A10">
        <v>8</v>
      </c>
      <c r="B10" s="14" t="s">
        <v>87</v>
      </c>
      <c r="C10" s="7">
        <v>215</v>
      </c>
      <c r="D10" s="7">
        <v>145</v>
      </c>
      <c r="E10" s="7">
        <v>203</v>
      </c>
      <c r="F10" s="7">
        <v>169</v>
      </c>
      <c r="G10" s="25">
        <v>732</v>
      </c>
      <c r="H10" s="7">
        <v>18</v>
      </c>
      <c r="I10" s="7">
        <v>17</v>
      </c>
    </row>
    <row r="11" spans="1:9" x14ac:dyDescent="0.3">
      <c r="A11">
        <v>9</v>
      </c>
      <c r="B11" s="14" t="s">
        <v>30</v>
      </c>
      <c r="C11" s="7">
        <v>203</v>
      </c>
      <c r="D11" s="7">
        <v>174</v>
      </c>
      <c r="E11" s="7">
        <v>156</v>
      </c>
      <c r="F11" s="7">
        <v>192</v>
      </c>
      <c r="G11" s="25">
        <v>725</v>
      </c>
      <c r="H11" s="7">
        <v>16</v>
      </c>
      <c r="I11" s="7">
        <v>19</v>
      </c>
    </row>
    <row r="12" spans="1:9" x14ac:dyDescent="0.3">
      <c r="A12">
        <v>10</v>
      </c>
      <c r="B12" s="14" t="s">
        <v>28</v>
      </c>
      <c r="C12" s="7">
        <v>176</v>
      </c>
      <c r="D12" s="7">
        <v>166</v>
      </c>
      <c r="E12" s="7">
        <v>211</v>
      </c>
      <c r="F12" s="7">
        <v>163</v>
      </c>
      <c r="G12" s="25">
        <v>716</v>
      </c>
      <c r="H12" s="7">
        <v>11</v>
      </c>
      <c r="I12" s="7">
        <v>22</v>
      </c>
    </row>
    <row r="13" spans="1:9" x14ac:dyDescent="0.3">
      <c r="A13">
        <v>11</v>
      </c>
      <c r="B13" s="14" t="s">
        <v>74</v>
      </c>
      <c r="C13" s="7">
        <v>159</v>
      </c>
      <c r="D13" s="7">
        <v>161</v>
      </c>
      <c r="E13" s="7">
        <v>153</v>
      </c>
      <c r="F13" s="7">
        <v>214</v>
      </c>
      <c r="G13" s="25">
        <v>687</v>
      </c>
      <c r="H13" s="7">
        <v>19</v>
      </c>
      <c r="I13" s="7">
        <v>10</v>
      </c>
    </row>
    <row r="14" spans="1:9" x14ac:dyDescent="0.3">
      <c r="A14">
        <v>12</v>
      </c>
      <c r="B14" s="14" t="s">
        <v>23</v>
      </c>
      <c r="C14" s="7">
        <v>203</v>
      </c>
      <c r="D14" s="7">
        <v>161</v>
      </c>
      <c r="E14" s="7">
        <v>156</v>
      </c>
      <c r="F14" s="7">
        <v>144</v>
      </c>
      <c r="G14" s="25">
        <v>664</v>
      </c>
      <c r="H14" s="7">
        <v>12</v>
      </c>
      <c r="I14" s="7">
        <v>17</v>
      </c>
    </row>
    <row r="15" spans="1:9" x14ac:dyDescent="0.3">
      <c r="A15">
        <v>13</v>
      </c>
      <c r="B15" s="14" t="s">
        <v>67</v>
      </c>
      <c r="C15" s="7">
        <v>163</v>
      </c>
      <c r="D15" s="7">
        <v>149</v>
      </c>
      <c r="E15" s="7">
        <v>191</v>
      </c>
      <c r="F15" s="7">
        <v>137</v>
      </c>
      <c r="G15" s="25">
        <v>640</v>
      </c>
      <c r="H15" s="7">
        <v>9</v>
      </c>
      <c r="I15" s="7">
        <v>18</v>
      </c>
    </row>
    <row r="16" spans="1:9" x14ac:dyDescent="0.3">
      <c r="A16">
        <v>14</v>
      </c>
      <c r="B16" s="14" t="s">
        <v>49</v>
      </c>
      <c r="C16" s="7">
        <v>143</v>
      </c>
      <c r="D16" s="7">
        <v>186</v>
      </c>
      <c r="E16" s="7">
        <v>166</v>
      </c>
      <c r="F16" s="7">
        <v>138</v>
      </c>
      <c r="G16" s="25">
        <v>633</v>
      </c>
      <c r="H16" s="7">
        <v>10</v>
      </c>
      <c r="I16" s="7">
        <v>16</v>
      </c>
    </row>
    <row r="17" spans="1:9" x14ac:dyDescent="0.3">
      <c r="A17">
        <v>15</v>
      </c>
      <c r="B17" s="14" t="s">
        <v>25</v>
      </c>
      <c r="C17" s="7">
        <v>147</v>
      </c>
      <c r="D17" s="7">
        <v>126</v>
      </c>
      <c r="E17" s="7">
        <v>188</v>
      </c>
      <c r="F17" s="7">
        <v>172</v>
      </c>
      <c r="G17" s="25">
        <v>633</v>
      </c>
      <c r="H17" s="7">
        <v>12</v>
      </c>
      <c r="I17" s="7">
        <v>15</v>
      </c>
    </row>
    <row r="18" spans="1:9" x14ac:dyDescent="0.3">
      <c r="A18">
        <v>16</v>
      </c>
      <c r="B18" s="14" t="s">
        <v>68</v>
      </c>
      <c r="C18" s="7">
        <v>160</v>
      </c>
      <c r="D18" s="7">
        <v>143</v>
      </c>
      <c r="E18" s="7">
        <v>156</v>
      </c>
      <c r="F18" s="7">
        <v>171</v>
      </c>
      <c r="G18" s="25">
        <v>630</v>
      </c>
      <c r="H18" s="7">
        <v>14</v>
      </c>
      <c r="I18" s="7">
        <v>12</v>
      </c>
    </row>
    <row r="19" spans="1:9" x14ac:dyDescent="0.3">
      <c r="A19">
        <v>17</v>
      </c>
      <c r="B19" s="14" t="s">
        <v>108</v>
      </c>
      <c r="C19" s="7">
        <v>117</v>
      </c>
      <c r="D19" s="7">
        <v>163</v>
      </c>
      <c r="E19" s="7">
        <v>163</v>
      </c>
      <c r="F19" s="7">
        <v>165</v>
      </c>
      <c r="G19" s="25">
        <v>608</v>
      </c>
      <c r="H19" s="7">
        <v>9</v>
      </c>
      <c r="I19" s="7">
        <v>15</v>
      </c>
    </row>
    <row r="20" spans="1:9" x14ac:dyDescent="0.3">
      <c r="A20">
        <v>18</v>
      </c>
      <c r="B20" s="14" t="s">
        <v>122</v>
      </c>
      <c r="C20" s="7">
        <v>150</v>
      </c>
      <c r="D20" s="7">
        <v>165</v>
      </c>
      <c r="E20" s="7">
        <v>137</v>
      </c>
      <c r="F20" s="7">
        <v>151</v>
      </c>
      <c r="G20" s="25">
        <v>603</v>
      </c>
      <c r="H20" s="7">
        <v>9</v>
      </c>
      <c r="I20" s="7">
        <v>15</v>
      </c>
    </row>
    <row r="21" spans="1:9" x14ac:dyDescent="0.3">
      <c r="A21">
        <v>19</v>
      </c>
      <c r="B21" s="14" t="s">
        <v>48</v>
      </c>
      <c r="C21" s="7">
        <v>160</v>
      </c>
      <c r="D21" s="7">
        <v>119</v>
      </c>
      <c r="E21" s="7">
        <v>151</v>
      </c>
      <c r="F21" s="7">
        <v>171</v>
      </c>
      <c r="G21" s="25">
        <v>601</v>
      </c>
      <c r="H21" s="7">
        <v>10</v>
      </c>
      <c r="I21" s="7">
        <v>13</v>
      </c>
    </row>
    <row r="22" spans="1:9" x14ac:dyDescent="0.3">
      <c r="A22">
        <v>20</v>
      </c>
      <c r="B22" s="14" t="s">
        <v>81</v>
      </c>
      <c r="C22" s="7">
        <v>135</v>
      </c>
      <c r="D22" s="7">
        <v>141</v>
      </c>
      <c r="E22" s="7">
        <v>149</v>
      </c>
      <c r="F22" s="7">
        <v>151</v>
      </c>
      <c r="G22" s="25">
        <v>576</v>
      </c>
      <c r="H22" s="7">
        <v>7</v>
      </c>
      <c r="I22" s="7">
        <v>16</v>
      </c>
    </row>
    <row r="23" spans="1:9" x14ac:dyDescent="0.3">
      <c r="A23">
        <v>21</v>
      </c>
      <c r="B23" s="14" t="s">
        <v>76</v>
      </c>
      <c r="C23" s="7">
        <v>166</v>
      </c>
      <c r="D23" s="7">
        <v>125</v>
      </c>
      <c r="E23" s="7">
        <v>132</v>
      </c>
      <c r="F23" s="7">
        <v>134</v>
      </c>
      <c r="G23" s="25">
        <v>557</v>
      </c>
      <c r="H23" s="7">
        <v>6</v>
      </c>
      <c r="I23" s="7">
        <v>14</v>
      </c>
    </row>
    <row r="24" spans="1:9" x14ac:dyDescent="0.3">
      <c r="A24">
        <v>22</v>
      </c>
      <c r="B24" s="14" t="s">
        <v>114</v>
      </c>
      <c r="C24" s="7">
        <v>134</v>
      </c>
      <c r="D24" s="7">
        <v>127</v>
      </c>
      <c r="E24" s="7">
        <v>130</v>
      </c>
      <c r="F24" s="7">
        <v>149</v>
      </c>
      <c r="G24" s="25">
        <v>540</v>
      </c>
      <c r="H24" s="7">
        <v>8</v>
      </c>
      <c r="I24" s="7">
        <v>11</v>
      </c>
    </row>
    <row r="25" spans="1:9" x14ac:dyDescent="0.3">
      <c r="A25">
        <v>23</v>
      </c>
      <c r="B25" s="14" t="s">
        <v>53</v>
      </c>
      <c r="C25" s="7">
        <v>118</v>
      </c>
      <c r="D25" s="7">
        <v>102</v>
      </c>
      <c r="E25" s="7">
        <v>160</v>
      </c>
      <c r="F25" s="7">
        <v>132</v>
      </c>
      <c r="G25" s="25">
        <v>512</v>
      </c>
      <c r="H25" s="7">
        <v>7</v>
      </c>
      <c r="I25" s="7">
        <v>10</v>
      </c>
    </row>
    <row r="26" spans="1:9" x14ac:dyDescent="0.3">
      <c r="A26">
        <v>24</v>
      </c>
      <c r="B26" s="14" t="s">
        <v>79</v>
      </c>
      <c r="C26" s="7">
        <v>107</v>
      </c>
      <c r="D26" s="7">
        <v>123</v>
      </c>
      <c r="E26" s="7">
        <v>106</v>
      </c>
      <c r="F26" s="7">
        <v>121</v>
      </c>
      <c r="G26" s="25">
        <v>457</v>
      </c>
      <c r="H26" s="7">
        <v>2</v>
      </c>
      <c r="I26" s="7">
        <v>11</v>
      </c>
    </row>
    <row r="27" spans="1:9" x14ac:dyDescent="0.3">
      <c r="G27" s="2">
        <f>SUM(G3:G26)</f>
        <v>15972</v>
      </c>
    </row>
    <row r="35" spans="1:9" x14ac:dyDescent="0.3">
      <c r="A35">
        <v>1</v>
      </c>
      <c r="B35" s="14" t="s">
        <v>96</v>
      </c>
      <c r="C35" s="7">
        <v>185</v>
      </c>
      <c r="D35" s="7">
        <v>205</v>
      </c>
      <c r="E35" s="7">
        <v>170</v>
      </c>
      <c r="F35" s="7">
        <v>211</v>
      </c>
      <c r="G35" s="25">
        <v>771</v>
      </c>
      <c r="H35" s="7">
        <v>24</v>
      </c>
      <c r="I35" s="7">
        <v>16</v>
      </c>
    </row>
    <row r="36" spans="1:9" x14ac:dyDescent="0.3">
      <c r="A36">
        <v>2</v>
      </c>
      <c r="B36" s="14" t="s">
        <v>97</v>
      </c>
      <c r="C36" s="7">
        <v>179</v>
      </c>
      <c r="D36" s="7">
        <v>171</v>
      </c>
      <c r="E36" s="7">
        <v>154</v>
      </c>
      <c r="F36" s="7">
        <v>181</v>
      </c>
      <c r="G36" s="25">
        <v>685</v>
      </c>
      <c r="H36" s="7">
        <v>13</v>
      </c>
      <c r="I36" s="7">
        <v>17</v>
      </c>
    </row>
    <row r="37" spans="1:9" x14ac:dyDescent="0.3">
      <c r="A37">
        <v>3</v>
      </c>
      <c r="B37" s="14" t="s">
        <v>98</v>
      </c>
      <c r="C37" s="7">
        <v>154</v>
      </c>
      <c r="D37" s="7">
        <v>216</v>
      </c>
      <c r="E37" s="7">
        <v>158</v>
      </c>
      <c r="F37" s="7">
        <v>129</v>
      </c>
      <c r="G37" s="25">
        <v>657</v>
      </c>
      <c r="H37" s="7">
        <v>16</v>
      </c>
      <c r="I37" s="7">
        <v>13</v>
      </c>
    </row>
    <row r="38" spans="1:9" x14ac:dyDescent="0.3">
      <c r="A38">
        <v>4</v>
      </c>
      <c r="B38" s="14" t="s">
        <v>99</v>
      </c>
      <c r="C38" s="7">
        <v>181</v>
      </c>
      <c r="D38" s="7">
        <v>165</v>
      </c>
      <c r="E38" s="7">
        <v>173</v>
      </c>
      <c r="F38" s="7">
        <v>137</v>
      </c>
      <c r="G38" s="25">
        <v>656</v>
      </c>
      <c r="H38" s="7">
        <v>8</v>
      </c>
      <c r="I38" s="7">
        <v>22</v>
      </c>
    </row>
    <row r="39" spans="1:9" x14ac:dyDescent="0.3">
      <c r="A39">
        <v>5</v>
      </c>
      <c r="B39" s="14" t="s">
        <v>100</v>
      </c>
      <c r="C39" s="7">
        <v>129</v>
      </c>
      <c r="D39" s="7">
        <v>161</v>
      </c>
      <c r="E39" s="7">
        <v>178</v>
      </c>
      <c r="F39" s="7">
        <v>141</v>
      </c>
      <c r="G39" s="25">
        <v>609</v>
      </c>
      <c r="H39" s="7">
        <v>13</v>
      </c>
      <c r="I39" s="7">
        <v>10</v>
      </c>
    </row>
    <row r="40" spans="1:9" x14ac:dyDescent="0.3">
      <c r="A40">
        <v>6</v>
      </c>
      <c r="B40" s="14" t="s">
        <v>101</v>
      </c>
      <c r="C40" s="7">
        <v>134</v>
      </c>
      <c r="D40" s="7">
        <v>147</v>
      </c>
      <c r="E40" s="7">
        <v>147</v>
      </c>
      <c r="F40" s="7">
        <v>134</v>
      </c>
      <c r="G40" s="25">
        <v>562</v>
      </c>
      <c r="H40" s="7">
        <v>7</v>
      </c>
      <c r="I40" s="7">
        <v>15</v>
      </c>
    </row>
    <row r="41" spans="1:9" x14ac:dyDescent="0.3">
      <c r="A41">
        <v>7</v>
      </c>
      <c r="B41" s="14" t="s">
        <v>102</v>
      </c>
      <c r="C41" s="7">
        <v>114</v>
      </c>
      <c r="D41" s="7">
        <v>127</v>
      </c>
      <c r="E41" s="7">
        <v>140</v>
      </c>
      <c r="F41" s="7">
        <v>150</v>
      </c>
      <c r="G41" s="25">
        <v>531</v>
      </c>
      <c r="H41" s="7">
        <v>6</v>
      </c>
      <c r="I41" s="7">
        <v>16</v>
      </c>
    </row>
    <row r="42" spans="1:9" x14ac:dyDescent="0.3">
      <c r="A42">
        <v>8</v>
      </c>
      <c r="B42" s="14" t="s">
        <v>103</v>
      </c>
      <c r="C42" s="7">
        <v>144</v>
      </c>
      <c r="D42" s="7">
        <v>124</v>
      </c>
      <c r="E42" s="7">
        <v>139</v>
      </c>
      <c r="F42" s="7">
        <v>123</v>
      </c>
      <c r="G42" s="25">
        <v>530</v>
      </c>
      <c r="H42" s="7">
        <v>6</v>
      </c>
      <c r="I42" s="7">
        <v>13</v>
      </c>
    </row>
    <row r="43" spans="1:9" x14ac:dyDescent="0.3">
      <c r="A43">
        <v>9</v>
      </c>
      <c r="B43" s="14" t="s">
        <v>104</v>
      </c>
      <c r="C43" s="7">
        <v>114</v>
      </c>
      <c r="D43" s="7">
        <v>168</v>
      </c>
      <c r="E43" s="7">
        <v>112</v>
      </c>
      <c r="F43" s="7">
        <v>107</v>
      </c>
      <c r="G43" s="25">
        <v>501</v>
      </c>
      <c r="H43" s="7">
        <v>3</v>
      </c>
      <c r="I43" s="7">
        <v>16</v>
      </c>
    </row>
    <row r="44" spans="1:9" x14ac:dyDescent="0.3">
      <c r="A44">
        <v>10</v>
      </c>
      <c r="B44" s="14" t="s">
        <v>105</v>
      </c>
      <c r="C44" s="7">
        <v>119</v>
      </c>
      <c r="D44" s="7">
        <v>117</v>
      </c>
      <c r="E44" s="7">
        <v>94</v>
      </c>
      <c r="F44" s="7">
        <v>153</v>
      </c>
      <c r="G44" s="25">
        <v>483</v>
      </c>
      <c r="H44" s="7">
        <v>6</v>
      </c>
      <c r="I44" s="7">
        <v>11</v>
      </c>
    </row>
    <row r="45" spans="1:9" x14ac:dyDescent="0.3">
      <c r="A45">
        <v>11</v>
      </c>
      <c r="B45" s="14" t="s">
        <v>106</v>
      </c>
      <c r="C45" s="7">
        <v>119</v>
      </c>
      <c r="D45" s="7">
        <v>123</v>
      </c>
      <c r="E45" s="7">
        <v>140</v>
      </c>
      <c r="F45" s="7">
        <v>95</v>
      </c>
      <c r="G45" s="25">
        <v>477</v>
      </c>
      <c r="H45" s="7">
        <v>5</v>
      </c>
      <c r="I45" s="7">
        <v>12</v>
      </c>
    </row>
    <row r="46" spans="1:9" x14ac:dyDescent="0.3">
      <c r="A46">
        <v>12</v>
      </c>
      <c r="B46" s="14" t="s">
        <v>107</v>
      </c>
      <c r="C46" s="7">
        <v>104</v>
      </c>
      <c r="D46" s="7">
        <v>123</v>
      </c>
      <c r="E46" s="7">
        <v>79</v>
      </c>
      <c r="F46" s="7">
        <v>97</v>
      </c>
      <c r="G46" s="25">
        <v>403</v>
      </c>
      <c r="H46" s="7">
        <v>3</v>
      </c>
      <c r="I46" s="7">
        <v>6</v>
      </c>
    </row>
    <row r="47" spans="1:9" x14ac:dyDescent="0.3">
      <c r="A47">
        <v>13</v>
      </c>
      <c r="B47" s="14" t="s">
        <v>109</v>
      </c>
      <c r="C47" s="7">
        <v>155</v>
      </c>
      <c r="D47" s="7">
        <v>124</v>
      </c>
      <c r="E47" s="7">
        <v>152</v>
      </c>
      <c r="F47" s="7">
        <v>172</v>
      </c>
      <c r="G47" s="25">
        <v>603</v>
      </c>
      <c r="H47" s="7">
        <v>6</v>
      </c>
      <c r="I47" s="7">
        <v>18</v>
      </c>
    </row>
    <row r="48" spans="1:9" x14ac:dyDescent="0.3">
      <c r="A48">
        <v>14</v>
      </c>
      <c r="B48" s="14" t="s">
        <v>110</v>
      </c>
      <c r="C48" s="7">
        <v>120</v>
      </c>
      <c r="D48" s="7">
        <v>124</v>
      </c>
      <c r="E48" s="7">
        <v>188</v>
      </c>
      <c r="F48" s="7">
        <v>168</v>
      </c>
      <c r="G48" s="25">
        <v>600</v>
      </c>
      <c r="H48" s="7">
        <v>8</v>
      </c>
      <c r="I48" s="7">
        <v>19</v>
      </c>
    </row>
    <row r="49" spans="1:9" x14ac:dyDescent="0.3">
      <c r="A49">
        <v>15</v>
      </c>
      <c r="B49" s="14" t="s">
        <v>111</v>
      </c>
      <c r="C49" s="7">
        <v>125</v>
      </c>
      <c r="D49" s="7">
        <v>153</v>
      </c>
      <c r="E49" s="7">
        <v>183</v>
      </c>
      <c r="F49" s="7">
        <v>118</v>
      </c>
      <c r="G49" s="25">
        <v>579</v>
      </c>
      <c r="H49" s="7">
        <v>11</v>
      </c>
      <c r="I49" s="7">
        <v>11</v>
      </c>
    </row>
    <row r="50" spans="1:9" x14ac:dyDescent="0.3">
      <c r="A50">
        <v>16</v>
      </c>
      <c r="B50" s="14" t="s">
        <v>112</v>
      </c>
      <c r="C50" s="7">
        <v>150</v>
      </c>
      <c r="D50" s="7">
        <v>153</v>
      </c>
      <c r="E50" s="7">
        <v>126</v>
      </c>
      <c r="F50" s="7">
        <v>125</v>
      </c>
      <c r="G50" s="25">
        <v>554</v>
      </c>
      <c r="H50" s="7">
        <v>11</v>
      </c>
      <c r="I50" s="7">
        <v>9</v>
      </c>
    </row>
    <row r="51" spans="1:9" x14ac:dyDescent="0.3">
      <c r="A51">
        <v>17</v>
      </c>
      <c r="B51" s="14" t="s">
        <v>113</v>
      </c>
      <c r="C51" s="7">
        <v>127</v>
      </c>
      <c r="D51" s="7">
        <v>121</v>
      </c>
      <c r="E51" s="7">
        <v>142</v>
      </c>
      <c r="F51" s="7">
        <v>161</v>
      </c>
      <c r="G51" s="25">
        <v>551</v>
      </c>
      <c r="H51" s="7">
        <v>11</v>
      </c>
      <c r="I51" s="7">
        <v>10</v>
      </c>
    </row>
    <row r="52" spans="1:9" x14ac:dyDescent="0.3">
      <c r="A52">
        <v>18</v>
      </c>
      <c r="B52" s="14" t="s">
        <v>115</v>
      </c>
      <c r="C52" s="7">
        <v>105</v>
      </c>
      <c r="D52" s="7">
        <v>148</v>
      </c>
      <c r="E52" s="7">
        <v>144</v>
      </c>
      <c r="F52" s="7">
        <v>143</v>
      </c>
      <c r="G52" s="25">
        <v>540</v>
      </c>
      <c r="H52" s="7">
        <v>8</v>
      </c>
      <c r="I52" s="7">
        <v>13</v>
      </c>
    </row>
    <row r="53" spans="1:9" x14ac:dyDescent="0.3">
      <c r="A53">
        <v>19</v>
      </c>
      <c r="B53" s="14" t="s">
        <v>116</v>
      </c>
      <c r="C53" s="7">
        <v>146</v>
      </c>
      <c r="D53" s="7">
        <v>140</v>
      </c>
      <c r="E53" s="7">
        <v>116</v>
      </c>
      <c r="F53" s="7">
        <v>124</v>
      </c>
      <c r="G53" s="25">
        <v>526</v>
      </c>
      <c r="H53" s="7">
        <v>7</v>
      </c>
      <c r="I53" s="7">
        <v>13</v>
      </c>
    </row>
    <row r="54" spans="1:9" x14ac:dyDescent="0.3">
      <c r="A54">
        <v>20</v>
      </c>
      <c r="B54" s="14" t="s">
        <v>117</v>
      </c>
      <c r="C54" s="7">
        <v>128</v>
      </c>
      <c r="D54" s="7">
        <v>147</v>
      </c>
      <c r="E54" s="7">
        <v>115</v>
      </c>
      <c r="F54" s="7">
        <v>124</v>
      </c>
      <c r="G54" s="25">
        <v>514</v>
      </c>
      <c r="H54" s="7">
        <v>8</v>
      </c>
      <c r="I54" s="7">
        <v>12</v>
      </c>
    </row>
    <row r="55" spans="1:9" x14ac:dyDescent="0.3">
      <c r="A55">
        <v>21</v>
      </c>
      <c r="B55" s="14" t="s">
        <v>118</v>
      </c>
      <c r="C55" s="7">
        <v>125</v>
      </c>
      <c r="D55" s="7">
        <v>95</v>
      </c>
      <c r="E55" s="7">
        <v>139</v>
      </c>
      <c r="F55" s="7">
        <v>127</v>
      </c>
      <c r="G55" s="25">
        <v>486</v>
      </c>
      <c r="H55" s="7">
        <v>3</v>
      </c>
      <c r="I55" s="7">
        <v>12</v>
      </c>
    </row>
    <row r="56" spans="1:9" x14ac:dyDescent="0.3">
      <c r="A56">
        <v>22</v>
      </c>
      <c r="B56" s="14" t="s">
        <v>119</v>
      </c>
      <c r="C56" s="7">
        <v>134</v>
      </c>
      <c r="D56" s="7">
        <v>115</v>
      </c>
      <c r="E56" s="7">
        <v>122</v>
      </c>
      <c r="F56" s="7">
        <v>112</v>
      </c>
      <c r="G56" s="25">
        <v>483</v>
      </c>
      <c r="H56" s="7">
        <v>5</v>
      </c>
      <c r="I56" s="7">
        <v>10</v>
      </c>
    </row>
    <row r="57" spans="1:9" x14ac:dyDescent="0.3">
      <c r="A57">
        <v>23</v>
      </c>
      <c r="B57" s="14" t="s">
        <v>120</v>
      </c>
      <c r="C57" s="7">
        <v>97</v>
      </c>
      <c r="D57" s="7">
        <v>127</v>
      </c>
      <c r="E57" s="7">
        <v>145</v>
      </c>
      <c r="F57" s="7">
        <v>111</v>
      </c>
      <c r="G57" s="25">
        <v>480</v>
      </c>
      <c r="H57" s="7">
        <v>4</v>
      </c>
      <c r="I57" s="7">
        <v>11</v>
      </c>
    </row>
    <row r="58" spans="1:9" x14ac:dyDescent="0.3">
      <c r="A58">
        <v>24</v>
      </c>
      <c r="B58" s="14" t="s">
        <v>121</v>
      </c>
      <c r="C58" s="7">
        <v>105</v>
      </c>
      <c r="D58" s="7">
        <v>112</v>
      </c>
      <c r="E58" s="7">
        <v>118</v>
      </c>
      <c r="F58" s="7">
        <v>110</v>
      </c>
      <c r="G58" s="25">
        <v>445</v>
      </c>
      <c r="H58" s="7">
        <v>3</v>
      </c>
      <c r="I58" s="7">
        <v>10</v>
      </c>
    </row>
    <row r="59" spans="1:9" x14ac:dyDescent="0.3">
      <c r="G59" s="2">
        <f>SUM(G35:G58)</f>
        <v>13226</v>
      </c>
    </row>
  </sheetData>
  <sortState xmlns:xlrd2="http://schemas.microsoft.com/office/spreadsheetml/2017/richdata2" ref="B3:I26">
    <sortCondition descending="1" ref="G3:G26"/>
  </sortState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6069-8AC7-4147-B675-B47883E190CE}">
  <dimension ref="B1:J29"/>
  <sheetViews>
    <sheetView workbookViewId="0">
      <selection activeCell="J19" sqref="J19"/>
    </sheetView>
  </sheetViews>
  <sheetFormatPr defaultRowHeight="15.6" x14ac:dyDescent="0.3"/>
  <cols>
    <col min="2" max="2" width="20.33203125" bestFit="1" customWidth="1"/>
    <col min="3" max="6" width="7.44140625" style="2" customWidth="1"/>
    <col min="7" max="7" width="8.88671875" style="30"/>
    <col min="10" max="10" width="20.33203125" style="28" bestFit="1" customWidth="1"/>
  </cols>
  <sheetData>
    <row r="1" spans="2:7" ht="17.399999999999999" x14ac:dyDescent="0.35">
      <c r="B1" s="45" t="s">
        <v>91</v>
      </c>
      <c r="C1" s="45"/>
      <c r="D1" s="45"/>
      <c r="E1" s="45"/>
      <c r="F1" s="45"/>
      <c r="G1" s="45"/>
    </row>
    <row r="3" spans="2:7" x14ac:dyDescent="0.3">
      <c r="B3" s="29" t="s">
        <v>65</v>
      </c>
      <c r="C3" s="7">
        <v>200</v>
      </c>
      <c r="D3" s="7">
        <v>207</v>
      </c>
      <c r="E3" s="7">
        <v>163</v>
      </c>
      <c r="F3" s="7">
        <v>211</v>
      </c>
      <c r="G3" s="25">
        <f t="shared" ref="G3:G10" si="0">SUM(C3:F3)</f>
        <v>781</v>
      </c>
    </row>
    <row r="4" spans="2:7" x14ac:dyDescent="0.3">
      <c r="B4" s="29" t="s">
        <v>70</v>
      </c>
      <c r="C4" s="7">
        <v>135</v>
      </c>
      <c r="D4" s="7">
        <v>164</v>
      </c>
      <c r="E4" s="7">
        <v>190</v>
      </c>
      <c r="F4" s="7">
        <v>198</v>
      </c>
      <c r="G4" s="25">
        <f t="shared" si="0"/>
        <v>687</v>
      </c>
    </row>
    <row r="5" spans="2:7" x14ac:dyDescent="0.3">
      <c r="B5" s="29" t="s">
        <v>71</v>
      </c>
      <c r="C5" s="7">
        <v>166</v>
      </c>
      <c r="D5" s="7">
        <v>171</v>
      </c>
      <c r="E5" s="7">
        <v>188</v>
      </c>
      <c r="F5" s="7">
        <v>160</v>
      </c>
      <c r="G5" s="25">
        <f t="shared" si="0"/>
        <v>685</v>
      </c>
    </row>
    <row r="6" spans="2:7" x14ac:dyDescent="0.3">
      <c r="B6" s="29" t="s">
        <v>72</v>
      </c>
      <c r="C6" s="7">
        <v>141</v>
      </c>
      <c r="D6" s="7">
        <v>170</v>
      </c>
      <c r="E6" s="7">
        <v>169</v>
      </c>
      <c r="F6" s="7">
        <v>160</v>
      </c>
      <c r="G6" s="25">
        <f t="shared" si="0"/>
        <v>640</v>
      </c>
    </row>
    <row r="7" spans="2:7" x14ac:dyDescent="0.3">
      <c r="B7" s="29" t="s">
        <v>73</v>
      </c>
      <c r="C7" s="7">
        <v>147</v>
      </c>
      <c r="D7" s="7">
        <v>149</v>
      </c>
      <c r="E7" s="7">
        <v>157</v>
      </c>
      <c r="F7" s="7">
        <v>184</v>
      </c>
      <c r="G7" s="25">
        <f t="shared" si="0"/>
        <v>637</v>
      </c>
    </row>
    <row r="8" spans="2:7" x14ac:dyDescent="0.3">
      <c r="B8" s="29" t="s">
        <v>92</v>
      </c>
      <c r="C8" s="7">
        <v>120</v>
      </c>
      <c r="D8" s="7">
        <v>200</v>
      </c>
      <c r="E8" s="7">
        <v>140</v>
      </c>
      <c r="F8" s="7">
        <v>155</v>
      </c>
      <c r="G8" s="25">
        <f t="shared" si="0"/>
        <v>615</v>
      </c>
    </row>
    <row r="9" spans="2:7" x14ac:dyDescent="0.3">
      <c r="B9" s="29" t="s">
        <v>82</v>
      </c>
      <c r="C9" s="7">
        <v>121</v>
      </c>
      <c r="D9" s="7">
        <v>199</v>
      </c>
      <c r="E9" s="7">
        <v>129</v>
      </c>
      <c r="F9" s="7">
        <v>134</v>
      </c>
      <c r="G9" s="25">
        <f t="shared" si="0"/>
        <v>583</v>
      </c>
    </row>
    <row r="10" spans="2:7" x14ac:dyDescent="0.3">
      <c r="B10" s="29" t="s">
        <v>93</v>
      </c>
      <c r="C10" s="7">
        <v>121</v>
      </c>
      <c r="D10" s="7">
        <v>149</v>
      </c>
      <c r="E10" s="7">
        <v>119</v>
      </c>
      <c r="F10" s="7">
        <v>115</v>
      </c>
      <c r="G10" s="25">
        <f t="shared" si="0"/>
        <v>504</v>
      </c>
    </row>
    <row r="14" spans="2:7" x14ac:dyDescent="0.3">
      <c r="B14" s="29" t="s">
        <v>22</v>
      </c>
      <c r="C14" s="7">
        <v>213</v>
      </c>
      <c r="D14" s="7">
        <v>235</v>
      </c>
      <c r="E14" s="7">
        <v>175</v>
      </c>
      <c r="F14" s="7">
        <v>208</v>
      </c>
      <c r="G14" s="25">
        <f t="shared" ref="G14:G29" si="1">SUM(C14:F14)</f>
        <v>831</v>
      </c>
    </row>
    <row r="15" spans="2:7" x14ac:dyDescent="0.3">
      <c r="B15" s="29" t="s">
        <v>14</v>
      </c>
      <c r="C15" s="7">
        <v>210</v>
      </c>
      <c r="D15" s="7">
        <v>224</v>
      </c>
      <c r="E15" s="7">
        <v>160</v>
      </c>
      <c r="F15" s="7">
        <v>211</v>
      </c>
      <c r="G15" s="25">
        <f t="shared" si="1"/>
        <v>805</v>
      </c>
    </row>
    <row r="16" spans="2:7" x14ac:dyDescent="0.3">
      <c r="B16" s="29" t="s">
        <v>30</v>
      </c>
      <c r="C16" s="7">
        <v>202</v>
      </c>
      <c r="D16" s="7">
        <v>210</v>
      </c>
      <c r="E16" s="7">
        <v>182</v>
      </c>
      <c r="F16" s="7">
        <v>201</v>
      </c>
      <c r="G16" s="25">
        <f t="shared" si="1"/>
        <v>795</v>
      </c>
    </row>
    <row r="17" spans="2:7" x14ac:dyDescent="0.3">
      <c r="B17" s="29" t="s">
        <v>19</v>
      </c>
      <c r="C17" s="7">
        <v>190</v>
      </c>
      <c r="D17" s="7">
        <v>195</v>
      </c>
      <c r="E17" s="7">
        <v>213</v>
      </c>
      <c r="F17" s="7">
        <v>177</v>
      </c>
      <c r="G17" s="25">
        <f t="shared" si="1"/>
        <v>775</v>
      </c>
    </row>
    <row r="18" spans="2:7" x14ac:dyDescent="0.3">
      <c r="B18" s="29" t="s">
        <v>13</v>
      </c>
      <c r="C18" s="7">
        <v>248</v>
      </c>
      <c r="D18" s="7">
        <v>201</v>
      </c>
      <c r="E18" s="7">
        <v>158</v>
      </c>
      <c r="F18" s="7">
        <v>147</v>
      </c>
      <c r="G18" s="25">
        <f t="shared" si="1"/>
        <v>754</v>
      </c>
    </row>
    <row r="19" spans="2:7" x14ac:dyDescent="0.3">
      <c r="B19" s="29" t="s">
        <v>21</v>
      </c>
      <c r="C19" s="7">
        <v>166</v>
      </c>
      <c r="D19" s="7">
        <v>191</v>
      </c>
      <c r="E19" s="7">
        <v>201</v>
      </c>
      <c r="F19" s="7">
        <v>191</v>
      </c>
      <c r="G19" s="25">
        <f t="shared" si="1"/>
        <v>749</v>
      </c>
    </row>
    <row r="20" spans="2:7" x14ac:dyDescent="0.3">
      <c r="B20" s="29" t="s">
        <v>23</v>
      </c>
      <c r="C20" s="7">
        <v>174</v>
      </c>
      <c r="D20" s="7">
        <v>176</v>
      </c>
      <c r="E20" s="7">
        <v>177</v>
      </c>
      <c r="F20" s="7">
        <v>181</v>
      </c>
      <c r="G20" s="25">
        <f t="shared" si="1"/>
        <v>708</v>
      </c>
    </row>
    <row r="21" spans="2:7" x14ac:dyDescent="0.3">
      <c r="B21" s="29" t="s">
        <v>36</v>
      </c>
      <c r="C21" s="7">
        <v>144</v>
      </c>
      <c r="D21" s="7">
        <v>211</v>
      </c>
      <c r="E21" s="7">
        <v>167</v>
      </c>
      <c r="F21" s="7">
        <v>184</v>
      </c>
      <c r="G21" s="25">
        <f t="shared" si="1"/>
        <v>706</v>
      </c>
    </row>
    <row r="22" spans="2:7" x14ac:dyDescent="0.3">
      <c r="B22" s="29" t="s">
        <v>38</v>
      </c>
      <c r="C22" s="7">
        <v>151</v>
      </c>
      <c r="D22" s="7">
        <v>178</v>
      </c>
      <c r="E22" s="7">
        <v>163</v>
      </c>
      <c r="F22" s="7">
        <v>200</v>
      </c>
      <c r="G22" s="25">
        <f t="shared" si="1"/>
        <v>692</v>
      </c>
    </row>
    <row r="23" spans="2:7" x14ac:dyDescent="0.3">
      <c r="B23" s="29" t="s">
        <v>17</v>
      </c>
      <c r="C23" s="7">
        <v>171</v>
      </c>
      <c r="D23" s="7">
        <v>160</v>
      </c>
      <c r="E23" s="7">
        <v>150</v>
      </c>
      <c r="F23" s="7">
        <v>194</v>
      </c>
      <c r="G23" s="25">
        <f t="shared" si="1"/>
        <v>675</v>
      </c>
    </row>
    <row r="24" spans="2:7" x14ac:dyDescent="0.3">
      <c r="B24" s="29" t="s">
        <v>43</v>
      </c>
      <c r="C24" s="7">
        <v>192</v>
      </c>
      <c r="D24" s="7">
        <v>178</v>
      </c>
      <c r="E24" s="7">
        <v>115</v>
      </c>
      <c r="F24" s="7">
        <v>164</v>
      </c>
      <c r="G24" s="25">
        <f t="shared" si="1"/>
        <v>649</v>
      </c>
    </row>
    <row r="25" spans="2:7" x14ac:dyDescent="0.3">
      <c r="B25" s="29" t="s">
        <v>37</v>
      </c>
      <c r="C25" s="7">
        <v>126</v>
      </c>
      <c r="D25" s="7">
        <v>159</v>
      </c>
      <c r="E25" s="7">
        <v>153</v>
      </c>
      <c r="F25" s="7">
        <v>192</v>
      </c>
      <c r="G25" s="25">
        <f t="shared" si="1"/>
        <v>630</v>
      </c>
    </row>
    <row r="26" spans="2:7" x14ac:dyDescent="0.3">
      <c r="B26" s="29" t="s">
        <v>42</v>
      </c>
      <c r="C26" s="7">
        <v>138</v>
      </c>
      <c r="D26" s="7">
        <v>151</v>
      </c>
      <c r="E26" s="7">
        <v>145</v>
      </c>
      <c r="F26" s="7">
        <v>194</v>
      </c>
      <c r="G26" s="25">
        <f t="shared" si="1"/>
        <v>628</v>
      </c>
    </row>
    <row r="27" spans="2:7" x14ac:dyDescent="0.3">
      <c r="B27" s="29" t="s">
        <v>32</v>
      </c>
      <c r="C27" s="7">
        <v>161</v>
      </c>
      <c r="D27" s="7">
        <v>138</v>
      </c>
      <c r="E27" s="7">
        <v>160</v>
      </c>
      <c r="F27" s="7">
        <v>150</v>
      </c>
      <c r="G27" s="25">
        <f t="shared" si="1"/>
        <v>609</v>
      </c>
    </row>
    <row r="28" spans="2:7" x14ac:dyDescent="0.3">
      <c r="B28" s="29" t="s">
        <v>52</v>
      </c>
      <c r="C28" s="7">
        <v>159</v>
      </c>
      <c r="D28" s="7">
        <v>164</v>
      </c>
      <c r="E28" s="7">
        <v>140</v>
      </c>
      <c r="F28" s="7">
        <v>106</v>
      </c>
      <c r="G28" s="25">
        <f t="shared" si="1"/>
        <v>569</v>
      </c>
    </row>
    <row r="29" spans="2:7" x14ac:dyDescent="0.3">
      <c r="B29" s="29" t="s">
        <v>94</v>
      </c>
      <c r="C29" s="7">
        <v>116</v>
      </c>
      <c r="D29" s="7">
        <v>132</v>
      </c>
      <c r="E29" s="7">
        <v>125</v>
      </c>
      <c r="F29" s="7">
        <v>132</v>
      </c>
      <c r="G29" s="25">
        <f t="shared" si="1"/>
        <v>505</v>
      </c>
    </row>
  </sheetData>
  <mergeCells count="1">
    <mergeCell ref="B1:G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06531-F00B-4313-8424-20A7B7CFA7BA}">
  <dimension ref="A1:G28"/>
  <sheetViews>
    <sheetView topLeftCell="A9" workbookViewId="0">
      <selection activeCell="I23" sqref="I23"/>
    </sheetView>
  </sheetViews>
  <sheetFormatPr defaultRowHeight="14.4" x14ac:dyDescent="0.3"/>
  <cols>
    <col min="2" max="2" width="20.33203125" bestFit="1" customWidth="1"/>
    <col min="3" max="6" width="7.109375" style="2" customWidth="1"/>
    <col min="7" max="7" width="8.88671875" style="2"/>
  </cols>
  <sheetData>
    <row r="1" spans="1:7" x14ac:dyDescent="0.3">
      <c r="C1" s="26" t="s">
        <v>88</v>
      </c>
    </row>
    <row r="2" spans="1:7" ht="15.6" x14ac:dyDescent="0.3">
      <c r="A2">
        <v>1</v>
      </c>
      <c r="B2" s="9" t="s">
        <v>20</v>
      </c>
      <c r="C2" s="7">
        <v>208</v>
      </c>
      <c r="D2" s="7">
        <v>213</v>
      </c>
      <c r="E2" s="7">
        <v>252</v>
      </c>
      <c r="F2" s="7">
        <v>159</v>
      </c>
      <c r="G2" s="25">
        <f t="shared" ref="G2:G17" si="0">SUM(C2:F2)</f>
        <v>832</v>
      </c>
    </row>
    <row r="3" spans="1:7" ht="15.6" x14ac:dyDescent="0.3">
      <c r="A3">
        <v>2</v>
      </c>
      <c r="B3" s="6" t="s">
        <v>14</v>
      </c>
      <c r="C3" s="7">
        <v>181</v>
      </c>
      <c r="D3" s="7">
        <v>211</v>
      </c>
      <c r="E3" s="7">
        <v>225</v>
      </c>
      <c r="F3" s="7">
        <v>213</v>
      </c>
      <c r="G3" s="25">
        <f t="shared" si="0"/>
        <v>830</v>
      </c>
    </row>
    <row r="4" spans="1:7" ht="15.6" x14ac:dyDescent="0.3">
      <c r="A4">
        <v>3</v>
      </c>
      <c r="B4" s="9" t="s">
        <v>89</v>
      </c>
      <c r="C4" s="7">
        <v>203</v>
      </c>
      <c r="D4" s="7">
        <v>178</v>
      </c>
      <c r="E4" s="7">
        <v>179</v>
      </c>
      <c r="F4" s="7">
        <v>203</v>
      </c>
      <c r="G4" s="25">
        <f t="shared" si="0"/>
        <v>763</v>
      </c>
    </row>
    <row r="5" spans="1:7" ht="15.6" x14ac:dyDescent="0.3">
      <c r="A5">
        <v>4</v>
      </c>
      <c r="B5" s="6" t="s">
        <v>16</v>
      </c>
      <c r="C5" s="7">
        <v>175</v>
      </c>
      <c r="D5" s="7">
        <v>150</v>
      </c>
      <c r="E5" s="7">
        <v>206</v>
      </c>
      <c r="F5" s="7">
        <v>177</v>
      </c>
      <c r="G5" s="25">
        <f t="shared" si="0"/>
        <v>708</v>
      </c>
    </row>
    <row r="6" spans="1:7" ht="15.6" x14ac:dyDescent="0.3">
      <c r="A6">
        <v>5</v>
      </c>
      <c r="B6" s="6" t="s">
        <v>34</v>
      </c>
      <c r="C6" s="7">
        <v>147</v>
      </c>
      <c r="D6" s="7">
        <v>164</v>
      </c>
      <c r="E6" s="7">
        <v>187</v>
      </c>
      <c r="F6" s="7">
        <v>200</v>
      </c>
      <c r="G6" s="25">
        <f t="shared" si="0"/>
        <v>698</v>
      </c>
    </row>
    <row r="7" spans="1:7" ht="15.6" x14ac:dyDescent="0.3">
      <c r="A7">
        <v>6</v>
      </c>
      <c r="B7" s="9" t="s">
        <v>15</v>
      </c>
      <c r="C7" s="7">
        <v>150</v>
      </c>
      <c r="D7" s="7">
        <v>178</v>
      </c>
      <c r="E7" s="7">
        <v>177</v>
      </c>
      <c r="F7" s="7">
        <v>187</v>
      </c>
      <c r="G7" s="25">
        <f t="shared" si="0"/>
        <v>692</v>
      </c>
    </row>
    <row r="8" spans="1:7" ht="15.6" x14ac:dyDescent="0.3">
      <c r="A8">
        <v>7</v>
      </c>
      <c r="B8" s="9" t="s">
        <v>31</v>
      </c>
      <c r="C8" s="7">
        <v>186</v>
      </c>
      <c r="D8" s="7">
        <v>190</v>
      </c>
      <c r="E8" s="7">
        <v>161</v>
      </c>
      <c r="F8" s="7">
        <v>139</v>
      </c>
      <c r="G8" s="25">
        <f t="shared" si="0"/>
        <v>676</v>
      </c>
    </row>
    <row r="9" spans="1:7" ht="15.6" x14ac:dyDescent="0.3">
      <c r="A9">
        <v>8</v>
      </c>
      <c r="B9" s="9" t="s">
        <v>90</v>
      </c>
      <c r="C9" s="7">
        <v>157</v>
      </c>
      <c r="D9" s="7">
        <v>179</v>
      </c>
      <c r="E9" s="7">
        <v>148</v>
      </c>
      <c r="F9" s="7">
        <v>181</v>
      </c>
      <c r="G9" s="25">
        <f t="shared" si="0"/>
        <v>665</v>
      </c>
    </row>
    <row r="10" spans="1:7" ht="15.6" x14ac:dyDescent="0.3">
      <c r="A10">
        <v>9</v>
      </c>
      <c r="B10" s="9" t="s">
        <v>25</v>
      </c>
      <c r="C10" s="7">
        <v>135</v>
      </c>
      <c r="D10" s="7">
        <v>131</v>
      </c>
      <c r="E10" s="7">
        <v>197</v>
      </c>
      <c r="F10" s="7">
        <v>171</v>
      </c>
      <c r="G10" s="25">
        <f t="shared" si="0"/>
        <v>634</v>
      </c>
    </row>
    <row r="11" spans="1:7" ht="15.6" x14ac:dyDescent="0.3">
      <c r="A11">
        <v>10</v>
      </c>
      <c r="B11" s="9" t="s">
        <v>58</v>
      </c>
      <c r="C11" s="7">
        <v>148</v>
      </c>
      <c r="D11" s="7">
        <v>156</v>
      </c>
      <c r="E11" s="7">
        <v>147</v>
      </c>
      <c r="F11" s="7">
        <v>171</v>
      </c>
      <c r="G11" s="25">
        <f t="shared" si="0"/>
        <v>622</v>
      </c>
    </row>
    <row r="12" spans="1:7" ht="15.6" x14ac:dyDescent="0.3">
      <c r="A12">
        <v>11</v>
      </c>
      <c r="B12" s="9" t="s">
        <v>39</v>
      </c>
      <c r="C12" s="7">
        <v>168</v>
      </c>
      <c r="D12" s="7">
        <v>147</v>
      </c>
      <c r="E12" s="7">
        <v>118</v>
      </c>
      <c r="F12" s="7">
        <v>178</v>
      </c>
      <c r="G12" s="25">
        <f t="shared" si="0"/>
        <v>611</v>
      </c>
    </row>
    <row r="13" spans="1:7" ht="15.6" x14ac:dyDescent="0.3">
      <c r="A13">
        <v>12</v>
      </c>
      <c r="B13" s="9" t="s">
        <v>54</v>
      </c>
      <c r="C13" s="7">
        <v>147</v>
      </c>
      <c r="D13" s="7">
        <v>127</v>
      </c>
      <c r="E13" s="7">
        <v>130</v>
      </c>
      <c r="F13" s="7">
        <v>201</v>
      </c>
      <c r="G13" s="25">
        <f t="shared" si="0"/>
        <v>605</v>
      </c>
    </row>
    <row r="14" spans="1:7" ht="15.6" x14ac:dyDescent="0.3">
      <c r="A14">
        <v>13</v>
      </c>
      <c r="B14" s="9" t="s">
        <v>48</v>
      </c>
      <c r="C14" s="7">
        <v>174</v>
      </c>
      <c r="D14" s="7">
        <v>145</v>
      </c>
      <c r="E14" s="7">
        <v>141</v>
      </c>
      <c r="F14" s="7">
        <v>140</v>
      </c>
      <c r="G14" s="25">
        <f t="shared" si="0"/>
        <v>600</v>
      </c>
    </row>
    <row r="15" spans="1:7" ht="15.6" x14ac:dyDescent="0.3">
      <c r="A15">
        <v>14</v>
      </c>
      <c r="B15" s="9" t="s">
        <v>41</v>
      </c>
      <c r="C15" s="7">
        <v>173</v>
      </c>
      <c r="D15" s="7">
        <v>129</v>
      </c>
      <c r="E15" s="7">
        <v>134</v>
      </c>
      <c r="F15" s="7">
        <v>124</v>
      </c>
      <c r="G15" s="25">
        <f t="shared" si="0"/>
        <v>560</v>
      </c>
    </row>
    <row r="16" spans="1:7" ht="15.6" x14ac:dyDescent="0.3">
      <c r="A16">
        <v>15</v>
      </c>
      <c r="B16" s="9" t="s">
        <v>44</v>
      </c>
      <c r="C16" s="7">
        <v>131</v>
      </c>
      <c r="D16" s="7">
        <v>125</v>
      </c>
      <c r="E16" s="7">
        <v>164</v>
      </c>
      <c r="F16" s="7">
        <v>122</v>
      </c>
      <c r="G16" s="25">
        <f t="shared" si="0"/>
        <v>542</v>
      </c>
    </row>
    <row r="17" spans="1:7" ht="15.6" x14ac:dyDescent="0.3">
      <c r="A17">
        <v>16</v>
      </c>
      <c r="B17" s="6" t="s">
        <v>86</v>
      </c>
      <c r="C17" s="7">
        <v>144</v>
      </c>
      <c r="D17" s="7">
        <v>138</v>
      </c>
      <c r="E17" s="7">
        <v>95</v>
      </c>
      <c r="F17" s="7">
        <v>118</v>
      </c>
      <c r="G17" s="25">
        <f t="shared" si="0"/>
        <v>495</v>
      </c>
    </row>
    <row r="18" spans="1:7" x14ac:dyDescent="0.3">
      <c r="B18" s="14"/>
      <c r="D18" s="7"/>
      <c r="E18" s="7"/>
      <c r="F18" s="7"/>
      <c r="G18" s="7"/>
    </row>
    <row r="19" spans="1:7" ht="15.6" x14ac:dyDescent="0.3">
      <c r="B19" s="27"/>
      <c r="C19" s="7"/>
      <c r="D19" s="7"/>
      <c r="E19" s="7"/>
      <c r="F19" s="7"/>
      <c r="G19" s="25"/>
    </row>
    <row r="20" spans="1:7" ht="15.6" x14ac:dyDescent="0.3">
      <c r="B20" s="27"/>
      <c r="C20" s="26" t="s">
        <v>88</v>
      </c>
      <c r="D20" s="7"/>
      <c r="E20" s="7"/>
      <c r="F20" s="7"/>
      <c r="G20" s="25"/>
    </row>
    <row r="21" spans="1:7" ht="15.6" x14ac:dyDescent="0.3">
      <c r="A21">
        <v>1</v>
      </c>
      <c r="B21" s="16" t="s">
        <v>74</v>
      </c>
      <c r="C21" s="7">
        <v>150</v>
      </c>
      <c r="D21" s="7">
        <v>199</v>
      </c>
      <c r="E21" s="7">
        <v>161</v>
      </c>
      <c r="F21" s="7">
        <v>212</v>
      </c>
      <c r="G21" s="25">
        <f t="shared" ref="G21:G28" si="1">SUM(C21:F21)</f>
        <v>722</v>
      </c>
    </row>
    <row r="22" spans="1:7" ht="15.6" x14ac:dyDescent="0.3">
      <c r="A22">
        <v>2</v>
      </c>
      <c r="B22" s="16" t="s">
        <v>67</v>
      </c>
      <c r="C22" s="7">
        <v>138</v>
      </c>
      <c r="D22" s="7">
        <v>167</v>
      </c>
      <c r="E22" s="7">
        <v>180</v>
      </c>
      <c r="F22" s="7">
        <v>166</v>
      </c>
      <c r="G22" s="25">
        <f t="shared" si="1"/>
        <v>651</v>
      </c>
    </row>
    <row r="23" spans="1:7" ht="15.6" x14ac:dyDescent="0.3">
      <c r="A23">
        <v>3</v>
      </c>
      <c r="B23" s="16" t="s">
        <v>66</v>
      </c>
      <c r="C23" s="7">
        <v>150</v>
      </c>
      <c r="D23" s="7">
        <v>160</v>
      </c>
      <c r="E23" s="7">
        <v>150</v>
      </c>
      <c r="F23" s="7">
        <v>189</v>
      </c>
      <c r="G23" s="25">
        <f t="shared" si="1"/>
        <v>649</v>
      </c>
    </row>
    <row r="24" spans="1:7" ht="15.6" x14ac:dyDescent="0.3">
      <c r="A24">
        <v>4</v>
      </c>
      <c r="B24" s="16" t="s">
        <v>69</v>
      </c>
      <c r="C24" s="7">
        <v>133</v>
      </c>
      <c r="D24" s="7">
        <v>184</v>
      </c>
      <c r="E24" s="7">
        <v>155</v>
      </c>
      <c r="F24" s="7">
        <v>146</v>
      </c>
      <c r="G24" s="25">
        <f t="shared" si="1"/>
        <v>618</v>
      </c>
    </row>
    <row r="25" spans="1:7" ht="15.6" x14ac:dyDescent="0.3">
      <c r="A25">
        <v>5</v>
      </c>
      <c r="B25" s="17" t="s">
        <v>68</v>
      </c>
      <c r="C25" s="7">
        <v>136</v>
      </c>
      <c r="D25" s="7">
        <v>156</v>
      </c>
      <c r="E25" s="7">
        <v>113</v>
      </c>
      <c r="F25" s="7">
        <v>131</v>
      </c>
      <c r="G25" s="25">
        <f t="shared" si="1"/>
        <v>536</v>
      </c>
    </row>
    <row r="26" spans="1:7" ht="15.6" x14ac:dyDescent="0.3">
      <c r="A26">
        <v>6</v>
      </c>
      <c r="B26" s="16" t="s">
        <v>78</v>
      </c>
      <c r="C26" s="7">
        <v>120</v>
      </c>
      <c r="D26" s="7">
        <v>137</v>
      </c>
      <c r="E26" s="7">
        <v>121</v>
      </c>
      <c r="F26" s="7">
        <v>152</v>
      </c>
      <c r="G26" s="25">
        <f t="shared" si="1"/>
        <v>530</v>
      </c>
    </row>
    <row r="27" spans="1:7" ht="15.6" x14ac:dyDescent="0.3">
      <c r="A27">
        <v>7</v>
      </c>
      <c r="B27" s="18" t="s">
        <v>79</v>
      </c>
      <c r="C27" s="7">
        <v>127</v>
      </c>
      <c r="D27" s="7">
        <v>119</v>
      </c>
      <c r="E27" s="7">
        <v>139</v>
      </c>
      <c r="F27" s="7">
        <v>135</v>
      </c>
      <c r="G27" s="25">
        <f t="shared" si="1"/>
        <v>520</v>
      </c>
    </row>
    <row r="28" spans="1:7" ht="15.6" x14ac:dyDescent="0.3">
      <c r="A28">
        <v>8</v>
      </c>
      <c r="B28" s="16" t="s">
        <v>77</v>
      </c>
      <c r="C28" s="7">
        <v>107</v>
      </c>
      <c r="D28" s="7">
        <v>130</v>
      </c>
      <c r="E28" s="7">
        <v>117</v>
      </c>
      <c r="F28" s="7">
        <v>113</v>
      </c>
      <c r="G28" s="25">
        <f t="shared" si="1"/>
        <v>467</v>
      </c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Herrar</vt:lpstr>
      <vt:lpstr>Damer</vt:lpstr>
      <vt:lpstr>Kalix H</vt:lpstr>
      <vt:lpstr>Kiruna B</vt:lpstr>
      <vt:lpstr>Malmb B</vt:lpstr>
      <vt:lpstr>Luleå H</vt:lpstr>
      <vt:lpstr>Ä-byn H</vt:lpstr>
      <vt:lpstr>Ä-byn B</vt:lpstr>
      <vt:lpstr>Luleå B</vt:lpstr>
      <vt:lpstr>Kalix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2024-04-03T13:17:23Z</cp:lastPrinted>
  <dcterms:created xsi:type="dcterms:W3CDTF">2023-07-21T15:15:48Z</dcterms:created>
  <dcterms:modified xsi:type="dcterms:W3CDTF">2024-04-03T13:19:27Z</dcterms:modified>
</cp:coreProperties>
</file>