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\Desktop\Bowling\"/>
    </mc:Choice>
  </mc:AlternateContent>
  <bookViews>
    <workbookView xWindow="0" yWindow="0" windowWidth="28800" windowHeight="13770"/>
  </bookViews>
  <sheets>
    <sheet name="Sammanställning" sheetId="1" r:id="rId1"/>
    <sheet name="11 maj" sheetId="25" r:id="rId2"/>
    <sheet name="D Ind" sheetId="2" r:id="rId3"/>
    <sheet name="H Ind" sheetId="3" r:id="rId4"/>
    <sheet name="D Lag" sheetId="4" r:id="rId5"/>
    <sheet name="H Lag" sheetId="5" r:id="rId6"/>
    <sheet name="Tio i topp" sheetId="12" r:id="rId7"/>
    <sheet name="Toppserie" sheetId="7" r:id="rId8"/>
    <sheet name="Top50" sheetId="8" r:id="rId9"/>
    <sheet name="Blad1" sheetId="24" r:id="rId10"/>
    <sheet name="27 april" sheetId="23" r:id="rId11"/>
    <sheet name="30 mars" sheetId="21" r:id="rId12"/>
    <sheet name="17 mars" sheetId="20" r:id="rId13"/>
    <sheet name="2 mars" sheetId="19" r:id="rId14"/>
    <sheet name="16 feb" sheetId="18" r:id="rId15"/>
    <sheet name="2 feb" sheetId="17" r:id="rId16"/>
    <sheet name="19 jan" sheetId="16" r:id="rId17"/>
    <sheet name="8 dec" sheetId="15" r:id="rId18"/>
    <sheet name="24 nov" sheetId="14" r:id="rId19"/>
    <sheet name="10 nov" sheetId="13" r:id="rId20"/>
    <sheet name="27 okt" sheetId="11" r:id="rId21"/>
    <sheet name="13 okt" sheetId="10" r:id="rId22"/>
    <sheet name="29 sept" sheetId="9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8" i="2" l="1"/>
  <c r="R29" i="2" s="1"/>
  <c r="R30" i="2" s="1"/>
  <c r="S5" i="2"/>
  <c r="S6" i="2"/>
  <c r="S7" i="2"/>
  <c r="S10" i="2"/>
  <c r="S8" i="2"/>
  <c r="S9" i="2"/>
  <c r="S11" i="2"/>
  <c r="S12" i="2"/>
  <c r="S14" i="2"/>
  <c r="S13" i="2"/>
  <c r="S16" i="2"/>
  <c r="S17" i="2"/>
  <c r="S18" i="2"/>
  <c r="S15" i="2"/>
  <c r="S23" i="2"/>
  <c r="S19" i="2"/>
  <c r="S20" i="2"/>
  <c r="S22" i="2"/>
  <c r="S24" i="2"/>
  <c r="S25" i="2"/>
  <c r="S26" i="2"/>
  <c r="S21" i="2"/>
  <c r="S4" i="2"/>
  <c r="R52" i="3"/>
  <c r="R53" i="3" s="1"/>
  <c r="R54" i="3" s="1"/>
  <c r="S5" i="3"/>
  <c r="S6" i="3"/>
  <c r="S7" i="3"/>
  <c r="S8" i="3"/>
  <c r="S9" i="3"/>
  <c r="S10" i="3"/>
  <c r="S11" i="3"/>
  <c r="S12" i="3"/>
  <c r="S13" i="3"/>
  <c r="S16" i="3"/>
  <c r="S15" i="3"/>
  <c r="S14" i="3"/>
  <c r="S17" i="3"/>
  <c r="S18" i="3"/>
  <c r="S19" i="3"/>
  <c r="S20" i="3"/>
  <c r="S21" i="3"/>
  <c r="S22" i="3"/>
  <c r="S23" i="3"/>
  <c r="S24" i="3"/>
  <c r="S26" i="3"/>
  <c r="S27" i="3"/>
  <c r="S25" i="3"/>
  <c r="S29" i="3"/>
  <c r="S28" i="3"/>
  <c r="S30" i="3"/>
  <c r="S32" i="3"/>
  <c r="S31" i="3"/>
  <c r="S33" i="3"/>
  <c r="S35" i="3"/>
  <c r="S34" i="3"/>
  <c r="S37" i="3"/>
  <c r="S36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4" i="3"/>
  <c r="Q32" i="1"/>
  <c r="Q29" i="1"/>
  <c r="Q26" i="1"/>
  <c r="Q23" i="1"/>
  <c r="Q13" i="1"/>
  <c r="Q7" i="1"/>
  <c r="Q10" i="4"/>
  <c r="Q12" i="4" s="1"/>
  <c r="Q13" i="4" s="1"/>
  <c r="Q41" i="4"/>
  <c r="Q43" i="4" s="1"/>
  <c r="Q44" i="4" s="1"/>
  <c r="Q60" i="4"/>
  <c r="Q62" i="4" s="1"/>
  <c r="Q63" i="4" s="1"/>
  <c r="Q24" i="4"/>
  <c r="Q26" i="4" s="1"/>
  <c r="Q27" i="4" s="1"/>
  <c r="R5" i="4"/>
  <c r="R6" i="4"/>
  <c r="R7" i="4"/>
  <c r="R8" i="4"/>
  <c r="R9" i="4"/>
  <c r="R16" i="4"/>
  <c r="R17" i="4"/>
  <c r="R18" i="4"/>
  <c r="R19" i="4"/>
  <c r="R20" i="4"/>
  <c r="R21" i="4"/>
  <c r="R22" i="4"/>
  <c r="R23" i="4"/>
  <c r="R31" i="4"/>
  <c r="R32" i="4"/>
  <c r="R33" i="4"/>
  <c r="R34" i="4"/>
  <c r="R35" i="4"/>
  <c r="R36" i="4"/>
  <c r="R37" i="4"/>
  <c r="R38" i="4"/>
  <c r="R39" i="4"/>
  <c r="R40" i="4"/>
  <c r="R48" i="4"/>
  <c r="R49" i="4"/>
  <c r="R50" i="4"/>
  <c r="R51" i="4"/>
  <c r="R52" i="4"/>
  <c r="R53" i="4"/>
  <c r="R54" i="4"/>
  <c r="R55" i="4"/>
  <c r="R56" i="4"/>
  <c r="R57" i="4"/>
  <c r="R58" i="4"/>
  <c r="R59" i="4"/>
  <c r="R4" i="4"/>
  <c r="P64" i="5"/>
  <c r="P27" i="5"/>
  <c r="P29" i="5" s="1"/>
  <c r="P30" i="5" s="1"/>
  <c r="Q53" i="5"/>
  <c r="Q55" i="5"/>
  <c r="Q56" i="5"/>
  <c r="Q57" i="5"/>
  <c r="Q58" i="5"/>
  <c r="Q60" i="5"/>
  <c r="Q59" i="5"/>
  <c r="Q61" i="5"/>
  <c r="Q62" i="5"/>
  <c r="Q63" i="5"/>
  <c r="Q54" i="5"/>
  <c r="Q21" i="5"/>
  <c r="Q22" i="5"/>
  <c r="Q25" i="5"/>
  <c r="Q24" i="5"/>
  <c r="Q23" i="5"/>
  <c r="Q26" i="5"/>
  <c r="Q20" i="5"/>
  <c r="W13" i="24"/>
  <c r="W15" i="24"/>
  <c r="R16" i="24"/>
  <c r="S16" i="24" s="1"/>
  <c r="T16" i="24" s="1"/>
  <c r="W16" i="24" s="1"/>
  <c r="H16" i="24"/>
  <c r="I16" i="24" s="1"/>
  <c r="R15" i="24"/>
  <c r="S15" i="24" s="1"/>
  <c r="H15" i="24"/>
  <c r="I15" i="24" s="1"/>
  <c r="R14" i="24"/>
  <c r="S14" i="24" s="1"/>
  <c r="T14" i="24" s="1"/>
  <c r="W14" i="24" s="1"/>
  <c r="H14" i="24"/>
  <c r="I14" i="24" s="1"/>
  <c r="R13" i="24"/>
  <c r="S13" i="24" s="1"/>
  <c r="H13" i="24"/>
  <c r="I13" i="24" s="1"/>
  <c r="R11" i="24"/>
  <c r="S11" i="24" s="1"/>
  <c r="T11" i="24" s="1"/>
  <c r="W11" i="24" s="1"/>
  <c r="H11" i="24"/>
  <c r="I11" i="24" s="1"/>
  <c r="R10" i="24"/>
  <c r="S10" i="24" s="1"/>
  <c r="H10" i="24"/>
  <c r="I10" i="24" s="1"/>
  <c r="R9" i="24"/>
  <c r="S9" i="24" s="1"/>
  <c r="T9" i="24" s="1"/>
  <c r="W9" i="24" s="1"/>
  <c r="H9" i="24"/>
  <c r="I9" i="24" s="1"/>
  <c r="R8" i="24"/>
  <c r="S8" i="24" s="1"/>
  <c r="H8" i="24"/>
  <c r="I8" i="24" s="1"/>
  <c r="T8" i="24" s="1"/>
  <c r="W8" i="24" s="1"/>
  <c r="R7" i="24"/>
  <c r="S7" i="24" s="1"/>
  <c r="T7" i="24" s="1"/>
  <c r="W7" i="24" s="1"/>
  <c r="H7" i="24"/>
  <c r="I7" i="24" s="1"/>
  <c r="R6" i="24"/>
  <c r="S6" i="24" s="1"/>
  <c r="H6" i="24"/>
  <c r="I6" i="24" s="1"/>
  <c r="T6" i="24" s="1"/>
  <c r="W6" i="24" s="1"/>
  <c r="Q19" i="1"/>
  <c r="Q16" i="1"/>
  <c r="Q10" i="1"/>
  <c r="Q4" i="1"/>
  <c r="Q28" i="2"/>
  <c r="Q29" i="2" s="1"/>
  <c r="Q30" i="2" s="1"/>
  <c r="S27" i="2"/>
  <c r="Q52" i="3"/>
  <c r="Q53" i="3" s="1"/>
  <c r="U24" i="3"/>
  <c r="V24" i="3" s="1"/>
  <c r="P62" i="4"/>
  <c r="P63" i="4" s="1"/>
  <c r="P41" i="4"/>
  <c r="P43" i="4" s="1"/>
  <c r="P44" i="4" s="1"/>
  <c r="P24" i="4"/>
  <c r="P26" i="4" s="1"/>
  <c r="P27" i="4" s="1"/>
  <c r="P60" i="4"/>
  <c r="P10" i="4"/>
  <c r="P12" i="4" s="1"/>
  <c r="P13" i="4" s="1"/>
  <c r="T57" i="4"/>
  <c r="U57" i="4" s="1"/>
  <c r="O100" i="5"/>
  <c r="O102" i="5" s="1"/>
  <c r="O103" i="5" s="1"/>
  <c r="O80" i="5"/>
  <c r="O82" i="5" s="1"/>
  <c r="O83" i="5" s="1"/>
  <c r="O64" i="5"/>
  <c r="O66" i="5" s="1"/>
  <c r="O67" i="5" s="1"/>
  <c r="Q95" i="5"/>
  <c r="S95" i="5" s="1"/>
  <c r="T95" i="5" s="1"/>
  <c r="O46" i="5"/>
  <c r="O48" i="5" s="1"/>
  <c r="O49" i="5" s="1"/>
  <c r="Q94" i="5"/>
  <c r="S94" i="5" s="1"/>
  <c r="T94" i="5" s="1"/>
  <c r="O27" i="5"/>
  <c r="O29" i="5" s="1"/>
  <c r="O30" i="5" s="1"/>
  <c r="O13" i="5"/>
  <c r="O15" i="5" s="1"/>
  <c r="O16" i="5" s="1"/>
  <c r="P66" i="5" l="1"/>
  <c r="P67" i="5" s="1"/>
  <c r="Q54" i="3"/>
  <c r="T10" i="24"/>
  <c r="W10" i="24" s="1"/>
  <c r="Q5" i="5"/>
  <c r="Q6" i="5"/>
  <c r="Q7" i="5"/>
  <c r="Q9" i="5"/>
  <c r="Q8" i="5"/>
  <c r="Q10" i="5"/>
  <c r="Q11" i="5"/>
  <c r="Q12" i="5"/>
  <c r="Q19" i="5"/>
  <c r="Q35" i="5"/>
  <c r="Q36" i="5"/>
  <c r="Q39" i="5"/>
  <c r="Q37" i="5"/>
  <c r="Q38" i="5"/>
  <c r="Q40" i="5"/>
  <c r="Q41" i="5"/>
  <c r="Q43" i="5"/>
  <c r="Q42" i="5"/>
  <c r="Q44" i="5"/>
  <c r="Q45" i="5"/>
  <c r="Q68" i="5"/>
  <c r="Q69" i="5"/>
  <c r="Q70" i="5"/>
  <c r="Q71" i="5"/>
  <c r="Q72" i="5"/>
  <c r="Q75" i="5"/>
  <c r="Q74" i="5"/>
  <c r="Q73" i="5"/>
  <c r="Q76" i="5"/>
  <c r="Q77" i="5"/>
  <c r="Q78" i="5"/>
  <c r="Q79" i="5"/>
  <c r="Q86" i="5"/>
  <c r="Q87" i="5"/>
  <c r="Q89" i="5"/>
  <c r="Q88" i="5"/>
  <c r="Q90" i="5"/>
  <c r="Q91" i="5"/>
  <c r="Q92" i="5"/>
  <c r="Q93" i="5"/>
  <c r="Q96" i="5"/>
  <c r="Q97" i="5"/>
  <c r="Q98" i="5"/>
  <c r="Q4" i="5"/>
  <c r="O28" i="2" l="1"/>
  <c r="O29" i="2" s="1"/>
  <c r="O30" i="2" s="1"/>
  <c r="P28" i="2"/>
  <c r="P29" i="2" s="1"/>
  <c r="P30" i="2" s="1"/>
  <c r="P52" i="3"/>
  <c r="P53" i="3" s="1"/>
  <c r="P54" i="3" s="1"/>
  <c r="U27" i="2"/>
  <c r="V27" i="2" s="1"/>
  <c r="N27" i="5"/>
  <c r="N29" i="5" s="1"/>
  <c r="N30" i="5" s="1"/>
  <c r="N100" i="5"/>
  <c r="N102" i="5" s="1"/>
  <c r="N103" i="5" s="1"/>
  <c r="N80" i="5"/>
  <c r="N82" i="5" s="1"/>
  <c r="N83" i="5" s="1"/>
  <c r="N64" i="5"/>
  <c r="N66" i="5" s="1"/>
  <c r="N67" i="5" s="1"/>
  <c r="N46" i="5"/>
  <c r="N48" i="5" s="1"/>
  <c r="N49" i="5" s="1"/>
  <c r="N13" i="5"/>
  <c r="N15" i="5" s="1"/>
  <c r="N16" i="5" s="1"/>
  <c r="S36" i="5"/>
  <c r="T36" i="5" s="1"/>
  <c r="Q99" i="5"/>
  <c r="O60" i="4"/>
  <c r="O62" i="4" s="1"/>
  <c r="O63" i="4" s="1"/>
  <c r="O41" i="4"/>
  <c r="O43" i="4" s="1"/>
  <c r="O44" i="4" s="1"/>
  <c r="O24" i="4"/>
  <c r="O10" i="4"/>
  <c r="O12" i="4" s="1"/>
  <c r="O13" i="4" s="1"/>
  <c r="U4" i="3"/>
  <c r="V4" i="3" s="1"/>
  <c r="O52" i="3"/>
  <c r="O53" i="3" s="1"/>
  <c r="O54" i="3" s="1"/>
  <c r="M80" i="5"/>
  <c r="M82" i="5" s="1"/>
  <c r="M83" i="5" s="1"/>
  <c r="M100" i="5"/>
  <c r="M102" i="5" s="1"/>
  <c r="M103" i="5" s="1"/>
  <c r="M64" i="5"/>
  <c r="M66" i="5" s="1"/>
  <c r="M67" i="5" s="1"/>
  <c r="L64" i="5"/>
  <c r="L66" i="5" s="1"/>
  <c r="L67" i="5" s="1"/>
  <c r="M27" i="5"/>
  <c r="M29" i="5" s="1"/>
  <c r="M30" i="5" s="1"/>
  <c r="M13" i="5"/>
  <c r="M15" i="5" s="1"/>
  <c r="M16" i="5" s="1"/>
  <c r="M46" i="5"/>
  <c r="S4" i="5"/>
  <c r="T4" i="5" s="1"/>
  <c r="N60" i="4"/>
  <c r="N62" i="4" s="1"/>
  <c r="N63" i="4" s="1"/>
  <c r="N41" i="4"/>
  <c r="N43" i="4" s="1"/>
  <c r="N44" i="4" s="1"/>
  <c r="N10" i="4"/>
  <c r="N12" i="4" s="1"/>
  <c r="N13" i="4" s="1"/>
  <c r="N24" i="4"/>
  <c r="N26" i="4" s="1"/>
  <c r="N27" i="4" s="1"/>
  <c r="N28" i="2"/>
  <c r="N29" i="2" s="1"/>
  <c r="N30" i="2" s="1"/>
  <c r="L13" i="5"/>
  <c r="L15" i="5" s="1"/>
  <c r="L16" i="5" s="1"/>
  <c r="M24" i="4"/>
  <c r="M26" i="4" s="1"/>
  <c r="M27" i="4" s="1"/>
  <c r="M60" i="4"/>
  <c r="M62" i="4" s="1"/>
  <c r="M63" i="4" s="1"/>
  <c r="M41" i="4"/>
  <c r="M43" i="4" s="1"/>
  <c r="M44" i="4" s="1"/>
  <c r="M10" i="4"/>
  <c r="M12" i="4" s="1"/>
  <c r="M13" i="4" s="1"/>
  <c r="L100" i="5"/>
  <c r="L102" i="5" s="1"/>
  <c r="L103" i="5" s="1"/>
  <c r="L80" i="5"/>
  <c r="N52" i="3"/>
  <c r="N53" i="3" s="1"/>
  <c r="N54" i="3" s="1"/>
  <c r="L46" i="5"/>
  <c r="L48" i="5" s="1"/>
  <c r="L49" i="5" s="1"/>
  <c r="L27" i="5"/>
  <c r="L29" i="5" s="1"/>
  <c r="L30" i="5" s="1"/>
  <c r="K28" i="2"/>
  <c r="K29" i="2" s="1"/>
  <c r="L28" i="2"/>
  <c r="L29" i="2" s="1"/>
  <c r="M28" i="2"/>
  <c r="M29" i="2" s="1"/>
  <c r="K64" i="5"/>
  <c r="L60" i="4"/>
  <c r="K46" i="5"/>
  <c r="M48" i="5" l="1"/>
  <c r="M49" i="5" s="1"/>
  <c r="O26" i="4"/>
  <c r="O27" i="4" s="1"/>
  <c r="L82" i="5"/>
  <c r="L83" i="5" s="1"/>
  <c r="K13" i="5"/>
  <c r="K60" i="4"/>
  <c r="T53" i="4"/>
  <c r="U53" i="4" s="1"/>
  <c r="J13" i="5"/>
  <c r="J46" i="5"/>
  <c r="J48" i="5" s="1"/>
  <c r="J49" i="5" s="1"/>
  <c r="S62" i="5"/>
  <c r="T62" i="5" s="1"/>
  <c r="J64" i="5"/>
  <c r="U35" i="3"/>
  <c r="V35" i="3" s="1"/>
  <c r="S58" i="5"/>
  <c r="T58" i="5" s="1"/>
  <c r="I64" i="5"/>
  <c r="S96" i="5"/>
  <c r="T96" i="5" s="1"/>
  <c r="H36" i="16"/>
  <c r="H19" i="16"/>
  <c r="H27" i="16"/>
  <c r="H34" i="16"/>
  <c r="H26" i="16"/>
  <c r="H22" i="16"/>
  <c r="H37" i="16"/>
  <c r="H28" i="16"/>
  <c r="H24" i="16"/>
  <c r="H35" i="16"/>
  <c r="H21" i="16"/>
  <c r="H32" i="16"/>
  <c r="H23" i="16"/>
  <c r="H33" i="16"/>
  <c r="H29" i="16"/>
  <c r="H31" i="16"/>
  <c r="H30" i="16"/>
  <c r="H16" i="16"/>
  <c r="I13" i="5" l="1"/>
  <c r="I15" i="5" s="1"/>
  <c r="I46" i="5"/>
  <c r="S39" i="5"/>
  <c r="T39" i="5" s="1"/>
  <c r="J28" i="2"/>
  <c r="J29" i="2" s="1"/>
  <c r="U23" i="2"/>
  <c r="V23" i="2" s="1"/>
  <c r="R13" i="5"/>
  <c r="H13" i="5"/>
  <c r="T37" i="4"/>
  <c r="U37" i="4" s="1"/>
  <c r="S10" i="4"/>
  <c r="T9" i="4"/>
  <c r="U9" i="4" s="1"/>
  <c r="I10" i="4"/>
  <c r="I12" i="4" s="1"/>
  <c r="I60" i="4"/>
  <c r="T56" i="4"/>
  <c r="U56" i="4" s="1"/>
  <c r="I28" i="2" l="1"/>
  <c r="I29" i="2" s="1"/>
  <c r="S77" i="5"/>
  <c r="T77" i="5" s="1"/>
  <c r="G13" i="5"/>
  <c r="S44" i="5"/>
  <c r="T44" i="5" s="1"/>
  <c r="H46" i="5"/>
  <c r="G46" i="5"/>
  <c r="T58" i="4"/>
  <c r="U58" i="4" s="1"/>
  <c r="T54" i="4"/>
  <c r="U54" i="4" s="1"/>
  <c r="H60" i="4"/>
  <c r="T55" i="4"/>
  <c r="U55" i="4" s="1"/>
  <c r="H3" i="14"/>
  <c r="H9" i="14"/>
  <c r="H16" i="14"/>
  <c r="H13" i="14"/>
  <c r="H15" i="14"/>
  <c r="H6" i="14"/>
  <c r="H10" i="14"/>
  <c r="H21" i="14"/>
  <c r="H20" i="14"/>
  <c r="H8" i="14"/>
  <c r="H4" i="14"/>
  <c r="H11" i="14"/>
  <c r="H5" i="14"/>
  <c r="H18" i="14"/>
  <c r="Q8" i="14"/>
  <c r="H14" i="14"/>
  <c r="H17" i="14"/>
  <c r="Q9" i="14"/>
  <c r="Q11" i="14"/>
  <c r="H22" i="14"/>
  <c r="H19" i="14"/>
  <c r="H12" i="14"/>
  <c r="Q15" i="14"/>
  <c r="Q5" i="14"/>
  <c r="Q7" i="14"/>
  <c r="Q3" i="14"/>
  <c r="Q4" i="14"/>
  <c r="Q12" i="14"/>
  <c r="Q13" i="14"/>
  <c r="Q17" i="14"/>
  <c r="Q10" i="14"/>
  <c r="Q14" i="14"/>
  <c r="Q16" i="14"/>
  <c r="Q18" i="14"/>
  <c r="Q6" i="14"/>
  <c r="Q22" i="14"/>
  <c r="Q24" i="14"/>
  <c r="Q29" i="14"/>
  <c r="Q30" i="14"/>
  <c r="Q27" i="14"/>
  <c r="Q28" i="14"/>
  <c r="Q25" i="14"/>
  <c r="Q21" i="14"/>
  <c r="Q32" i="14"/>
  <c r="Q31" i="14"/>
  <c r="Q20" i="14"/>
  <c r="Q23" i="14"/>
  <c r="Q35" i="14"/>
  <c r="Q33" i="14"/>
  <c r="Q34" i="14"/>
  <c r="Q26" i="14"/>
  <c r="H7" i="14"/>
  <c r="H28" i="2"/>
  <c r="H29" i="2" s="1"/>
  <c r="G24" i="4"/>
  <c r="S24" i="4"/>
  <c r="G41" i="4"/>
  <c r="T36" i="4"/>
  <c r="U36" i="4" s="1"/>
  <c r="T38" i="4"/>
  <c r="U38" i="4" s="1"/>
  <c r="G60" i="4"/>
  <c r="F80" i="5"/>
  <c r="F82" i="5" s="1"/>
  <c r="F83" i="5" s="1"/>
  <c r="E80" i="5"/>
  <c r="F13" i="5"/>
  <c r="F15" i="5" s="1"/>
  <c r="F16" i="5" s="1"/>
  <c r="G28" i="2"/>
  <c r="G29" i="2" s="1"/>
  <c r="F46" i="5"/>
  <c r="F48" i="5" s="1"/>
  <c r="F49" i="5" s="1"/>
  <c r="F60" i="4"/>
  <c r="S60" i="4"/>
  <c r="E46" i="5"/>
  <c r="E13" i="5"/>
  <c r="H7" i="11"/>
  <c r="H4" i="11"/>
  <c r="H12" i="11"/>
  <c r="H3" i="11"/>
  <c r="H17" i="11"/>
  <c r="H8" i="11"/>
  <c r="H13" i="11"/>
  <c r="H19" i="11"/>
  <c r="H14" i="11"/>
  <c r="H6" i="11"/>
  <c r="H10" i="11"/>
  <c r="H9" i="11"/>
  <c r="H21" i="11"/>
  <c r="H5" i="11"/>
  <c r="H26" i="11"/>
  <c r="H22" i="11"/>
  <c r="H29" i="11"/>
  <c r="H16" i="11"/>
  <c r="H23" i="11"/>
  <c r="H25" i="11"/>
  <c r="H20" i="11"/>
  <c r="H11" i="11"/>
  <c r="H30" i="11"/>
  <c r="H36" i="11"/>
  <c r="H37" i="11"/>
  <c r="H28" i="11"/>
  <c r="H27" i="11"/>
  <c r="H15" i="11"/>
  <c r="H33" i="11"/>
  <c r="H24" i="11"/>
  <c r="H31" i="11"/>
  <c r="H18" i="11"/>
  <c r="H32" i="11"/>
  <c r="H34" i="11"/>
  <c r="H35" i="11"/>
  <c r="H38" i="11"/>
  <c r="H40" i="11"/>
  <c r="H45" i="11"/>
  <c r="H41" i="11"/>
  <c r="H42" i="11"/>
  <c r="H46" i="11"/>
  <c r="H44" i="11"/>
  <c r="H39" i="11"/>
  <c r="H43" i="11"/>
  <c r="H48" i="11"/>
  <c r="H49" i="11"/>
  <c r="H47" i="11"/>
  <c r="H51" i="11"/>
  <c r="H54" i="11"/>
  <c r="H50" i="11"/>
  <c r="H53" i="11"/>
  <c r="H52" i="11"/>
  <c r="H2" i="11"/>
  <c r="E60" i="4"/>
  <c r="H7" i="10"/>
  <c r="H18" i="10"/>
  <c r="H11" i="10"/>
  <c r="H3" i="10"/>
  <c r="H16" i="10"/>
  <c r="H20" i="10"/>
  <c r="H8" i="10"/>
  <c r="H5" i="10"/>
  <c r="H6" i="10"/>
  <c r="H9" i="10"/>
  <c r="H12" i="10"/>
  <c r="H10" i="10"/>
  <c r="H17" i="10"/>
  <c r="H4" i="10"/>
  <c r="H13" i="10"/>
  <c r="H15" i="10"/>
  <c r="H28" i="10"/>
  <c r="H21" i="10"/>
  <c r="H14" i="10"/>
  <c r="H26" i="10"/>
  <c r="H25" i="10"/>
  <c r="H23" i="10"/>
  <c r="H19" i="10"/>
  <c r="H27" i="10"/>
  <c r="H22" i="10"/>
  <c r="H30" i="10"/>
  <c r="H29" i="10"/>
  <c r="H24" i="10"/>
  <c r="H31" i="10"/>
  <c r="H33" i="10"/>
  <c r="H34" i="10"/>
  <c r="H32" i="10"/>
  <c r="H35" i="10"/>
  <c r="H36" i="10"/>
  <c r="H2" i="10"/>
  <c r="T3" i="10"/>
  <c r="T5" i="10"/>
  <c r="T6" i="10"/>
  <c r="T4" i="10"/>
  <c r="T10" i="10"/>
  <c r="T7" i="10"/>
  <c r="T8" i="10"/>
  <c r="T9" i="10"/>
  <c r="T11" i="10"/>
  <c r="T13" i="10"/>
  <c r="T12" i="10"/>
  <c r="T16" i="10"/>
  <c r="T15" i="10"/>
  <c r="T17" i="10"/>
  <c r="T14" i="10"/>
  <c r="T18" i="10"/>
  <c r="T2" i="10"/>
  <c r="F28" i="2"/>
  <c r="T59" i="4"/>
  <c r="U59" i="4" s="1"/>
  <c r="T39" i="4"/>
  <c r="U39" i="4" s="1"/>
  <c r="C64" i="5"/>
  <c r="D64" i="5"/>
  <c r="R46" i="5"/>
  <c r="S45" i="5"/>
  <c r="T45" i="5" s="1"/>
  <c r="D46" i="5"/>
  <c r="D13" i="5"/>
  <c r="D27" i="5"/>
  <c r="S12" i="5"/>
  <c r="T12" i="5" s="1"/>
  <c r="R27" i="5"/>
  <c r="U6" i="3"/>
  <c r="V6" i="3" s="1"/>
  <c r="U47" i="3"/>
  <c r="V47" i="3" s="1"/>
  <c r="U30" i="3"/>
  <c r="V30" i="3" s="1"/>
  <c r="E28" i="2"/>
  <c r="D28" i="2"/>
  <c r="U18" i="2"/>
  <c r="V18" i="2" s="1"/>
  <c r="U13" i="2"/>
  <c r="V13" i="2" s="1"/>
  <c r="S98" i="5"/>
  <c r="T98" i="5" s="1"/>
  <c r="S78" i="5"/>
  <c r="T78" i="5" s="1"/>
  <c r="C80" i="5"/>
  <c r="S79" i="5" l="1"/>
  <c r="T79" i="5" s="1"/>
  <c r="D10" i="4"/>
  <c r="D12" i="4" s="1"/>
  <c r="E10" i="4"/>
  <c r="E12" i="4" s="1"/>
  <c r="F10" i="4"/>
  <c r="F12" i="4" s="1"/>
  <c r="G10" i="4"/>
  <c r="G12" i="4" s="1"/>
  <c r="H10" i="4"/>
  <c r="H12" i="4" s="1"/>
  <c r="J10" i="4"/>
  <c r="J12" i="4" s="1"/>
  <c r="J13" i="4" s="1"/>
  <c r="K10" i="4"/>
  <c r="K12" i="4" s="1"/>
  <c r="K13" i="4" s="1"/>
  <c r="L10" i="4"/>
  <c r="L12" i="4" s="1"/>
  <c r="C10" i="4"/>
  <c r="R10" i="4" l="1"/>
  <c r="C12" i="4"/>
  <c r="C46" i="5"/>
  <c r="U49" i="3"/>
  <c r="V49" i="3" s="1"/>
  <c r="U41" i="3"/>
  <c r="V41" i="3" s="1"/>
  <c r="T19" i="4"/>
  <c r="U19" i="4" s="1"/>
  <c r="R80" i="5"/>
  <c r="R64" i="5"/>
  <c r="B80" i="5"/>
  <c r="S99" i="5"/>
  <c r="T99" i="5" s="1"/>
  <c r="S97" i="5"/>
  <c r="T97" i="5" s="1"/>
  <c r="S55" i="5"/>
  <c r="T55" i="5" s="1"/>
  <c r="S60" i="5"/>
  <c r="T60" i="5" s="1"/>
  <c r="S59" i="5"/>
  <c r="T59" i="5" s="1"/>
  <c r="S56" i="5"/>
  <c r="T56" i="5" s="1"/>
  <c r="B64" i="5"/>
  <c r="B46" i="5"/>
  <c r="S42" i="5"/>
  <c r="T42" i="5" s="1"/>
  <c r="S41" i="5"/>
  <c r="T41" i="5" s="1"/>
  <c r="S40" i="5"/>
  <c r="T40" i="5" s="1"/>
  <c r="S37" i="5"/>
  <c r="T37" i="5" s="1"/>
  <c r="T22" i="4"/>
  <c r="U22" i="4" s="1"/>
  <c r="Q46" i="5" l="1"/>
  <c r="S43" i="5"/>
  <c r="T43" i="5" s="1"/>
  <c r="R100" i="5"/>
  <c r="K100" i="5"/>
  <c r="K102" i="5" s="1"/>
  <c r="K103" i="5" s="1"/>
  <c r="J100" i="5"/>
  <c r="J102" i="5" s="1"/>
  <c r="J103" i="5" s="1"/>
  <c r="I100" i="5"/>
  <c r="I102" i="5" s="1"/>
  <c r="I103" i="5" s="1"/>
  <c r="H100" i="5"/>
  <c r="H102" i="5" s="1"/>
  <c r="H103" i="5" s="1"/>
  <c r="G100" i="5"/>
  <c r="G102" i="5" s="1"/>
  <c r="G103" i="5" s="1"/>
  <c r="F100" i="5"/>
  <c r="F102" i="5" s="1"/>
  <c r="F103" i="5" s="1"/>
  <c r="E100" i="5"/>
  <c r="E102" i="5" s="1"/>
  <c r="E103" i="5" s="1"/>
  <c r="D100" i="5"/>
  <c r="D102" i="5" s="1"/>
  <c r="D103" i="5" s="1"/>
  <c r="C100" i="5"/>
  <c r="C102" i="5" s="1"/>
  <c r="C103" i="5" s="1"/>
  <c r="B100" i="5"/>
  <c r="S89" i="5"/>
  <c r="T89" i="5" s="1"/>
  <c r="S93" i="5"/>
  <c r="T93" i="5" s="1"/>
  <c r="S88" i="5"/>
  <c r="T88" i="5" s="1"/>
  <c r="S87" i="5"/>
  <c r="T87" i="5" s="1"/>
  <c r="S92" i="5"/>
  <c r="T92" i="5" s="1"/>
  <c r="S91" i="5"/>
  <c r="T91" i="5" s="1"/>
  <c r="S90" i="5"/>
  <c r="T90" i="5" s="1"/>
  <c r="K80" i="5"/>
  <c r="K82" i="5" s="1"/>
  <c r="K83" i="5" s="1"/>
  <c r="J80" i="5"/>
  <c r="J82" i="5" s="1"/>
  <c r="J83" i="5" s="1"/>
  <c r="I80" i="5"/>
  <c r="I82" i="5" s="1"/>
  <c r="I83" i="5" s="1"/>
  <c r="H80" i="5"/>
  <c r="H82" i="5" s="1"/>
  <c r="H83" i="5" s="1"/>
  <c r="G80" i="5"/>
  <c r="G82" i="5" s="1"/>
  <c r="G83" i="5" s="1"/>
  <c r="E82" i="5"/>
  <c r="E83" i="5" s="1"/>
  <c r="D80" i="5"/>
  <c r="D82" i="5" s="1"/>
  <c r="D83" i="5" s="1"/>
  <c r="C82" i="5"/>
  <c r="C83" i="5" s="1"/>
  <c r="B82" i="5"/>
  <c r="S73" i="5"/>
  <c r="T73" i="5" s="1"/>
  <c r="S76" i="5"/>
  <c r="T76" i="5" s="1"/>
  <c r="S75" i="5"/>
  <c r="T75" i="5" s="1"/>
  <c r="S72" i="5"/>
  <c r="T72" i="5" s="1"/>
  <c r="S71" i="5"/>
  <c r="T71" i="5" s="1"/>
  <c r="J66" i="5"/>
  <c r="J67" i="5" s="1"/>
  <c r="I66" i="5"/>
  <c r="I67" i="5" s="1"/>
  <c r="H64" i="5"/>
  <c r="H66" i="5" s="1"/>
  <c r="H67" i="5" s="1"/>
  <c r="G64" i="5"/>
  <c r="G66" i="5" s="1"/>
  <c r="G67" i="5" s="1"/>
  <c r="F64" i="5"/>
  <c r="F66" i="5" s="1"/>
  <c r="F67" i="5" s="1"/>
  <c r="E64" i="5"/>
  <c r="E66" i="5" s="1"/>
  <c r="E67" i="5" s="1"/>
  <c r="D66" i="5"/>
  <c r="D67" i="5" s="1"/>
  <c r="C66" i="5"/>
  <c r="C67" i="5" s="1"/>
  <c r="B66" i="5"/>
  <c r="S54" i="5"/>
  <c r="T54" i="5" s="1"/>
  <c r="S57" i="5"/>
  <c r="T57" i="5" s="1"/>
  <c r="K48" i="5"/>
  <c r="K49" i="5" s="1"/>
  <c r="I48" i="5"/>
  <c r="I49" i="5" s="1"/>
  <c r="H48" i="5"/>
  <c r="H49" i="5" s="1"/>
  <c r="G48" i="5"/>
  <c r="G49" i="5" s="1"/>
  <c r="E48" i="5"/>
  <c r="E49" i="5" s="1"/>
  <c r="D48" i="5"/>
  <c r="D49" i="5" s="1"/>
  <c r="C48" i="5"/>
  <c r="C49" i="5" s="1"/>
  <c r="B48" i="5"/>
  <c r="K27" i="5"/>
  <c r="K29" i="5" s="1"/>
  <c r="K30" i="5" s="1"/>
  <c r="J27" i="5"/>
  <c r="J29" i="5" s="1"/>
  <c r="J30" i="5" s="1"/>
  <c r="I27" i="5"/>
  <c r="I29" i="5" s="1"/>
  <c r="I30" i="5" s="1"/>
  <c r="H27" i="5"/>
  <c r="H29" i="5" s="1"/>
  <c r="H30" i="5" s="1"/>
  <c r="G27" i="5"/>
  <c r="G29" i="5" s="1"/>
  <c r="G30" i="5" s="1"/>
  <c r="F27" i="5"/>
  <c r="F29" i="5" s="1"/>
  <c r="F30" i="5" s="1"/>
  <c r="E27" i="5"/>
  <c r="E29" i="5" s="1"/>
  <c r="E30" i="5" s="1"/>
  <c r="D29" i="5"/>
  <c r="D30" i="5" s="1"/>
  <c r="C27" i="5"/>
  <c r="C29" i="5" s="1"/>
  <c r="C30" i="5" s="1"/>
  <c r="B27" i="5"/>
  <c r="S22" i="5"/>
  <c r="T22" i="5" s="1"/>
  <c r="S26" i="5"/>
  <c r="T26" i="5" s="1"/>
  <c r="S24" i="5"/>
  <c r="T24" i="5" s="1"/>
  <c r="S25" i="5"/>
  <c r="T25" i="5" s="1"/>
  <c r="S23" i="5"/>
  <c r="T23" i="5" s="1"/>
  <c r="S21" i="5"/>
  <c r="T21" i="5" s="1"/>
  <c r="K15" i="5"/>
  <c r="K16" i="5" s="1"/>
  <c r="J15" i="5"/>
  <c r="J16" i="5" s="1"/>
  <c r="I16" i="5"/>
  <c r="H15" i="5"/>
  <c r="H16" i="5" s="1"/>
  <c r="G15" i="5"/>
  <c r="G16" i="5" s="1"/>
  <c r="E15" i="5"/>
  <c r="E16" i="5" s="1"/>
  <c r="D15" i="5"/>
  <c r="D16" i="5" s="1"/>
  <c r="C13" i="5"/>
  <c r="C15" i="5" s="1"/>
  <c r="C16" i="5" s="1"/>
  <c r="B13" i="5"/>
  <c r="Q13" i="5" s="1"/>
  <c r="S10" i="5"/>
  <c r="T10" i="5" s="1"/>
  <c r="S9" i="5"/>
  <c r="T9" i="5" s="1"/>
  <c r="S11" i="5"/>
  <c r="T11" i="5" s="1"/>
  <c r="S7" i="5"/>
  <c r="T7" i="5" s="1"/>
  <c r="S8" i="5"/>
  <c r="T8" i="5" s="1"/>
  <c r="L62" i="4"/>
  <c r="L63" i="4" s="1"/>
  <c r="K62" i="4"/>
  <c r="K63" i="4" s="1"/>
  <c r="J60" i="4"/>
  <c r="J62" i="4" s="1"/>
  <c r="J63" i="4" s="1"/>
  <c r="I62" i="4"/>
  <c r="I63" i="4" s="1"/>
  <c r="H62" i="4"/>
  <c r="H63" i="4" s="1"/>
  <c r="G62" i="4"/>
  <c r="G63" i="4" s="1"/>
  <c r="F62" i="4"/>
  <c r="F63" i="4" s="1"/>
  <c r="E62" i="4"/>
  <c r="E63" i="4" s="1"/>
  <c r="D60" i="4"/>
  <c r="D62" i="4" s="1"/>
  <c r="D63" i="4" s="1"/>
  <c r="C60" i="4"/>
  <c r="T51" i="4"/>
  <c r="U51" i="4" s="1"/>
  <c r="T50" i="4"/>
  <c r="U50" i="4" s="1"/>
  <c r="T52" i="4"/>
  <c r="U52" i="4" s="1"/>
  <c r="T48" i="4"/>
  <c r="U48" i="4" s="1"/>
  <c r="S41" i="4"/>
  <c r="L41" i="4"/>
  <c r="L43" i="4" s="1"/>
  <c r="L44" i="4" s="1"/>
  <c r="K41" i="4"/>
  <c r="K43" i="4" s="1"/>
  <c r="K44" i="4" s="1"/>
  <c r="J41" i="4"/>
  <c r="J43" i="4" s="1"/>
  <c r="J44" i="4" s="1"/>
  <c r="I41" i="4"/>
  <c r="I43" i="4" s="1"/>
  <c r="I44" i="4" s="1"/>
  <c r="H41" i="4"/>
  <c r="H43" i="4" s="1"/>
  <c r="H44" i="4" s="1"/>
  <c r="G43" i="4"/>
  <c r="G44" i="4" s="1"/>
  <c r="F41" i="4"/>
  <c r="F43" i="4" s="1"/>
  <c r="F44" i="4" s="1"/>
  <c r="E41" i="4"/>
  <c r="E43" i="4" s="1"/>
  <c r="E44" i="4" s="1"/>
  <c r="D41" i="4"/>
  <c r="D43" i="4" s="1"/>
  <c r="D44" i="4" s="1"/>
  <c r="C41" i="4"/>
  <c r="T31" i="4"/>
  <c r="U31" i="4" s="1"/>
  <c r="T35" i="4"/>
  <c r="U35" i="4" s="1"/>
  <c r="T33" i="4"/>
  <c r="U33" i="4" s="1"/>
  <c r="T40" i="4"/>
  <c r="U40" i="4" s="1"/>
  <c r="T34" i="4"/>
  <c r="U34" i="4" s="1"/>
  <c r="L24" i="4"/>
  <c r="L26" i="4" s="1"/>
  <c r="L27" i="4" s="1"/>
  <c r="K24" i="4"/>
  <c r="K26" i="4" s="1"/>
  <c r="K27" i="4" s="1"/>
  <c r="J24" i="4"/>
  <c r="J26" i="4" s="1"/>
  <c r="J27" i="4" s="1"/>
  <c r="I24" i="4"/>
  <c r="I26" i="4" s="1"/>
  <c r="I27" i="4" s="1"/>
  <c r="H24" i="4"/>
  <c r="H26" i="4" s="1"/>
  <c r="H27" i="4" s="1"/>
  <c r="G26" i="4"/>
  <c r="G27" i="4" s="1"/>
  <c r="F24" i="4"/>
  <c r="F26" i="4" s="1"/>
  <c r="F27" i="4" s="1"/>
  <c r="E24" i="4"/>
  <c r="E26" i="4" s="1"/>
  <c r="E27" i="4" s="1"/>
  <c r="D24" i="4"/>
  <c r="D26" i="4" s="1"/>
  <c r="D27" i="4" s="1"/>
  <c r="C24" i="4"/>
  <c r="T17" i="4"/>
  <c r="U17" i="4" s="1"/>
  <c r="T18" i="4"/>
  <c r="U18" i="4" s="1"/>
  <c r="T20" i="4"/>
  <c r="U20" i="4" s="1"/>
  <c r="T21" i="4"/>
  <c r="U21" i="4" s="1"/>
  <c r="L13" i="4"/>
  <c r="I13" i="4"/>
  <c r="H13" i="4"/>
  <c r="G13" i="4"/>
  <c r="F13" i="4"/>
  <c r="E13" i="4"/>
  <c r="D13" i="4"/>
  <c r="C13" i="4"/>
  <c r="T8" i="4"/>
  <c r="U8" i="4" s="1"/>
  <c r="T6" i="4"/>
  <c r="U6" i="4" s="1"/>
  <c r="T7" i="4"/>
  <c r="U7" i="4" s="1"/>
  <c r="T5" i="4"/>
  <c r="U5" i="4" s="1"/>
  <c r="T52" i="3"/>
  <c r="M52" i="3"/>
  <c r="M53" i="3" s="1"/>
  <c r="M54" i="3" s="1"/>
  <c r="L52" i="3"/>
  <c r="L53" i="3" s="1"/>
  <c r="L54" i="3" s="1"/>
  <c r="K52" i="3"/>
  <c r="K53" i="3" s="1"/>
  <c r="K54" i="3" s="1"/>
  <c r="J52" i="3"/>
  <c r="J53" i="3" s="1"/>
  <c r="J54" i="3" s="1"/>
  <c r="I52" i="3"/>
  <c r="I53" i="3" s="1"/>
  <c r="I54" i="3" s="1"/>
  <c r="H52" i="3"/>
  <c r="H53" i="3" s="1"/>
  <c r="H54" i="3" s="1"/>
  <c r="G52" i="3"/>
  <c r="G53" i="3" s="1"/>
  <c r="G54" i="3" s="1"/>
  <c r="F52" i="3"/>
  <c r="F53" i="3" s="1"/>
  <c r="F54" i="3" s="1"/>
  <c r="E52" i="3"/>
  <c r="E53" i="3" s="1"/>
  <c r="E54" i="3" s="1"/>
  <c r="D52" i="3"/>
  <c r="D53" i="3" s="1"/>
  <c r="D54" i="3" s="1"/>
  <c r="U40" i="3"/>
  <c r="V40" i="3" s="1"/>
  <c r="U51" i="3"/>
  <c r="V51" i="3" s="1"/>
  <c r="U38" i="3"/>
  <c r="V38" i="3" s="1"/>
  <c r="U34" i="3"/>
  <c r="V34" i="3" s="1"/>
  <c r="U48" i="3"/>
  <c r="V48" i="3" s="1"/>
  <c r="U46" i="3"/>
  <c r="V46" i="3" s="1"/>
  <c r="U44" i="3"/>
  <c r="V44" i="3" s="1"/>
  <c r="U39" i="3"/>
  <c r="V39" i="3" s="1"/>
  <c r="U42" i="3"/>
  <c r="V42" i="3" s="1"/>
  <c r="U45" i="3"/>
  <c r="V45" i="3" s="1"/>
  <c r="U43" i="3"/>
  <c r="V43" i="3" s="1"/>
  <c r="U37" i="3"/>
  <c r="V37" i="3" s="1"/>
  <c r="U32" i="3"/>
  <c r="V32" i="3" s="1"/>
  <c r="U33" i="3"/>
  <c r="V33" i="3" s="1"/>
  <c r="U28" i="3"/>
  <c r="V28" i="3" s="1"/>
  <c r="U36" i="3"/>
  <c r="V36" i="3" s="1"/>
  <c r="U29" i="3"/>
  <c r="V29" i="3" s="1"/>
  <c r="U23" i="3"/>
  <c r="V23" i="3" s="1"/>
  <c r="U31" i="3"/>
  <c r="V31" i="3" s="1"/>
  <c r="U25" i="3"/>
  <c r="V25" i="3" s="1"/>
  <c r="U27" i="3"/>
  <c r="V27" i="3" s="1"/>
  <c r="U50" i="3"/>
  <c r="V50" i="3" s="1"/>
  <c r="U20" i="3"/>
  <c r="V20" i="3" s="1"/>
  <c r="U22" i="3"/>
  <c r="V22" i="3" s="1"/>
  <c r="U26" i="3"/>
  <c r="V26" i="3" s="1"/>
  <c r="U17" i="3"/>
  <c r="V17" i="3" s="1"/>
  <c r="U21" i="3"/>
  <c r="V21" i="3" s="1"/>
  <c r="U13" i="3"/>
  <c r="V13" i="3" s="1"/>
  <c r="U19" i="3"/>
  <c r="V19" i="3" s="1"/>
  <c r="U8" i="3"/>
  <c r="V8" i="3" s="1"/>
  <c r="U15" i="3"/>
  <c r="V15" i="3" s="1"/>
  <c r="U16" i="3"/>
  <c r="V16" i="3" s="1"/>
  <c r="U14" i="3"/>
  <c r="V14" i="3" s="1"/>
  <c r="U10" i="3"/>
  <c r="V10" i="3" s="1"/>
  <c r="U12" i="3"/>
  <c r="V12" i="3" s="1"/>
  <c r="U5" i="3"/>
  <c r="V5" i="3" s="1"/>
  <c r="U11" i="3"/>
  <c r="V11" i="3" s="1"/>
  <c r="U18" i="3"/>
  <c r="V18" i="3" s="1"/>
  <c r="U7" i="3"/>
  <c r="V7" i="3" s="1"/>
  <c r="U9" i="3"/>
  <c r="V9" i="3" s="1"/>
  <c r="U25" i="2"/>
  <c r="V25" i="2" s="1"/>
  <c r="U22" i="2"/>
  <c r="V22" i="2" s="1"/>
  <c r="U26" i="2"/>
  <c r="V26" i="2" s="1"/>
  <c r="U16" i="2"/>
  <c r="V16" i="2" s="1"/>
  <c r="U15" i="2"/>
  <c r="V15" i="2" s="1"/>
  <c r="U24" i="2"/>
  <c r="V24" i="2" s="1"/>
  <c r="U17" i="2"/>
  <c r="V17" i="2" s="1"/>
  <c r="U19" i="2"/>
  <c r="V19" i="2" s="1"/>
  <c r="U21" i="2"/>
  <c r="V21" i="2" s="1"/>
  <c r="U20" i="2"/>
  <c r="V20" i="2" s="1"/>
  <c r="U8" i="2"/>
  <c r="V8" i="2" s="1"/>
  <c r="U7" i="2"/>
  <c r="V7" i="2" s="1"/>
  <c r="U9" i="2"/>
  <c r="V9" i="2" s="1"/>
  <c r="U5" i="2"/>
  <c r="V5" i="2" s="1"/>
  <c r="U14" i="2"/>
  <c r="V14" i="2" s="1"/>
  <c r="U12" i="2"/>
  <c r="V12" i="2" s="1"/>
  <c r="U10" i="2"/>
  <c r="V10" i="2" s="1"/>
  <c r="U11" i="2"/>
  <c r="V11" i="2" s="1"/>
  <c r="U6" i="2"/>
  <c r="V6" i="2" s="1"/>
  <c r="U4" i="2"/>
  <c r="V4" i="2" s="1"/>
  <c r="S32" i="1"/>
  <c r="T32" i="1" s="1"/>
  <c r="U32" i="1" s="1"/>
  <c r="S29" i="1"/>
  <c r="T29" i="1" s="1"/>
  <c r="U29" i="1" s="1"/>
  <c r="S26" i="1"/>
  <c r="T26" i="1" s="1"/>
  <c r="U26" i="1" s="1"/>
  <c r="S23" i="1"/>
  <c r="T23" i="1" s="1"/>
  <c r="U23" i="1" s="1"/>
  <c r="S19" i="1"/>
  <c r="T19" i="1" s="1"/>
  <c r="U19" i="1" s="1"/>
  <c r="S16" i="1"/>
  <c r="T16" i="1" s="1"/>
  <c r="U16" i="1" s="1"/>
  <c r="S13" i="1"/>
  <c r="T13" i="1" s="1"/>
  <c r="U13" i="1" s="1"/>
  <c r="S10" i="1"/>
  <c r="T10" i="1" s="1"/>
  <c r="U10" i="1" s="1"/>
  <c r="S7" i="1"/>
  <c r="T7" i="1" s="1"/>
  <c r="U7" i="1" s="1"/>
  <c r="S4" i="1"/>
  <c r="T4" i="1" s="1"/>
  <c r="U4" i="1" s="1"/>
  <c r="Q27" i="5" l="1"/>
  <c r="Q64" i="5"/>
  <c r="S64" i="5" s="1"/>
  <c r="T64" i="5" s="1"/>
  <c r="R24" i="4"/>
  <c r="R41" i="4"/>
  <c r="R60" i="4"/>
  <c r="Q80" i="5"/>
  <c r="S80" i="5" s="1"/>
  <c r="T80" i="5" s="1"/>
  <c r="Q100" i="5"/>
  <c r="S100" i="5" s="1"/>
  <c r="T100" i="5" s="1"/>
  <c r="T24" i="4"/>
  <c r="U24" i="4" s="1"/>
  <c r="B67" i="5"/>
  <c r="B49" i="5"/>
  <c r="B83" i="5"/>
  <c r="T41" i="4"/>
  <c r="U41" i="4" s="1"/>
  <c r="T60" i="4"/>
  <c r="U60" i="4" s="1"/>
  <c r="C62" i="4"/>
  <c r="C63" i="4" s="1"/>
  <c r="C43" i="4"/>
  <c r="C44" i="4" s="1"/>
  <c r="C26" i="4"/>
  <c r="B15" i="5"/>
  <c r="B102" i="5"/>
  <c r="B103" i="5" s="1"/>
  <c r="B29" i="5"/>
  <c r="B30" i="5" s="1"/>
  <c r="S27" i="5"/>
  <c r="T27" i="5" s="1"/>
  <c r="S5" i="5"/>
  <c r="T5" i="5" s="1"/>
  <c r="S74" i="5"/>
  <c r="T74" i="5" s="1"/>
  <c r="S20" i="5"/>
  <c r="T20" i="5" s="1"/>
  <c r="S6" i="5"/>
  <c r="T6" i="5" s="1"/>
  <c r="T10" i="4"/>
  <c r="U10" i="4" s="1"/>
  <c r="S53" i="5"/>
  <c r="T53" i="5" s="1"/>
  <c r="S70" i="5"/>
  <c r="T70" i="5" s="1"/>
  <c r="T4" i="4"/>
  <c r="U4" i="4" s="1"/>
  <c r="T32" i="4"/>
  <c r="U32" i="4" s="1"/>
  <c r="T49" i="4"/>
  <c r="U49" i="4" s="1"/>
  <c r="C27" i="4" l="1"/>
  <c r="B16" i="5"/>
  <c r="S38" i="5"/>
  <c r="T38" i="5" s="1"/>
  <c r="S46" i="5"/>
  <c r="T46" i="5" s="1"/>
  <c r="S63" i="5"/>
  <c r="T63" i="5" s="1"/>
  <c r="K66" i="5"/>
  <c r="D29" i="2"/>
  <c r="D30" i="2" s="1"/>
  <c r="E29" i="2"/>
  <c r="E30" i="2" s="1"/>
  <c r="F29" i="2"/>
  <c r="F30" i="2" s="1"/>
  <c r="K67" i="5" l="1"/>
  <c r="G30" i="2"/>
  <c r="H30" i="2" l="1"/>
  <c r="I30" i="2"/>
  <c r="S13" i="5"/>
  <c r="T13" i="5" s="1"/>
  <c r="J30" i="2"/>
  <c r="K30" i="2"/>
  <c r="L30" i="2"/>
  <c r="M30" i="2"/>
</calcChain>
</file>

<file path=xl/sharedStrings.xml><?xml version="1.0" encoding="utf-8"?>
<sst xmlns="http://schemas.openxmlformats.org/spreadsheetml/2006/main" count="2711" uniqueCount="220">
  <si>
    <t>RIKSSERIEN 2020-21</t>
  </si>
  <si>
    <t>Omg      1</t>
  </si>
  <si>
    <t>Omg      2</t>
  </si>
  <si>
    <t>Omg      3</t>
  </si>
  <si>
    <t>Omg      4</t>
  </si>
  <si>
    <t>Omg      5</t>
  </si>
  <si>
    <t>Omg      6</t>
  </si>
  <si>
    <t>Omg      7</t>
  </si>
  <si>
    <t>Omg      8</t>
  </si>
  <si>
    <t>Omg     9</t>
  </si>
  <si>
    <t>Omg     10</t>
  </si>
  <si>
    <t>Omg     11</t>
  </si>
  <si>
    <t>Omg     12</t>
  </si>
  <si>
    <t>Omg     13</t>
  </si>
  <si>
    <t>Omg     14</t>
  </si>
  <si>
    <t>Omg     15</t>
  </si>
  <si>
    <t>Totalt</t>
  </si>
  <si>
    <t>Ggr</t>
  </si>
  <si>
    <t>Lag-Snitt</t>
  </si>
  <si>
    <t>Spelar-snitt   4 ser</t>
  </si>
  <si>
    <t>Spelar-snitt serie</t>
  </si>
  <si>
    <t>Herrar</t>
  </si>
  <si>
    <t>27-jan</t>
  </si>
  <si>
    <t xml:space="preserve"> </t>
  </si>
  <si>
    <t>Div 1</t>
  </si>
  <si>
    <t>Vinst/Förlust</t>
  </si>
  <si>
    <t>Div 5</t>
  </si>
  <si>
    <t>Div 11</t>
  </si>
  <si>
    <t>Div 14</t>
  </si>
  <si>
    <t>Damer</t>
  </si>
  <si>
    <t>Div 3</t>
  </si>
  <si>
    <t>Div 6</t>
  </si>
  <si>
    <t>RIKSSERIEN 2021-22</t>
  </si>
  <si>
    <t>Omg 1</t>
  </si>
  <si>
    <t>Omg 2</t>
  </si>
  <si>
    <t>Omg 3</t>
  </si>
  <si>
    <t>Omg 4</t>
  </si>
  <si>
    <t>Omg 5</t>
  </si>
  <si>
    <t>Omg 6</t>
  </si>
  <si>
    <t>Omg 7</t>
  </si>
  <si>
    <t>Omg 8</t>
  </si>
  <si>
    <t>Omg 9</t>
  </si>
  <si>
    <t>Omg 10</t>
  </si>
  <si>
    <t>Snitt</t>
  </si>
  <si>
    <t>Snitt serie</t>
  </si>
  <si>
    <t>D1</t>
  </si>
  <si>
    <t>Monika Svalkvist</t>
  </si>
  <si>
    <t>Maj-Lene Jansson</t>
  </si>
  <si>
    <t>Ulla Sundberg</t>
  </si>
  <si>
    <t>D2</t>
  </si>
  <si>
    <t>Margareta Hedman</t>
  </si>
  <si>
    <t>Gun-Marie Lundberg</t>
  </si>
  <si>
    <t>Lisa Persson</t>
  </si>
  <si>
    <t>Stina Lundbäck</t>
  </si>
  <si>
    <t>Gunnel Snell Lidberg</t>
  </si>
  <si>
    <t>D4</t>
  </si>
  <si>
    <t>Ruth Samuelsson</t>
  </si>
  <si>
    <t>Lena Uusitalo</t>
  </si>
  <si>
    <t>D3</t>
  </si>
  <si>
    <t>Gertrud Erlandsson</t>
  </si>
  <si>
    <t>Inger Klockare</t>
  </si>
  <si>
    <t>Eva Lindvall Dahlberg</t>
  </si>
  <si>
    <t>Solveig Korpiniemi</t>
  </si>
  <si>
    <t>Marianne Selberg</t>
  </si>
  <si>
    <t>Yvonne Åhl</t>
  </si>
  <si>
    <t>Gunvor Strand</t>
  </si>
  <si>
    <t>Viveka Forsberg</t>
  </si>
  <si>
    <t>Birgitta Ruborg</t>
  </si>
  <si>
    <t>Inger Svensson</t>
  </si>
  <si>
    <t>Maj-Lis Enström</t>
  </si>
  <si>
    <t>Spelarsnitt</t>
  </si>
  <si>
    <t>Omg   1</t>
  </si>
  <si>
    <t>Omg   2</t>
  </si>
  <si>
    <t>Omg   3</t>
  </si>
  <si>
    <t>Snitt/ serie</t>
  </si>
  <si>
    <t>H1</t>
  </si>
  <si>
    <t>Jan Rönnbäck</t>
  </si>
  <si>
    <t>Ove Sundén</t>
  </si>
  <si>
    <t>Bo Riström</t>
  </si>
  <si>
    <t>Kent-Ove Andersson</t>
  </si>
  <si>
    <t>Ulf Riström</t>
  </si>
  <si>
    <t>Hans Bergman</t>
  </si>
  <si>
    <t>H2</t>
  </si>
  <si>
    <t>Jan-Olov Wikström</t>
  </si>
  <si>
    <t>Christer Westberg</t>
  </si>
  <si>
    <t>H3</t>
  </si>
  <si>
    <t>Rolf Norling</t>
  </si>
  <si>
    <t>Ola Engfors</t>
  </si>
  <si>
    <t>Tommy Andersson</t>
  </si>
  <si>
    <t>Björn Andreassen</t>
  </si>
  <si>
    <t>Anders Renström</t>
  </si>
  <si>
    <t>Bo Dahlen</t>
  </si>
  <si>
    <t>Roger Nyström</t>
  </si>
  <si>
    <t>H4</t>
  </si>
  <si>
    <t>Sven Matti</t>
  </si>
  <si>
    <t>Tore Sjöstedt</t>
  </si>
  <si>
    <t>Helge Andersson</t>
  </si>
  <si>
    <t>Tommy Lundberg</t>
  </si>
  <si>
    <t>Bo-G Skarpsvärd</t>
  </si>
  <si>
    <t>Tony Gustavsson</t>
  </si>
  <si>
    <t>Gösta Lindgren</t>
  </si>
  <si>
    <t>Bo Johansson</t>
  </si>
  <si>
    <t>H5</t>
  </si>
  <si>
    <t>Tommy Strand</t>
  </si>
  <si>
    <t>Jan-Erik Svensson</t>
  </si>
  <si>
    <t>Jimmy Gustafsson</t>
  </si>
  <si>
    <t>Lennart Klockare</t>
  </si>
  <si>
    <t>Lars-Erik Andersson</t>
  </si>
  <si>
    <t>Olof Lundkvist</t>
  </si>
  <si>
    <t>Tomas Kristiansson</t>
  </si>
  <si>
    <t>Viljo Pääjärvi</t>
  </si>
  <si>
    <t>Bjarne Forsberg</t>
  </si>
  <si>
    <t>H6</t>
  </si>
  <si>
    <t>Lars Karlsson</t>
  </si>
  <si>
    <t>Christer Vinberg</t>
  </si>
  <si>
    <t>Staffan Johansson</t>
  </si>
  <si>
    <t>Sune Hallström</t>
  </si>
  <si>
    <t>Jan Sundholm</t>
  </si>
  <si>
    <t>Per-Arne Öhman</t>
  </si>
  <si>
    <t>Roger Andersson</t>
  </si>
  <si>
    <t>Total poäng</t>
  </si>
  <si>
    <t>H0</t>
  </si>
  <si>
    <t>Ove Nilsson</t>
  </si>
  <si>
    <t>Håkan Roswall</t>
  </si>
  <si>
    <t>Individsnitt</t>
  </si>
  <si>
    <t>Individ serie</t>
  </si>
  <si>
    <t>Omg   4</t>
  </si>
  <si>
    <t>Omg   5</t>
  </si>
  <si>
    <t>Omg   6</t>
  </si>
  <si>
    <t>Omg   7</t>
  </si>
  <si>
    <t>Omg   8</t>
  </si>
  <si>
    <t>Omg   9</t>
  </si>
  <si>
    <t>Omg   10</t>
  </si>
  <si>
    <t>Div 18</t>
  </si>
  <si>
    <t>DAMER</t>
  </si>
  <si>
    <t>HERRAR</t>
  </si>
  <si>
    <t>RIKSSERIEN</t>
  </si>
  <si>
    <t>Toppserie,  175 p och högre</t>
  </si>
  <si>
    <t>Topp omgång, 700 p och högre</t>
  </si>
  <si>
    <t>275-</t>
  </si>
  <si>
    <t>250-274</t>
  </si>
  <si>
    <t>225-249</t>
  </si>
  <si>
    <t>200-224</t>
  </si>
  <si>
    <t>175-199</t>
  </si>
  <si>
    <t>825-</t>
  </si>
  <si>
    <t xml:space="preserve">800-824 </t>
  </si>
  <si>
    <t>775-799</t>
  </si>
  <si>
    <t>750-774</t>
  </si>
  <si>
    <t>725-749</t>
  </si>
  <si>
    <t>700-724</t>
  </si>
  <si>
    <t>TOP50</t>
  </si>
  <si>
    <t>Omg</t>
  </si>
  <si>
    <t>Riksserien</t>
  </si>
  <si>
    <t>Div 7</t>
  </si>
  <si>
    <t>Div 17</t>
  </si>
  <si>
    <t>Ulla-Karin Rönnbäck</t>
  </si>
  <si>
    <t>Tommy Lindvall</t>
  </si>
  <si>
    <t>D0</t>
  </si>
  <si>
    <t>Snitt spelare</t>
  </si>
  <si>
    <t>Rolf Jornevald</t>
  </si>
  <si>
    <t>Stig Hedman</t>
  </si>
  <si>
    <t>Snitt /serie</t>
  </si>
  <si>
    <t>Hans Ljungstedt</t>
  </si>
  <si>
    <t>Monika Svalkvist D</t>
  </si>
  <si>
    <t>Monika Svalkvist H</t>
  </si>
  <si>
    <t>Spä</t>
  </si>
  <si>
    <t>Miss</t>
  </si>
  <si>
    <t>Hål</t>
  </si>
  <si>
    <t>Str</t>
  </si>
  <si>
    <t>27-okt</t>
  </si>
  <si>
    <t>Omg 3. 13 okt</t>
  </si>
  <si>
    <t>Gunnel Snäll Lidberg</t>
  </si>
  <si>
    <t>Krister Westberg</t>
  </si>
  <si>
    <t>27 okt</t>
  </si>
  <si>
    <t xml:space="preserve">Div 18 </t>
  </si>
  <si>
    <t>Eva Dahlberg Lindvall</t>
  </si>
  <si>
    <t>Riksserien omg 4, 27okt</t>
  </si>
  <si>
    <t>10-nov</t>
  </si>
  <si>
    <t>10 nov</t>
  </si>
  <si>
    <t>Riksserien 10 nov</t>
  </si>
  <si>
    <t>24 nov</t>
  </si>
  <si>
    <t>24-nov</t>
  </si>
  <si>
    <t>omg 6</t>
  </si>
  <si>
    <t>8 dec</t>
  </si>
  <si>
    <t>Lilian Sundkvist</t>
  </si>
  <si>
    <t>Sparring Jan    200</t>
  </si>
  <si>
    <t>Riksserien 19 januari</t>
  </si>
  <si>
    <t xml:space="preserve">19 jan  </t>
  </si>
  <si>
    <t>19 jan</t>
  </si>
  <si>
    <t>Kent Alexandersson</t>
  </si>
  <si>
    <t>2 feb</t>
  </si>
  <si>
    <t>16 feb</t>
  </si>
  <si>
    <t>Ingvar Carlsson</t>
  </si>
  <si>
    <t>Omg   11</t>
  </si>
  <si>
    <t>2 mars</t>
  </si>
  <si>
    <t>Omg 11</t>
  </si>
  <si>
    <t>Riksserien omg 12</t>
  </si>
  <si>
    <t>Omg 12</t>
  </si>
  <si>
    <t>17 mars</t>
  </si>
  <si>
    <t>omg 12</t>
  </si>
  <si>
    <t>omg 13</t>
  </si>
  <si>
    <t>30 mars</t>
  </si>
  <si>
    <t>Aina Jonsson</t>
  </si>
  <si>
    <t>Serie</t>
  </si>
  <si>
    <t>Ind.omg</t>
  </si>
  <si>
    <t>Lag</t>
  </si>
  <si>
    <t>31 mars</t>
  </si>
  <si>
    <t>omg 14</t>
  </si>
  <si>
    <t>Omg 14</t>
  </si>
  <si>
    <t>27 april</t>
  </si>
  <si>
    <t>Peder Kjellberg</t>
  </si>
  <si>
    <t>Lisa Persson H6</t>
  </si>
  <si>
    <t xml:space="preserve">Lisa Persson  </t>
  </si>
  <si>
    <t>28 april</t>
  </si>
  <si>
    <t>omg 15</t>
  </si>
  <si>
    <t>Omg 15</t>
  </si>
  <si>
    <t>11 maj</t>
  </si>
  <si>
    <t>10 i topp, omg 220511</t>
  </si>
  <si>
    <t>HERRAR, lag 2 o 4</t>
  </si>
  <si>
    <t>15  omg.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</si>
</sst>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ourier New"/>
      <family val="3"/>
    </font>
  </fonts>
  <fills count="22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5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16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8" fillId="3" borderId="1" xfId="0" applyFont="1" applyFill="1" applyBorder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5" borderId="4" xfId="0" applyFont="1" applyFill="1" applyBorder="1"/>
    <xf numFmtId="0" fontId="0" fillId="5" borderId="0" xfId="0" applyFill="1" applyAlignment="1">
      <alignment horizontal="center"/>
    </xf>
    <xf numFmtId="1" fontId="7" fillId="5" borderId="0" xfId="0" applyNumberFormat="1" applyFont="1" applyFill="1" applyAlignment="1">
      <alignment horizontal="center"/>
    </xf>
    <xf numFmtId="1" fontId="8" fillId="5" borderId="0" xfId="0" applyNumberFormat="1" applyFont="1" applyFill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0" fillId="5" borderId="0" xfId="0" applyFill="1"/>
    <xf numFmtId="0" fontId="7" fillId="4" borderId="2" xfId="0" applyFont="1" applyFill="1" applyBorder="1" applyAlignment="1">
      <alignment horizontal="center"/>
    </xf>
    <xf numFmtId="0" fontId="8" fillId="5" borderId="0" xfId="0" applyFont="1" applyFill="1"/>
    <xf numFmtId="0" fontId="7" fillId="0" borderId="0" xfId="0" applyFont="1"/>
    <xf numFmtId="0" fontId="7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0" fillId="0" borderId="1" xfId="0" applyBorder="1"/>
    <xf numFmtId="0" fontId="10" fillId="4" borderId="1" xfId="0" applyFont="1" applyFill="1" applyBorder="1" applyAlignment="1">
      <alignment horizontal="left"/>
    </xf>
    <xf numFmtId="0" fontId="7" fillId="4" borderId="1" xfId="0" applyFont="1" applyFill="1" applyBorder="1"/>
    <xf numFmtId="1" fontId="0" fillId="0" borderId="1" xfId="0" applyNumberFormat="1" applyBorder="1" applyAlignment="1">
      <alignment horizontal="center"/>
    </xf>
    <xf numFmtId="0" fontId="10" fillId="10" borderId="1" xfId="0" applyFont="1" applyFill="1" applyBorder="1" applyAlignment="1">
      <alignment horizontal="left"/>
    </xf>
    <xf numFmtId="0" fontId="7" fillId="10" borderId="1" xfId="0" applyFont="1" applyFill="1" applyBorder="1"/>
    <xf numFmtId="0" fontId="0" fillId="0" borderId="2" xfId="0" applyBorder="1" applyAlignment="1">
      <alignment horizontal="center"/>
    </xf>
    <xf numFmtId="0" fontId="7" fillId="11" borderId="1" xfId="0" applyFont="1" applyFill="1" applyBorder="1" applyAlignment="1">
      <alignment horizontal="left"/>
    </xf>
    <xf numFmtId="0" fontId="7" fillId="11" borderId="1" xfId="0" applyFont="1" applyFill="1" applyBorder="1"/>
    <xf numFmtId="0" fontId="10" fillId="12" borderId="1" xfId="0" applyFont="1" applyFill="1" applyBorder="1"/>
    <xf numFmtId="0" fontId="7" fillId="12" borderId="1" xfId="0" applyFont="1" applyFill="1" applyBorder="1"/>
    <xf numFmtId="1" fontId="1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1" xfId="0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16" fontId="0" fillId="0" borderId="3" xfId="0" applyNumberFormat="1" applyBorder="1" applyAlignment="1">
      <alignment horizontal="center"/>
    </xf>
    <xf numFmtId="0" fontId="1" fillId="13" borderId="1" xfId="0" applyFont="1" applyFill="1" applyBorder="1" applyAlignment="1">
      <alignment horizontal="left"/>
    </xf>
    <xf numFmtId="0" fontId="7" fillId="13" borderId="1" xfId="0" applyFont="1" applyFill="1" applyBorder="1" applyAlignment="1">
      <alignment horizontal="left"/>
    </xf>
    <xf numFmtId="0" fontId="7" fillId="13" borderId="1" xfId="0" applyFont="1" applyFill="1" applyBorder="1"/>
    <xf numFmtId="0" fontId="0" fillId="7" borderId="2" xfId="0" applyFill="1" applyBorder="1" applyAlignment="1">
      <alignment horizontal="center"/>
    </xf>
    <xf numFmtId="0" fontId="1" fillId="14" borderId="1" xfId="0" applyFont="1" applyFill="1" applyBorder="1" applyAlignment="1">
      <alignment horizontal="left"/>
    </xf>
    <xf numFmtId="0" fontId="7" fillId="14" borderId="1" xfId="0" applyFont="1" applyFill="1" applyBorder="1" applyAlignment="1">
      <alignment horizontal="left"/>
    </xf>
    <xf numFmtId="0" fontId="7" fillId="8" borderId="1" xfId="0" applyFont="1" applyFill="1" applyBorder="1"/>
    <xf numFmtId="0" fontId="7" fillId="14" borderId="1" xfId="0" applyFont="1" applyFill="1" applyBorder="1"/>
    <xf numFmtId="0" fontId="1" fillId="15" borderId="1" xfId="0" applyFont="1" applyFill="1" applyBorder="1" applyAlignment="1">
      <alignment horizontal="left"/>
    </xf>
    <xf numFmtId="0" fontId="7" fillId="15" borderId="1" xfId="0" applyFont="1" applyFill="1" applyBorder="1"/>
    <xf numFmtId="0" fontId="7" fillId="15" borderId="1" xfId="0" applyFont="1" applyFill="1" applyBorder="1" applyAlignment="1">
      <alignment horizontal="left"/>
    </xf>
    <xf numFmtId="1" fontId="0" fillId="0" borderId="5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16" borderId="1" xfId="0" applyFont="1" applyFill="1" applyBorder="1"/>
    <xf numFmtId="0" fontId="7" fillId="16" borderId="1" xfId="0" applyFont="1" applyFill="1" applyBorder="1" applyAlignment="1">
      <alignment horizontal="left"/>
    </xf>
    <xf numFmtId="0" fontId="1" fillId="17" borderId="1" xfId="0" applyFont="1" applyFill="1" applyBorder="1" applyAlignment="1">
      <alignment horizontal="left"/>
    </xf>
    <xf numFmtId="0" fontId="7" fillId="17" borderId="1" xfId="0" applyFont="1" applyFill="1" applyBorder="1" applyAlignment="1">
      <alignment horizontal="left"/>
    </xf>
    <xf numFmtId="0" fontId="7" fillId="17" borderId="1" xfId="0" applyFont="1" applyFill="1" applyBorder="1"/>
    <xf numFmtId="0" fontId="0" fillId="18" borderId="1" xfId="0" applyFill="1" applyBorder="1"/>
    <xf numFmtId="0" fontId="8" fillId="18" borderId="6" xfId="0" applyFont="1" applyFill="1" applyBorder="1"/>
    <xf numFmtId="0" fontId="10" fillId="0" borderId="1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4" borderId="1" xfId="0" applyFont="1" applyFill="1" applyBorder="1"/>
    <xf numFmtId="0" fontId="1" fillId="19" borderId="1" xfId="0" applyFont="1" applyFill="1" applyBorder="1"/>
    <xf numFmtId="0" fontId="7" fillId="19" borderId="1" xfId="0" applyFont="1" applyFill="1" applyBorder="1"/>
    <xf numFmtId="0" fontId="1" fillId="12" borderId="1" xfId="0" applyFont="1" applyFill="1" applyBorder="1"/>
    <xf numFmtId="0" fontId="1" fillId="11" borderId="1" xfId="0" applyFont="1" applyFill="1" applyBorder="1"/>
    <xf numFmtId="0" fontId="1" fillId="8" borderId="1" xfId="0" applyFont="1" applyFill="1" applyBorder="1"/>
    <xf numFmtId="0" fontId="1" fillId="16" borderId="1" xfId="0" applyFont="1" applyFill="1" applyBorder="1"/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8" fillId="18" borderId="1" xfId="0" applyFont="1" applyFill="1" applyBorder="1"/>
    <xf numFmtId="0" fontId="8" fillId="0" borderId="1" xfId="0" applyFont="1" applyBorder="1" applyAlignment="1">
      <alignment horizontal="center"/>
    </xf>
    <xf numFmtId="0" fontId="8" fillId="0" borderId="5" xfId="0" applyFont="1" applyBorder="1"/>
    <xf numFmtId="0" fontId="8" fillId="0" borderId="2" xfId="0" applyFont="1" applyBorder="1"/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1" fontId="0" fillId="0" borderId="0" xfId="0" applyNumberFormat="1" applyAlignment="1">
      <alignment horizontal="center"/>
    </xf>
    <xf numFmtId="0" fontId="11" fillId="0" borderId="0" xfId="0" applyFont="1" applyAlignment="1">
      <alignment horizontal="center"/>
    </xf>
    <xf numFmtId="0" fontId="0" fillId="0" borderId="9" xfId="0" applyBorder="1"/>
    <xf numFmtId="0" fontId="1" fillId="0" borderId="10" xfId="0" applyFont="1" applyBorder="1" applyAlignment="1">
      <alignment horizontal="center"/>
    </xf>
    <xf numFmtId="0" fontId="8" fillId="0" borderId="3" xfId="0" applyFont="1" applyBorder="1"/>
    <xf numFmtId="0" fontId="0" fillId="3" borderId="0" xfId="0" applyFill="1"/>
    <xf numFmtId="0" fontId="8" fillId="18" borderId="9" xfId="0" applyFont="1" applyFill="1" applyBorder="1"/>
    <xf numFmtId="0" fontId="8" fillId="18" borderId="11" xfId="0" applyFont="1" applyFill="1" applyBorder="1"/>
    <xf numFmtId="0" fontId="0" fillId="0" borderId="12" xfId="0" applyBorder="1"/>
    <xf numFmtId="1" fontId="0" fillId="0" borderId="3" xfId="0" applyNumberFormat="1" applyBorder="1" applyAlignment="1">
      <alignment horizontal="center"/>
    </xf>
    <xf numFmtId="0" fontId="0" fillId="18" borderId="9" xfId="0" applyFill="1" applyBorder="1"/>
    <xf numFmtId="0" fontId="0" fillId="18" borderId="11" xfId="0" applyFill="1" applyBorder="1"/>
    <xf numFmtId="0" fontId="0" fillId="3" borderId="5" xfId="0" applyFill="1" applyBorder="1"/>
    <xf numFmtId="0" fontId="0" fillId="3" borderId="2" xfId="0" applyFill="1" applyBorder="1"/>
    <xf numFmtId="0" fontId="8" fillId="3" borderId="3" xfId="0" applyFont="1" applyFill="1" applyBorder="1"/>
    <xf numFmtId="0" fontId="8" fillId="3" borderId="2" xfId="0" applyFont="1" applyFill="1" applyBorder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1" xfId="0" applyFont="1" applyFill="1" applyBorder="1" applyAlignment="1">
      <alignment horizontal="center"/>
    </xf>
    <xf numFmtId="0" fontId="7" fillId="0" borderId="1" xfId="0" applyFont="1" applyFill="1" applyBorder="1"/>
    <xf numFmtId="0" fontId="1" fillId="0" borderId="13" xfId="0" applyFont="1" applyFill="1" applyBorder="1" applyAlignment="1">
      <alignment horizontal="center"/>
    </xf>
    <xf numFmtId="0" fontId="14" fillId="0" borderId="0" xfId="0" applyFont="1"/>
    <xf numFmtId="0" fontId="13" fillId="0" borderId="0" xfId="0" applyFont="1" applyAlignment="1">
      <alignment horizontal="center"/>
    </xf>
    <xf numFmtId="1" fontId="0" fillId="0" borderId="1" xfId="0" applyNumberFormat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6" fontId="5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9" fillId="0" borderId="1" xfId="0" applyFont="1" applyFill="1" applyBorder="1" applyAlignment="1">
      <alignment horizontal="center"/>
    </xf>
    <xf numFmtId="0" fontId="8" fillId="0" borderId="0" xfId="0" applyFont="1" applyFill="1"/>
    <xf numFmtId="0" fontId="0" fillId="0" borderId="3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1" fillId="0" borderId="0" xfId="0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7" fillId="4" borderId="6" xfId="0" applyFont="1" applyFill="1" applyBorder="1"/>
    <xf numFmtId="0" fontId="0" fillId="0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1" fillId="20" borderId="1" xfId="0" applyFont="1" applyFill="1" applyBorder="1"/>
    <xf numFmtId="0" fontId="7" fillId="20" borderId="1" xfId="0" applyFont="1" applyFill="1" applyBorder="1"/>
    <xf numFmtId="0" fontId="0" fillId="7" borderId="1" xfId="0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0" fillId="13" borderId="1" xfId="0" applyNumberForma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15" fontId="0" fillId="0" borderId="0" xfId="0" applyNumberFormat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1" fontId="1" fillId="0" borderId="0" xfId="0" applyNumberFormat="1" applyFont="1"/>
    <xf numFmtId="0" fontId="1" fillId="0" borderId="0" xfId="0" applyFont="1" applyFill="1" applyBorder="1"/>
    <xf numFmtId="0" fontId="7" fillId="0" borderId="0" xfId="0" applyFont="1" applyFill="1" applyBorder="1"/>
    <xf numFmtId="0" fontId="1" fillId="5" borderId="13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13" borderId="2" xfId="0" applyFont="1" applyFill="1" applyBorder="1" applyAlignment="1">
      <alignment horizontal="left"/>
    </xf>
    <xf numFmtId="0" fontId="7" fillId="13" borderId="2" xfId="0" applyFont="1" applyFill="1" applyBorder="1"/>
    <xf numFmtId="0" fontId="7" fillId="14" borderId="2" xfId="0" applyFont="1" applyFill="1" applyBorder="1"/>
    <xf numFmtId="0" fontId="7" fillId="14" borderId="2" xfId="0" applyFont="1" applyFill="1" applyBorder="1" applyAlignment="1">
      <alignment horizontal="left"/>
    </xf>
    <xf numFmtId="0" fontId="7" fillId="8" borderId="2" xfId="0" applyFont="1" applyFill="1" applyBorder="1"/>
    <xf numFmtId="0" fontId="7" fillId="15" borderId="2" xfId="0" applyFont="1" applyFill="1" applyBorder="1"/>
    <xf numFmtId="0" fontId="7" fillId="15" borderId="2" xfId="0" applyFont="1" applyFill="1" applyBorder="1" applyAlignment="1">
      <alignment horizontal="left"/>
    </xf>
    <xf numFmtId="0" fontId="7" fillId="17" borderId="2" xfId="0" applyFont="1" applyFill="1" applyBorder="1"/>
    <xf numFmtId="0" fontId="7" fillId="16" borderId="2" xfId="0" applyFont="1" applyFill="1" applyBorder="1" applyAlignment="1">
      <alignment horizontal="left"/>
    </xf>
    <xf numFmtId="0" fontId="7" fillId="16" borderId="2" xfId="0" applyFont="1" applyFill="1" applyBorder="1"/>
    <xf numFmtId="0" fontId="7" fillId="17" borderId="2" xfId="0" applyFont="1" applyFill="1" applyBorder="1" applyAlignment="1">
      <alignment horizontal="left"/>
    </xf>
    <xf numFmtId="0" fontId="7" fillId="20" borderId="2" xfId="0" applyFont="1" applyFill="1" applyBorder="1"/>
    <xf numFmtId="0" fontId="7" fillId="4" borderId="2" xfId="0" applyFont="1" applyFill="1" applyBorder="1"/>
    <xf numFmtId="0" fontId="7" fillId="19" borderId="2" xfId="0" applyFont="1" applyFill="1" applyBorder="1"/>
    <xf numFmtId="0" fontId="7" fillId="11" borderId="2" xfId="0" applyFont="1" applyFill="1" applyBorder="1" applyAlignment="1">
      <alignment horizontal="left"/>
    </xf>
    <xf numFmtId="0" fontId="7" fillId="12" borderId="2" xfId="0" applyFont="1" applyFill="1" applyBorder="1"/>
    <xf numFmtId="0" fontId="7" fillId="11" borderId="2" xfId="0" applyFont="1" applyFill="1" applyBorder="1"/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13" borderId="1" xfId="0" applyFont="1" applyFill="1" applyBorder="1" applyAlignment="1">
      <alignment horizontal="left"/>
    </xf>
    <xf numFmtId="0" fontId="6" fillId="13" borderId="1" xfId="0" applyFont="1" applyFill="1" applyBorder="1"/>
    <xf numFmtId="0" fontId="6" fillId="14" borderId="1" xfId="0" applyFont="1" applyFill="1" applyBorder="1" applyAlignment="1">
      <alignment horizontal="left"/>
    </xf>
    <xf numFmtId="0" fontId="6" fillId="14" borderId="1" xfId="0" applyFont="1" applyFill="1" applyBorder="1"/>
    <xf numFmtId="0" fontId="6" fillId="7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" fontId="0" fillId="0" borderId="0" xfId="0" applyNumberFormat="1"/>
    <xf numFmtId="0" fontId="6" fillId="4" borderId="1" xfId="0" applyFont="1" applyFill="1" applyBorder="1"/>
    <xf numFmtId="0" fontId="6" fillId="19" borderId="1" xfId="0" applyFont="1" applyFill="1" applyBorder="1"/>
    <xf numFmtId="0" fontId="0" fillId="0" borderId="5" xfId="0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6" fontId="0" fillId="0" borderId="3" xfId="0" applyNumberForma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21" borderId="1" xfId="0" applyFont="1" applyFill="1" applyBorder="1"/>
    <xf numFmtId="0" fontId="7" fillId="21" borderId="1" xfId="0" applyFont="1" applyFill="1" applyBorder="1"/>
    <xf numFmtId="0" fontId="6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6" fillId="0" borderId="1" xfId="0" applyFont="1" applyBorder="1"/>
    <xf numFmtId="0" fontId="1" fillId="5" borderId="0" xfId="0" applyFont="1" applyFill="1" applyBorder="1" applyAlignment="1">
      <alignment horizontal="center"/>
    </xf>
    <xf numFmtId="0" fontId="16" fillId="0" borderId="1" xfId="0" applyFont="1" applyBorder="1" applyAlignment="1">
      <alignment horizontal="left" vertical="center"/>
    </xf>
    <xf numFmtId="0" fontId="1" fillId="15" borderId="0" xfId="0" applyFont="1" applyFill="1" applyBorder="1" applyAlignment="1">
      <alignment horizontal="left"/>
    </xf>
    <xf numFmtId="0" fontId="7" fillId="15" borderId="0" xfId="0" applyFont="1" applyFill="1" applyBorder="1"/>
    <xf numFmtId="0" fontId="1" fillId="0" borderId="1" xfId="0" applyFont="1" applyFill="1" applyBorder="1"/>
    <xf numFmtId="1" fontId="0" fillId="0" borderId="13" xfId="0" applyNumberFormat="1" applyBorder="1" applyAlignment="1">
      <alignment horizontal="center"/>
    </xf>
    <xf numFmtId="1" fontId="0" fillId="0" borderId="3" xfId="0" applyNumberForma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1" fontId="0" fillId="0" borderId="0" xfId="0" applyNumberFormat="1" applyFill="1" applyAlignment="1">
      <alignment horizontal="center"/>
    </xf>
    <xf numFmtId="49" fontId="5" fillId="0" borderId="1" xfId="0" applyNumberFormat="1" applyFont="1" applyFill="1" applyBorder="1"/>
    <xf numFmtId="0" fontId="0" fillId="0" borderId="3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7" fillId="10" borderId="2" xfId="0" applyFont="1" applyFill="1" applyBorder="1"/>
    <xf numFmtId="0" fontId="7" fillId="7" borderId="1" xfId="0" applyFont="1" applyFill="1" applyBorder="1" applyAlignment="1">
      <alignment horizontal="center"/>
    </xf>
    <xf numFmtId="16" fontId="0" fillId="0" borderId="0" xfId="0" applyNumberFormat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6" fillId="14" borderId="2" xfId="0" applyFont="1" applyFill="1" applyBorder="1"/>
    <xf numFmtId="0" fontId="1" fillId="9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5" borderId="0" xfId="0" applyFont="1" applyFill="1" applyAlignment="1">
      <alignment horizontal="center"/>
    </xf>
    <xf numFmtId="0" fontId="0" fillId="5" borderId="0" xfId="0" applyFont="1" applyFill="1"/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0" fillId="0" borderId="0" xfId="0" applyFont="1"/>
    <xf numFmtId="16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4" fillId="5" borderId="0" xfId="0" applyFont="1" applyFill="1"/>
    <xf numFmtId="0" fontId="10" fillId="0" borderId="0" xfId="0" applyFont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4" fillId="0" borderId="0" xfId="0" applyFont="1"/>
    <xf numFmtId="0" fontId="11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0" fillId="0" borderId="7" xfId="0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6" fillId="12" borderId="1" xfId="0" applyFont="1" applyFill="1" applyBorder="1"/>
    <xf numFmtId="0" fontId="0" fillId="0" borderId="0" xfId="0" applyFill="1" applyBorder="1"/>
    <xf numFmtId="16" fontId="5" fillId="0" borderId="5" xfId="0" applyNumberFormat="1" applyFont="1" applyFill="1" applyBorder="1" applyAlignment="1">
      <alignment horizontal="center"/>
    </xf>
    <xf numFmtId="16" fontId="5" fillId="0" borderId="5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5" fillId="0" borderId="8" xfId="0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49" fontId="5" fillId="0" borderId="16" xfId="0" applyNumberFormat="1" applyFont="1" applyFill="1" applyBorder="1" applyAlignment="1">
      <alignment horizontal="center"/>
    </xf>
    <xf numFmtId="49" fontId="5" fillId="0" borderId="17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49" fontId="3" fillId="0" borderId="21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1" fontId="7" fillId="0" borderId="5" xfId="0" applyNumberFormat="1" applyFont="1" applyFill="1" applyBorder="1" applyAlignment="1">
      <alignment horizontal="center"/>
    </xf>
    <xf numFmtId="0" fontId="1" fillId="17" borderId="2" xfId="0" applyFont="1" applyFill="1" applyBorder="1"/>
    <xf numFmtId="0" fontId="1" fillId="13" borderId="2" xfId="0" applyFont="1" applyFill="1" applyBorder="1" applyAlignment="1">
      <alignment horizontal="left"/>
    </xf>
    <xf numFmtId="0" fontId="1" fillId="13" borderId="2" xfId="0" applyFont="1" applyFill="1" applyBorder="1"/>
    <xf numFmtId="0" fontId="1" fillId="14" borderId="2" xfId="0" applyFont="1" applyFill="1" applyBorder="1" applyAlignment="1">
      <alignment horizontal="left"/>
    </xf>
    <xf numFmtId="0" fontId="1" fillId="8" borderId="2" xfId="0" applyFont="1" applyFill="1" applyBorder="1"/>
    <xf numFmtId="0" fontId="1" fillId="14" borderId="2" xfId="0" applyFont="1" applyFill="1" applyBorder="1"/>
    <xf numFmtId="0" fontId="1" fillId="15" borderId="2" xfId="0" applyFont="1" applyFill="1" applyBorder="1"/>
    <xf numFmtId="0" fontId="1" fillId="16" borderId="2" xfId="0" applyFont="1" applyFill="1" applyBorder="1"/>
    <xf numFmtId="0" fontId="1" fillId="16" borderId="2" xfId="0" applyFont="1" applyFill="1" applyBorder="1" applyAlignment="1">
      <alignment horizontal="left"/>
    </xf>
    <xf numFmtId="0" fontId="1" fillId="20" borderId="2" xfId="0" applyFont="1" applyFill="1" applyBorder="1"/>
    <xf numFmtId="0" fontId="1" fillId="15" borderId="2" xfId="0" applyFont="1" applyFill="1" applyBorder="1" applyAlignment="1">
      <alignment horizontal="left"/>
    </xf>
    <xf numFmtId="0" fontId="1" fillId="17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left"/>
    </xf>
    <xf numFmtId="0" fontId="6" fillId="15" borderId="1" xfId="0" applyFont="1" applyFill="1" applyBorder="1"/>
    <xf numFmtId="0" fontId="6" fillId="11" borderId="1" xfId="0" applyFont="1" applyFill="1" applyBorder="1"/>
    <xf numFmtId="0" fontId="1" fillId="0" borderId="9" xfId="0" applyFont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6" fontId="4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0" fillId="0" borderId="0" xfId="0" applyBorder="1"/>
    <xf numFmtId="1" fontId="1" fillId="0" borderId="6" xfId="0" applyNumberFormat="1" applyFont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49" fontId="5" fillId="5" borderId="1" xfId="0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49" fontId="5" fillId="5" borderId="3" xfId="0" applyNumberFormat="1" applyFont="1" applyFill="1" applyBorder="1" applyAlignment="1">
      <alignment horizontal="center"/>
    </xf>
    <xf numFmtId="1" fontId="1" fillId="5" borderId="3" xfId="0" applyNumberFormat="1" applyFont="1" applyFill="1" applyBorder="1" applyAlignment="1">
      <alignment horizontal="center"/>
    </xf>
    <xf numFmtId="1" fontId="1" fillId="5" borderId="6" xfId="0" applyNumberFormat="1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1" fontId="1" fillId="5" borderId="0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8" fillId="0" borderId="1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6" fillId="14" borderId="2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6" fontId="12" fillId="0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" fontId="0" fillId="0" borderId="1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10</xdr:row>
      <xdr:rowOff>121920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xmlns="" id="{940AFE06-4EA0-49EC-AB52-58CEED417B5F}"/>
            </a:ext>
          </a:extLst>
        </xdr:cNvPr>
        <xdr:cNvSpPr>
          <a:spLocks noChangeAspect="1" noChangeArrowheads="1"/>
        </xdr:cNvSpPr>
      </xdr:nvSpPr>
      <xdr:spPr bwMode="auto">
        <a:xfrm>
          <a:off x="5798820" y="2087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152400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xmlns="" id="{B6531729-BFE4-4F13-A51E-587F371C57C1}"/>
            </a:ext>
          </a:extLst>
        </xdr:cNvPr>
        <xdr:cNvSpPr>
          <a:spLocks noChangeAspect="1" noChangeArrowheads="1"/>
        </xdr:cNvSpPr>
      </xdr:nvSpPr>
      <xdr:spPr bwMode="auto">
        <a:xfrm>
          <a:off x="5798820" y="2514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28</xdr:row>
      <xdr:rowOff>99060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xmlns="" id="{53935DCB-98FB-4C90-8AC2-D09147F126B6}"/>
            </a:ext>
          </a:extLst>
        </xdr:cNvPr>
        <xdr:cNvSpPr>
          <a:spLocks noChangeAspect="1" noChangeArrowheads="1"/>
        </xdr:cNvSpPr>
      </xdr:nvSpPr>
      <xdr:spPr bwMode="auto">
        <a:xfrm>
          <a:off x="8481060" y="531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27</xdr:row>
      <xdr:rowOff>152400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xmlns="" id="{F83F5FF1-1AC6-4BF0-9E67-AA44F1756F7F}"/>
            </a:ext>
          </a:extLst>
        </xdr:cNvPr>
        <xdr:cNvSpPr>
          <a:spLocks noChangeAspect="1" noChangeArrowheads="1"/>
        </xdr:cNvSpPr>
      </xdr:nvSpPr>
      <xdr:spPr bwMode="auto">
        <a:xfrm>
          <a:off x="426720" y="1775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35</xdr:row>
      <xdr:rowOff>99060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xmlns="" id="{5A6B5CDE-0316-4FBF-93A9-6A2102456FE7}"/>
            </a:ext>
          </a:extLst>
        </xdr:cNvPr>
        <xdr:cNvSpPr>
          <a:spLocks noChangeAspect="1" noChangeArrowheads="1"/>
        </xdr:cNvSpPr>
      </xdr:nvSpPr>
      <xdr:spPr bwMode="auto">
        <a:xfrm>
          <a:off x="388620" y="172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37</xdr:row>
      <xdr:rowOff>152400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xmlns="" id="{79B1BE42-DBFE-4DCC-BB2A-5FCAA5F4F4EB}"/>
            </a:ext>
          </a:extLst>
        </xdr:cNvPr>
        <xdr:cNvSpPr>
          <a:spLocks noChangeAspect="1" noChangeArrowheads="1"/>
        </xdr:cNvSpPr>
      </xdr:nvSpPr>
      <xdr:spPr bwMode="auto">
        <a:xfrm>
          <a:off x="426720" y="2171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5</xdr:row>
      <xdr:rowOff>99060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xmlns="" id="{C75F1098-87EC-4E3F-BF65-0E287EA8DD27}"/>
            </a:ext>
          </a:extLst>
        </xdr:cNvPr>
        <xdr:cNvSpPr>
          <a:spLocks noChangeAspect="1" noChangeArrowheads="1"/>
        </xdr:cNvSpPr>
      </xdr:nvSpPr>
      <xdr:spPr bwMode="auto">
        <a:xfrm>
          <a:off x="388620" y="1920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152400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xmlns="" id="{FDA077DF-8BC0-4316-BAA1-F87B19524DDA}"/>
            </a:ext>
          </a:extLst>
        </xdr:cNvPr>
        <xdr:cNvSpPr>
          <a:spLocks noChangeAspect="1" noChangeArrowheads="1"/>
        </xdr:cNvSpPr>
      </xdr:nvSpPr>
      <xdr:spPr bwMode="auto">
        <a:xfrm>
          <a:off x="426720" y="2567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34</xdr:row>
      <xdr:rowOff>213360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xmlns="" id="{BC9F516E-16BF-42F4-8B50-809C0F5684BE}"/>
            </a:ext>
          </a:extLst>
        </xdr:cNvPr>
        <xdr:cNvSpPr>
          <a:spLocks noChangeAspect="1" noChangeArrowheads="1"/>
        </xdr:cNvSpPr>
      </xdr:nvSpPr>
      <xdr:spPr bwMode="auto">
        <a:xfrm>
          <a:off x="10492740" y="2628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xmlns="" id="{0503756F-9B8A-4120-86A8-AC5F960ED86B}"/>
            </a:ext>
          </a:extLst>
        </xdr:cNvPr>
        <xdr:cNvSpPr>
          <a:spLocks noChangeAspect="1" noChangeArrowheads="1"/>
        </xdr:cNvSpPr>
      </xdr:nvSpPr>
      <xdr:spPr bwMode="auto">
        <a:xfrm>
          <a:off x="11254740" y="6812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</xdr:row>
      <xdr:rowOff>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xmlns="" id="{B61E2BF5-EBED-487A-AE96-D141CAA5544E}"/>
            </a:ext>
          </a:extLst>
        </xdr:cNvPr>
        <xdr:cNvSpPr>
          <a:spLocks noChangeAspect="1" noChangeArrowheads="1"/>
        </xdr:cNvSpPr>
      </xdr:nvSpPr>
      <xdr:spPr bwMode="auto">
        <a:xfrm>
          <a:off x="426720" y="2567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11</xdr:row>
      <xdr:rowOff>213360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xmlns="" id="{AA817F85-2964-4744-93ED-B91BF0715357}"/>
            </a:ext>
          </a:extLst>
        </xdr:cNvPr>
        <xdr:cNvSpPr>
          <a:spLocks noChangeAspect="1" noChangeArrowheads="1"/>
        </xdr:cNvSpPr>
      </xdr:nvSpPr>
      <xdr:spPr bwMode="auto">
        <a:xfrm>
          <a:off x="487680" y="6484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182880</xdr:colOff>
      <xdr:row>40</xdr:row>
      <xdr:rowOff>99060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xmlns="" id="{70103F3A-5291-4471-8985-970668BC59EE}"/>
            </a:ext>
          </a:extLst>
        </xdr:cNvPr>
        <xdr:cNvSpPr>
          <a:spLocks noChangeAspect="1" noChangeArrowheads="1"/>
        </xdr:cNvSpPr>
      </xdr:nvSpPr>
      <xdr:spPr bwMode="auto">
        <a:xfrm>
          <a:off x="388620" y="134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46</xdr:row>
      <xdr:rowOff>152400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xmlns="" id="{49309B3B-6799-4C1D-A5C1-6EFA9018E58C}"/>
            </a:ext>
          </a:extLst>
        </xdr:cNvPr>
        <xdr:cNvSpPr>
          <a:spLocks noChangeAspect="1" noChangeArrowheads="1"/>
        </xdr:cNvSpPr>
      </xdr:nvSpPr>
      <xdr:spPr bwMode="auto">
        <a:xfrm>
          <a:off x="426720" y="2979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182880</xdr:colOff>
      <xdr:row>47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xmlns="" id="{4F5E70B9-4226-4B4E-83A9-EF6E2DAD91AD}"/>
            </a:ext>
          </a:extLst>
        </xdr:cNvPr>
        <xdr:cNvSpPr>
          <a:spLocks noChangeAspect="1" noChangeArrowheads="1"/>
        </xdr:cNvSpPr>
      </xdr:nvSpPr>
      <xdr:spPr bwMode="auto">
        <a:xfrm>
          <a:off x="388620" y="172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39</xdr:row>
      <xdr:rowOff>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xmlns="" id="{D3A4F988-DAB6-437A-933F-4E09B7A70670}"/>
            </a:ext>
          </a:extLst>
        </xdr:cNvPr>
        <xdr:cNvSpPr>
          <a:spLocks noChangeAspect="1" noChangeArrowheads="1"/>
        </xdr:cNvSpPr>
      </xdr:nvSpPr>
      <xdr:spPr bwMode="auto">
        <a:xfrm>
          <a:off x="426720" y="2171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213360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xmlns="" id="{222ECCC8-8581-44AD-805B-839B1F241D3A}"/>
            </a:ext>
          </a:extLst>
        </xdr:cNvPr>
        <xdr:cNvSpPr>
          <a:spLocks noChangeAspect="1" noChangeArrowheads="1"/>
        </xdr:cNvSpPr>
      </xdr:nvSpPr>
      <xdr:spPr bwMode="auto">
        <a:xfrm>
          <a:off x="205740" y="479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52</xdr:row>
      <xdr:rowOff>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xmlns="" id="{77CE6C58-5ADD-42DE-8B7F-B86022A8EA36}"/>
            </a:ext>
          </a:extLst>
        </xdr:cNvPr>
        <xdr:cNvSpPr>
          <a:spLocks noChangeAspect="1" noChangeArrowheads="1"/>
        </xdr:cNvSpPr>
      </xdr:nvSpPr>
      <xdr:spPr bwMode="auto">
        <a:xfrm>
          <a:off x="8846820" y="725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518160" cy="55626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xmlns="" id="{7B20DB1C-BCFC-40B7-A4CC-8F385C4A973C}"/>
            </a:ext>
          </a:extLst>
        </xdr:cNvPr>
        <xdr:cNvSpPr>
          <a:spLocks noChangeAspect="1" noChangeArrowheads="1"/>
        </xdr:cNvSpPr>
      </xdr:nvSpPr>
      <xdr:spPr bwMode="auto">
        <a:xfrm>
          <a:off x="1219200" y="630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182880</xdr:colOff>
      <xdr:row>29</xdr:row>
      <xdr:rowOff>99060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xmlns="" id="{31528FD8-459D-4DBF-AB41-D1EED5DD062F}"/>
            </a:ext>
          </a:extLst>
        </xdr:cNvPr>
        <xdr:cNvSpPr>
          <a:spLocks noChangeAspect="1" noChangeArrowheads="1"/>
        </xdr:cNvSpPr>
      </xdr:nvSpPr>
      <xdr:spPr bwMode="auto">
        <a:xfrm>
          <a:off x="3886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32</xdr:row>
      <xdr:rowOff>152400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xmlns="" id="{B1F45108-7F9B-43E7-A42E-256359B8AEE9}"/>
            </a:ext>
          </a:extLst>
        </xdr:cNvPr>
        <xdr:cNvSpPr>
          <a:spLocks noChangeAspect="1" noChangeArrowheads="1"/>
        </xdr:cNvSpPr>
      </xdr:nvSpPr>
      <xdr:spPr bwMode="auto">
        <a:xfrm>
          <a:off x="426720" y="1973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182880</xdr:colOff>
      <xdr:row>28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xmlns="" id="{0AED3E34-3282-41B7-A76A-CE992A50E2AC}"/>
            </a:ext>
          </a:extLst>
        </xdr:cNvPr>
        <xdr:cNvSpPr>
          <a:spLocks noChangeAspect="1" noChangeArrowheads="1"/>
        </xdr:cNvSpPr>
      </xdr:nvSpPr>
      <xdr:spPr bwMode="auto">
        <a:xfrm>
          <a:off x="3886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29</xdr:row>
      <xdr:rowOff>152400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xmlns="" id="{0B7B52C7-3229-42E5-AC3B-F33E478D963D}"/>
            </a:ext>
          </a:extLst>
        </xdr:cNvPr>
        <xdr:cNvSpPr>
          <a:spLocks noChangeAspect="1" noChangeArrowheads="1"/>
        </xdr:cNvSpPr>
      </xdr:nvSpPr>
      <xdr:spPr bwMode="auto">
        <a:xfrm>
          <a:off x="426720" y="1775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27</xdr:row>
      <xdr:rowOff>99060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xmlns="" id="{618F2A74-6741-4D4E-A5BB-68AEA42D9F00}"/>
            </a:ext>
          </a:extLst>
        </xdr:cNvPr>
        <xdr:cNvSpPr>
          <a:spLocks noChangeAspect="1" noChangeArrowheads="1"/>
        </xdr:cNvSpPr>
      </xdr:nvSpPr>
      <xdr:spPr bwMode="auto">
        <a:xfrm>
          <a:off x="7307580" y="5417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152400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xmlns="" id="{9839ABA9-6880-49C4-8603-A2265D279161}"/>
            </a:ext>
          </a:extLst>
        </xdr:cNvPr>
        <xdr:cNvSpPr>
          <a:spLocks noChangeAspect="1" noChangeArrowheads="1"/>
        </xdr:cNvSpPr>
      </xdr:nvSpPr>
      <xdr:spPr bwMode="auto">
        <a:xfrm>
          <a:off x="426720" y="1577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266700</xdr:colOff>
      <xdr:row>34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xmlns="" id="{295C6B26-F363-4500-9193-13CCFA252072}"/>
            </a:ext>
          </a:extLst>
        </xdr:cNvPr>
        <xdr:cNvSpPr>
          <a:spLocks noChangeAspect="1" noChangeArrowheads="1"/>
        </xdr:cNvSpPr>
      </xdr:nvSpPr>
      <xdr:spPr bwMode="auto">
        <a:xfrm>
          <a:off x="693420" y="6774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182880</xdr:colOff>
      <xdr:row>9</xdr:row>
      <xdr:rowOff>99060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xmlns="" id="{B0C907BA-497A-40C3-8482-545E7539C043}"/>
            </a:ext>
          </a:extLst>
        </xdr:cNvPr>
        <xdr:cNvSpPr>
          <a:spLocks noChangeAspect="1" noChangeArrowheads="1"/>
        </xdr:cNvSpPr>
      </xdr:nvSpPr>
      <xdr:spPr bwMode="auto">
        <a:xfrm>
          <a:off x="38862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152400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xmlns="" id="{A42D1B1F-0F87-4031-A0DB-B45289C14F99}"/>
            </a:ext>
          </a:extLst>
        </xdr:cNvPr>
        <xdr:cNvSpPr>
          <a:spLocks noChangeAspect="1" noChangeArrowheads="1"/>
        </xdr:cNvSpPr>
      </xdr:nvSpPr>
      <xdr:spPr bwMode="auto">
        <a:xfrm>
          <a:off x="426720" y="1866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xmlns="" id="{CE1FB27A-0749-499E-9AA4-D618D430F7B0}"/>
            </a:ext>
          </a:extLst>
        </xdr:cNvPr>
        <xdr:cNvSpPr>
          <a:spLocks noChangeAspect="1" noChangeArrowheads="1"/>
        </xdr:cNvSpPr>
      </xdr:nvSpPr>
      <xdr:spPr bwMode="auto">
        <a:xfrm>
          <a:off x="9403080" y="922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xmlns="" id="{4E67B1C9-9DAD-466B-A083-DFFFF44BD3DF}"/>
            </a:ext>
          </a:extLst>
        </xdr:cNvPr>
        <xdr:cNvSpPr>
          <a:spLocks noChangeAspect="1" noChangeArrowheads="1"/>
        </xdr:cNvSpPr>
      </xdr:nvSpPr>
      <xdr:spPr bwMode="auto">
        <a:xfrm>
          <a:off x="9403080" y="922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xmlns="" id="{C1CE66AF-1B03-41E4-B8F3-70362AF50A50}"/>
            </a:ext>
          </a:extLst>
        </xdr:cNvPr>
        <xdr:cNvSpPr>
          <a:spLocks noChangeAspect="1" noChangeArrowheads="1"/>
        </xdr:cNvSpPr>
      </xdr:nvSpPr>
      <xdr:spPr bwMode="auto">
        <a:xfrm>
          <a:off x="9403080" y="922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xmlns="" id="{BDC699CB-BCA1-4510-8C1E-A929BD0D813A}"/>
            </a:ext>
          </a:extLst>
        </xdr:cNvPr>
        <xdr:cNvSpPr>
          <a:spLocks noChangeAspect="1" noChangeArrowheads="1"/>
        </xdr:cNvSpPr>
      </xdr:nvSpPr>
      <xdr:spPr bwMode="auto">
        <a:xfrm>
          <a:off x="9403080" y="922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</xdr:row>
      <xdr:rowOff>106680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xmlns="" id="{AB2EDC75-2F5C-46A7-990D-A80CAED7A90B}"/>
            </a:ext>
          </a:extLst>
        </xdr:cNvPr>
        <xdr:cNvSpPr>
          <a:spLocks noChangeAspect="1" noChangeArrowheads="1"/>
        </xdr:cNvSpPr>
      </xdr:nvSpPr>
      <xdr:spPr bwMode="auto">
        <a:xfrm>
          <a:off x="9403080" y="754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22</xdr:col>
      <xdr:colOff>0</xdr:colOff>
      <xdr:row>4</xdr:row>
      <xdr:rowOff>0</xdr:rowOff>
    </xdr:from>
    <xdr:ext cx="518160" cy="55626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xmlns="" id="{A28E2A3F-BFE1-4090-BFB5-9B5D6F7DF691}"/>
            </a:ext>
          </a:extLst>
        </xdr:cNvPr>
        <xdr:cNvSpPr>
          <a:spLocks noChangeAspect="1" noChangeArrowheads="1"/>
        </xdr:cNvSpPr>
      </xdr:nvSpPr>
      <xdr:spPr bwMode="auto">
        <a:xfrm>
          <a:off x="9403080" y="922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xmlns="" id="{16035EEE-191A-4F48-8594-FF2C62026E37}"/>
            </a:ext>
          </a:extLst>
        </xdr:cNvPr>
        <xdr:cNvSpPr>
          <a:spLocks noChangeAspect="1" noChangeArrowheads="1"/>
        </xdr:cNvSpPr>
      </xdr:nvSpPr>
      <xdr:spPr bwMode="auto">
        <a:xfrm>
          <a:off x="9403080" y="922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</xdr:row>
      <xdr:rowOff>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xmlns="" id="{5BB8D8A7-664D-4210-A47B-2F0135A77EDF}"/>
            </a:ext>
          </a:extLst>
        </xdr:cNvPr>
        <xdr:cNvSpPr>
          <a:spLocks noChangeAspect="1" noChangeArrowheads="1"/>
        </xdr:cNvSpPr>
      </xdr:nvSpPr>
      <xdr:spPr bwMode="auto">
        <a:xfrm>
          <a:off x="9403080" y="922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xmlns="" id="{EBDCE05D-41F0-4DAB-B268-C028DE1F1219}"/>
            </a:ext>
          </a:extLst>
        </xdr:cNvPr>
        <xdr:cNvSpPr>
          <a:spLocks noChangeAspect="1" noChangeArrowheads="1"/>
        </xdr:cNvSpPr>
      </xdr:nvSpPr>
      <xdr:spPr bwMode="auto">
        <a:xfrm>
          <a:off x="9403080" y="922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15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xmlns="" id="{F15E91C0-AE4D-42AC-B678-4126CC25B7D6}"/>
            </a:ext>
          </a:extLst>
        </xdr:cNvPr>
        <xdr:cNvSpPr>
          <a:spLocks noChangeAspect="1" noChangeArrowheads="1"/>
        </xdr:cNvSpPr>
      </xdr:nvSpPr>
      <xdr:spPr bwMode="auto">
        <a:xfrm>
          <a:off x="9403080" y="310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xmlns="" id="{6319C745-4C50-4A21-A9B3-503EFD45BA5A}"/>
            </a:ext>
          </a:extLst>
        </xdr:cNvPr>
        <xdr:cNvSpPr>
          <a:spLocks noChangeAspect="1" noChangeArrowheads="1"/>
        </xdr:cNvSpPr>
      </xdr:nvSpPr>
      <xdr:spPr bwMode="auto">
        <a:xfrm>
          <a:off x="9403080" y="922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</xdr:row>
      <xdr:rowOff>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xmlns="" id="{536808B5-95D4-45B1-97D4-02E53C9A9E79}"/>
            </a:ext>
          </a:extLst>
        </xdr:cNvPr>
        <xdr:cNvSpPr>
          <a:spLocks noChangeAspect="1" noChangeArrowheads="1"/>
        </xdr:cNvSpPr>
      </xdr:nvSpPr>
      <xdr:spPr bwMode="auto">
        <a:xfrm>
          <a:off x="9403080" y="922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167640</xdr:colOff>
      <xdr:row>26</xdr:row>
      <xdr:rowOff>22860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xmlns="" id="{F85D6F40-811B-4A18-B4FA-DEE32BD9BC79}"/>
            </a:ext>
          </a:extLst>
        </xdr:cNvPr>
        <xdr:cNvSpPr>
          <a:spLocks noChangeAspect="1" noChangeArrowheads="1"/>
        </xdr:cNvSpPr>
      </xdr:nvSpPr>
      <xdr:spPr bwMode="auto">
        <a:xfrm>
          <a:off x="167640" y="5303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8</xdr:row>
      <xdr:rowOff>68580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xmlns="" id="{E7E80E51-408F-444B-9AAA-D081D13EB2BC}"/>
            </a:ext>
          </a:extLst>
        </xdr:cNvPr>
        <xdr:cNvSpPr>
          <a:spLocks noChangeAspect="1" noChangeArrowheads="1"/>
        </xdr:cNvSpPr>
      </xdr:nvSpPr>
      <xdr:spPr bwMode="auto">
        <a:xfrm>
          <a:off x="940308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8</xdr:row>
      <xdr:rowOff>106680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xmlns="" id="{5ED34752-46F3-4BAA-917E-D2CF1BB9AEBD}"/>
            </a:ext>
          </a:extLst>
        </xdr:cNvPr>
        <xdr:cNvSpPr>
          <a:spLocks noChangeAspect="1" noChangeArrowheads="1"/>
        </xdr:cNvSpPr>
      </xdr:nvSpPr>
      <xdr:spPr bwMode="auto">
        <a:xfrm>
          <a:off x="9403080" y="182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9</xdr:row>
      <xdr:rowOff>99060</xdr:rowOff>
    </xdr:from>
    <xdr:ext cx="518160" cy="55626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xmlns="" id="{57DC4C53-E9E9-47EA-8C3D-1A585232697A}"/>
            </a:ext>
          </a:extLst>
        </xdr:cNvPr>
        <xdr:cNvSpPr>
          <a:spLocks noChangeAspect="1" noChangeArrowheads="1"/>
        </xdr:cNvSpPr>
      </xdr:nvSpPr>
      <xdr:spPr bwMode="auto">
        <a:xfrm>
          <a:off x="940308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14</xdr:row>
      <xdr:rowOff>129540</xdr:rowOff>
    </xdr:from>
    <xdr:ext cx="518160" cy="55626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xmlns="" id="{677567A8-C83F-4520-A305-DED16CAF1815}"/>
            </a:ext>
          </a:extLst>
        </xdr:cNvPr>
        <xdr:cNvSpPr>
          <a:spLocks noChangeAspect="1" noChangeArrowheads="1"/>
        </xdr:cNvSpPr>
      </xdr:nvSpPr>
      <xdr:spPr bwMode="auto">
        <a:xfrm>
          <a:off x="9403080" y="303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</xdr:row>
      <xdr:rowOff>99060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xmlns="" id="{F9249A5A-6B7B-46F1-AE15-66232B9EE95D}"/>
            </a:ext>
          </a:extLst>
        </xdr:cNvPr>
        <xdr:cNvSpPr>
          <a:spLocks noChangeAspect="1" noChangeArrowheads="1"/>
        </xdr:cNvSpPr>
      </xdr:nvSpPr>
      <xdr:spPr bwMode="auto">
        <a:xfrm>
          <a:off x="9403080" y="746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32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xmlns="" id="{8EB8C98F-D328-43C8-9FC9-13D39EBEBDDD}"/>
            </a:ext>
          </a:extLst>
        </xdr:cNvPr>
        <xdr:cNvSpPr>
          <a:spLocks noChangeAspect="1" noChangeArrowheads="1"/>
        </xdr:cNvSpPr>
      </xdr:nvSpPr>
      <xdr:spPr bwMode="auto">
        <a:xfrm>
          <a:off x="9403080" y="640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13</xdr:row>
      <xdr:rowOff>99060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xmlns="" id="{A188B5B9-7483-4F19-950E-653E83F56CD1}"/>
            </a:ext>
          </a:extLst>
        </xdr:cNvPr>
        <xdr:cNvSpPr>
          <a:spLocks noChangeAspect="1" noChangeArrowheads="1"/>
        </xdr:cNvSpPr>
      </xdr:nvSpPr>
      <xdr:spPr bwMode="auto">
        <a:xfrm>
          <a:off x="9403080" y="280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16</xdr:row>
      <xdr:rowOff>152400</xdr:rowOff>
    </xdr:from>
    <xdr:ext cx="518160" cy="55626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xmlns="" id="{50252936-3224-475A-AE17-9227283B5C3D}"/>
            </a:ext>
          </a:extLst>
        </xdr:cNvPr>
        <xdr:cNvSpPr>
          <a:spLocks noChangeAspect="1" noChangeArrowheads="1"/>
        </xdr:cNvSpPr>
      </xdr:nvSpPr>
      <xdr:spPr bwMode="auto">
        <a:xfrm>
          <a:off x="9403080" y="3451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xmlns="" id="{8891D93C-0C14-44CF-805B-47F5AADB487E}"/>
            </a:ext>
          </a:extLst>
        </xdr:cNvPr>
        <xdr:cNvSpPr>
          <a:spLocks noChangeAspect="1" noChangeArrowheads="1"/>
        </xdr:cNvSpPr>
      </xdr:nvSpPr>
      <xdr:spPr bwMode="auto">
        <a:xfrm>
          <a:off x="9403080" y="112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9</xdr:row>
      <xdr:rowOff>99060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xmlns="" id="{670B7534-E741-42B0-A9F6-4840C35FA6B6}"/>
            </a:ext>
          </a:extLst>
        </xdr:cNvPr>
        <xdr:cNvSpPr>
          <a:spLocks noChangeAspect="1" noChangeArrowheads="1"/>
        </xdr:cNvSpPr>
      </xdr:nvSpPr>
      <xdr:spPr bwMode="auto">
        <a:xfrm>
          <a:off x="940308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11</xdr:row>
      <xdr:rowOff>152400</xdr:rowOff>
    </xdr:from>
    <xdr:ext cx="518160" cy="55626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xmlns="" id="{BF32911C-33FC-4F9B-8207-73F3DD6B3779}"/>
            </a:ext>
          </a:extLst>
        </xdr:cNvPr>
        <xdr:cNvSpPr>
          <a:spLocks noChangeAspect="1" noChangeArrowheads="1"/>
        </xdr:cNvSpPr>
      </xdr:nvSpPr>
      <xdr:spPr bwMode="auto">
        <a:xfrm>
          <a:off x="9403080" y="2461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</xdr:row>
      <xdr:rowOff>99060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xmlns="" id="{E36FE637-0D93-4B7D-B50F-45EF421E5CDE}"/>
            </a:ext>
          </a:extLst>
        </xdr:cNvPr>
        <xdr:cNvSpPr>
          <a:spLocks noChangeAspect="1" noChangeArrowheads="1"/>
        </xdr:cNvSpPr>
      </xdr:nvSpPr>
      <xdr:spPr bwMode="auto">
        <a:xfrm>
          <a:off x="1001268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</xdr:row>
      <xdr:rowOff>152400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xmlns="" id="{212AA74F-EE69-42AC-B0D5-DEF78FE7C663}"/>
            </a:ext>
          </a:extLst>
        </xdr:cNvPr>
        <xdr:cNvSpPr>
          <a:spLocks noChangeAspect="1" noChangeArrowheads="1"/>
        </xdr:cNvSpPr>
      </xdr:nvSpPr>
      <xdr:spPr bwMode="auto">
        <a:xfrm>
          <a:off x="10012680" y="2461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</xdr:row>
      <xdr:rowOff>99060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xmlns="" id="{BF9742B8-5A95-4385-ABEB-A14ACA7A1B79}"/>
            </a:ext>
          </a:extLst>
        </xdr:cNvPr>
        <xdr:cNvSpPr>
          <a:spLocks noChangeAspect="1" noChangeArrowheads="1"/>
        </xdr:cNvSpPr>
      </xdr:nvSpPr>
      <xdr:spPr bwMode="auto">
        <a:xfrm>
          <a:off x="10012680" y="240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</xdr:row>
      <xdr:rowOff>152400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xmlns="" id="{869653CB-ACA0-4DBE-B5B0-94FB5E348E25}"/>
            </a:ext>
          </a:extLst>
        </xdr:cNvPr>
        <xdr:cNvSpPr>
          <a:spLocks noChangeAspect="1" noChangeArrowheads="1"/>
        </xdr:cNvSpPr>
      </xdr:nvSpPr>
      <xdr:spPr bwMode="auto">
        <a:xfrm>
          <a:off x="10012680" y="2263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182880</xdr:colOff>
      <xdr:row>45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xmlns="" id="{4E1D7026-60E4-4ECC-BF5B-1F1B34D4218B}"/>
            </a:ext>
          </a:extLst>
        </xdr:cNvPr>
        <xdr:cNvSpPr>
          <a:spLocks noChangeAspect="1" noChangeArrowheads="1"/>
        </xdr:cNvSpPr>
      </xdr:nvSpPr>
      <xdr:spPr bwMode="auto">
        <a:xfrm>
          <a:off x="388620" y="1127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38</xdr:row>
      <xdr:rowOff>152400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xmlns="" id="{D9B99C40-E149-4B89-8B34-06CF1D6CCB90}"/>
            </a:ext>
          </a:extLst>
        </xdr:cNvPr>
        <xdr:cNvSpPr>
          <a:spLocks noChangeAspect="1" noChangeArrowheads="1"/>
        </xdr:cNvSpPr>
      </xdr:nvSpPr>
      <xdr:spPr bwMode="auto">
        <a:xfrm>
          <a:off x="426720" y="1775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182880</xdr:colOff>
      <xdr:row>4</xdr:row>
      <xdr:rowOff>99060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xmlns="" id="{F2917220-9D37-47EA-9C1E-EEAF0153FA59}"/>
            </a:ext>
          </a:extLst>
        </xdr:cNvPr>
        <xdr:cNvSpPr>
          <a:spLocks noChangeAspect="1" noChangeArrowheads="1"/>
        </xdr:cNvSpPr>
      </xdr:nvSpPr>
      <xdr:spPr bwMode="auto">
        <a:xfrm>
          <a:off x="388620" y="1127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9</xdr:row>
      <xdr:rowOff>152400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xmlns="" id="{475B0A4B-017A-456A-95A9-7C1095F3ACE7}"/>
            </a:ext>
          </a:extLst>
        </xdr:cNvPr>
        <xdr:cNvSpPr>
          <a:spLocks noChangeAspect="1" noChangeArrowheads="1"/>
        </xdr:cNvSpPr>
      </xdr:nvSpPr>
      <xdr:spPr bwMode="auto">
        <a:xfrm>
          <a:off x="426720" y="1775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0</xdr:colOff>
      <xdr:row>35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xmlns="" id="{036276C3-B068-4C73-B59F-3BF7681BFF9D}"/>
            </a:ext>
          </a:extLst>
        </xdr:cNvPr>
        <xdr:cNvSpPr>
          <a:spLocks noChangeAspect="1" noChangeArrowheads="1"/>
        </xdr:cNvSpPr>
      </xdr:nvSpPr>
      <xdr:spPr bwMode="auto">
        <a:xfrm>
          <a:off x="9974580" y="7155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44</xdr:row>
      <xdr:rowOff>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xmlns="" id="{CD07D6D9-1521-49F9-BD64-EF8D8AA2441D}"/>
            </a:ext>
          </a:extLst>
        </xdr:cNvPr>
        <xdr:cNvSpPr>
          <a:spLocks noChangeAspect="1" noChangeArrowheads="1"/>
        </xdr:cNvSpPr>
      </xdr:nvSpPr>
      <xdr:spPr bwMode="auto">
        <a:xfrm>
          <a:off x="9974580" y="8938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46</xdr:row>
      <xdr:rowOff>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xmlns="" id="{C08CCE9B-5FC1-4BF4-BA37-61448EE225DE}"/>
            </a:ext>
          </a:extLst>
        </xdr:cNvPr>
        <xdr:cNvSpPr>
          <a:spLocks noChangeAspect="1" noChangeArrowheads="1"/>
        </xdr:cNvSpPr>
      </xdr:nvSpPr>
      <xdr:spPr bwMode="auto">
        <a:xfrm>
          <a:off x="9974580" y="9334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</xdr:row>
      <xdr:rowOff>0</xdr:rowOff>
    </xdr:from>
    <xdr:ext cx="518160" cy="55626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xmlns="" id="{520B0D9F-416F-4630-9CA9-E13A91D820A4}"/>
            </a:ext>
          </a:extLst>
        </xdr:cNvPr>
        <xdr:cNvSpPr>
          <a:spLocks noChangeAspect="1" noChangeArrowheads="1"/>
        </xdr:cNvSpPr>
      </xdr:nvSpPr>
      <xdr:spPr bwMode="auto">
        <a:xfrm>
          <a:off x="9974580" y="7749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99060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xmlns="" id="{A994AA69-3A5F-444A-8246-40320DDE8EBA}"/>
            </a:ext>
          </a:extLst>
        </xdr:cNvPr>
        <xdr:cNvSpPr>
          <a:spLocks noChangeAspect="1" noChangeArrowheads="1"/>
        </xdr:cNvSpPr>
      </xdr:nvSpPr>
      <xdr:spPr bwMode="auto">
        <a:xfrm>
          <a:off x="99745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</xdr:row>
      <xdr:rowOff>152400</xdr:rowOff>
    </xdr:from>
    <xdr:ext cx="518160" cy="55626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xmlns="" id="{F56D33DD-B7FA-4A98-AF85-EF5CDE1514F3}"/>
            </a:ext>
          </a:extLst>
        </xdr:cNvPr>
        <xdr:cNvSpPr>
          <a:spLocks noChangeAspect="1" noChangeArrowheads="1"/>
        </xdr:cNvSpPr>
      </xdr:nvSpPr>
      <xdr:spPr bwMode="auto">
        <a:xfrm>
          <a:off x="9974580" y="2156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182880</xdr:colOff>
      <xdr:row>20</xdr:row>
      <xdr:rowOff>99060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xmlns="" id="{2F4EB7A3-13BD-4B51-891B-EA85FE70C391}"/>
            </a:ext>
          </a:extLst>
        </xdr:cNvPr>
        <xdr:cNvSpPr>
          <a:spLocks noChangeAspect="1" noChangeArrowheads="1"/>
        </xdr:cNvSpPr>
      </xdr:nvSpPr>
      <xdr:spPr bwMode="auto">
        <a:xfrm>
          <a:off x="182880" y="299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33</xdr:row>
      <xdr:rowOff>213360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xmlns="" id="{9C428E49-BFD8-4AE1-AF2C-727B6AFFE213}"/>
            </a:ext>
          </a:extLst>
        </xdr:cNvPr>
        <xdr:cNvSpPr>
          <a:spLocks noChangeAspect="1" noChangeArrowheads="1"/>
        </xdr:cNvSpPr>
      </xdr:nvSpPr>
      <xdr:spPr bwMode="auto">
        <a:xfrm>
          <a:off x="495300" y="5608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8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xmlns="" id="{F267E084-2B62-4BEB-A41C-9AA049FC80C8}"/>
            </a:ext>
          </a:extLst>
        </xdr:cNvPr>
        <xdr:cNvSpPr>
          <a:spLocks noChangeAspect="1" noChangeArrowheads="1"/>
        </xdr:cNvSpPr>
      </xdr:nvSpPr>
      <xdr:spPr bwMode="auto">
        <a:xfrm>
          <a:off x="11864340" y="1638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21</xdr:row>
      <xdr:rowOff>53340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xmlns="" id="{EC72C270-5F3D-497B-A7BB-A809ED2E3963}"/>
            </a:ext>
          </a:extLst>
        </xdr:cNvPr>
        <xdr:cNvSpPr>
          <a:spLocks noChangeAspect="1" noChangeArrowheads="1"/>
        </xdr:cNvSpPr>
      </xdr:nvSpPr>
      <xdr:spPr bwMode="auto">
        <a:xfrm>
          <a:off x="1186434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4</xdr:row>
      <xdr:rowOff>190500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xmlns="" id="{EFFA3691-BCD9-4FD0-8E98-507E68C2EBAC}"/>
            </a:ext>
          </a:extLst>
        </xdr:cNvPr>
        <xdr:cNvSpPr>
          <a:spLocks noChangeAspect="1" noChangeArrowheads="1"/>
        </xdr:cNvSpPr>
      </xdr:nvSpPr>
      <xdr:spPr bwMode="auto">
        <a:xfrm>
          <a:off x="11864340" y="103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24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xmlns="" id="{B2800875-4502-4DE7-A171-84D949D2A853}"/>
            </a:ext>
          </a:extLst>
        </xdr:cNvPr>
        <xdr:cNvSpPr>
          <a:spLocks noChangeAspect="1" noChangeArrowheads="1"/>
        </xdr:cNvSpPr>
      </xdr:nvSpPr>
      <xdr:spPr bwMode="auto">
        <a:xfrm>
          <a:off x="11864340" y="474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24</xdr:row>
      <xdr:rowOff>0</xdr:rowOff>
    </xdr:from>
    <xdr:ext cx="518160" cy="55626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xmlns="" id="{AD2D065B-7788-4146-B1CF-83041A91F7FF}"/>
            </a:ext>
          </a:extLst>
        </xdr:cNvPr>
        <xdr:cNvSpPr>
          <a:spLocks noChangeAspect="1" noChangeArrowheads="1"/>
        </xdr:cNvSpPr>
      </xdr:nvSpPr>
      <xdr:spPr bwMode="auto">
        <a:xfrm>
          <a:off x="11864340" y="4747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xmlns="" id="{475C1214-BC21-424F-995D-ADEA5F428C72}"/>
            </a:ext>
          </a:extLst>
        </xdr:cNvPr>
        <xdr:cNvSpPr>
          <a:spLocks noChangeAspect="1" noChangeArrowheads="1"/>
        </xdr:cNvSpPr>
      </xdr:nvSpPr>
      <xdr:spPr bwMode="auto">
        <a:xfrm>
          <a:off x="11864340" y="375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20</xdr:row>
      <xdr:rowOff>152400</xdr:rowOff>
    </xdr:from>
    <xdr:ext cx="518160" cy="55626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xmlns="" id="{37F5E28A-F460-43B7-99E4-310ABDA84BC5}"/>
            </a:ext>
          </a:extLst>
        </xdr:cNvPr>
        <xdr:cNvSpPr>
          <a:spLocks noChangeAspect="1" noChangeArrowheads="1"/>
        </xdr:cNvSpPr>
      </xdr:nvSpPr>
      <xdr:spPr bwMode="auto">
        <a:xfrm>
          <a:off x="11864340" y="41071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30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xmlns="" id="{D3A66B72-4C55-4F9F-90DC-DD35CA629F42}"/>
            </a:ext>
          </a:extLst>
        </xdr:cNvPr>
        <xdr:cNvSpPr>
          <a:spLocks noChangeAspect="1" noChangeArrowheads="1"/>
        </xdr:cNvSpPr>
      </xdr:nvSpPr>
      <xdr:spPr bwMode="auto">
        <a:xfrm>
          <a:off x="11864340" y="5935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34</xdr:row>
      <xdr:rowOff>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xmlns="" id="{B2E4272B-4B34-4F5B-B7C7-8979EF825090}"/>
            </a:ext>
          </a:extLst>
        </xdr:cNvPr>
        <xdr:cNvSpPr>
          <a:spLocks noChangeAspect="1" noChangeArrowheads="1"/>
        </xdr:cNvSpPr>
      </xdr:nvSpPr>
      <xdr:spPr bwMode="auto">
        <a:xfrm>
          <a:off x="11864340" y="6728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31</xdr:row>
      <xdr:rowOff>30480</xdr:rowOff>
    </xdr:from>
    <xdr:ext cx="518160" cy="55626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xmlns="" id="{3E9816A5-06CB-41BE-A604-12BE400E9F13}"/>
            </a:ext>
          </a:extLst>
        </xdr:cNvPr>
        <xdr:cNvSpPr>
          <a:spLocks noChangeAspect="1" noChangeArrowheads="1"/>
        </xdr:cNvSpPr>
      </xdr:nvSpPr>
      <xdr:spPr bwMode="auto">
        <a:xfrm>
          <a:off x="11864340" y="6164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16</xdr:row>
      <xdr:rowOff>99060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xmlns="" id="{2238F752-2628-4E9C-ACC2-AEA294596713}"/>
            </a:ext>
          </a:extLst>
        </xdr:cNvPr>
        <xdr:cNvSpPr>
          <a:spLocks noChangeAspect="1" noChangeArrowheads="1"/>
        </xdr:cNvSpPr>
      </xdr:nvSpPr>
      <xdr:spPr bwMode="auto">
        <a:xfrm>
          <a:off x="8823960" y="3375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18</xdr:row>
      <xdr:rowOff>152400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xmlns="" id="{540AC8D2-9CCF-4C6C-AFC6-6FC5D4DF1774}"/>
            </a:ext>
          </a:extLst>
        </xdr:cNvPr>
        <xdr:cNvSpPr>
          <a:spLocks noChangeAspect="1" noChangeArrowheads="1"/>
        </xdr:cNvSpPr>
      </xdr:nvSpPr>
      <xdr:spPr bwMode="auto">
        <a:xfrm>
          <a:off x="8823960" y="3878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49</xdr:row>
      <xdr:rowOff>22860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xmlns="" id="{67A5376A-58E7-476A-B546-EC573FC21C1E}"/>
            </a:ext>
          </a:extLst>
        </xdr:cNvPr>
        <xdr:cNvSpPr>
          <a:spLocks noChangeAspect="1" noChangeArrowheads="1"/>
        </xdr:cNvSpPr>
      </xdr:nvSpPr>
      <xdr:spPr bwMode="auto">
        <a:xfrm>
          <a:off x="8595360" y="989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xmlns="" id="{FCD1035B-5707-44E4-BBC4-498B4A98CBD9}"/>
            </a:ext>
          </a:extLst>
        </xdr:cNvPr>
        <xdr:cNvSpPr>
          <a:spLocks noChangeAspect="1" noChangeArrowheads="1"/>
        </xdr:cNvSpPr>
      </xdr:nvSpPr>
      <xdr:spPr bwMode="auto">
        <a:xfrm>
          <a:off x="4183380" y="1783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04800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xmlns="" id="{A195903B-65ED-423D-A9B8-5A0B9463C7C8}"/>
            </a:ext>
          </a:extLst>
        </xdr:cNvPr>
        <xdr:cNvSpPr>
          <a:spLocks noChangeAspect="1" noChangeArrowheads="1"/>
        </xdr:cNvSpPr>
      </xdr:nvSpPr>
      <xdr:spPr bwMode="auto">
        <a:xfrm>
          <a:off x="0" y="1783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xmlns="" id="{A012F8F4-1CA7-421F-A608-25B4B8E2D886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783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xmlns="" id="{32120CD4-5092-4A73-8151-E99D74A2BD69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783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xmlns="" id="{945621AC-0344-4620-97A3-C3E2109F2FCF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783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04800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xmlns="" id="{6182BB42-5303-471F-8F44-B2D08C16E267}"/>
            </a:ext>
          </a:extLst>
        </xdr:cNvPr>
        <xdr:cNvSpPr>
          <a:spLocks noChangeAspect="1" noChangeArrowheads="1"/>
        </xdr:cNvSpPr>
      </xdr:nvSpPr>
      <xdr:spPr bwMode="auto">
        <a:xfrm>
          <a:off x="0" y="1783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xmlns="" id="{6F29FA8A-0054-48B3-AC3D-FB71B3B42967}"/>
            </a:ext>
          </a:extLst>
        </xdr:cNvPr>
        <xdr:cNvSpPr>
          <a:spLocks noChangeAspect="1" noChangeArrowheads="1"/>
        </xdr:cNvSpPr>
      </xdr:nvSpPr>
      <xdr:spPr bwMode="auto">
        <a:xfrm>
          <a:off x="4183380" y="1783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xmlns="" id="{6893ADD7-47F2-4814-958F-CDE7715CF0D6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783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xmlns="" id="{CEC2B32A-1ECD-44A5-A4F6-683A5C21F25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83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xmlns="" id="{EF370C70-6472-47B4-BCD8-6C522201DDD6}"/>
            </a:ext>
          </a:extLst>
        </xdr:cNvPr>
        <xdr:cNvSpPr>
          <a:spLocks noChangeAspect="1" noChangeArrowheads="1"/>
        </xdr:cNvSpPr>
      </xdr:nvSpPr>
      <xdr:spPr bwMode="auto">
        <a:xfrm>
          <a:off x="4183380" y="1783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xmlns="" id="{0F7E0A45-2C0F-40E0-BFCC-4B5C0E49890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83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xmlns="" id="{A6715EFC-C028-4809-9380-6FDC50C04A54}"/>
            </a:ext>
          </a:extLst>
        </xdr:cNvPr>
        <xdr:cNvSpPr>
          <a:spLocks noChangeAspect="1" noChangeArrowheads="1"/>
        </xdr:cNvSpPr>
      </xdr:nvSpPr>
      <xdr:spPr bwMode="auto">
        <a:xfrm>
          <a:off x="4183380" y="1783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xmlns="" id="{7306A819-ACD2-45A9-9307-C9E5A66F425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83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xmlns="" id="{607E9884-FC56-44D5-A76A-F4050250444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83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xmlns="" id="{4671C3C4-BDBF-42AB-A7B4-24945BC2A204}"/>
            </a:ext>
          </a:extLst>
        </xdr:cNvPr>
        <xdr:cNvSpPr>
          <a:spLocks noChangeAspect="1" noChangeArrowheads="1"/>
        </xdr:cNvSpPr>
      </xdr:nvSpPr>
      <xdr:spPr bwMode="auto">
        <a:xfrm>
          <a:off x="4183380" y="1783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xmlns="" id="{F6C3DB51-C90B-42CC-AD74-756F27B8E99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83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449580</xdr:colOff>
      <xdr:row>7</xdr:row>
      <xdr:rowOff>129540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xmlns="" id="{E4B01649-5C7C-4FC9-B555-C209187F2403}"/>
            </a:ext>
          </a:extLst>
        </xdr:cNvPr>
        <xdr:cNvSpPr>
          <a:spLocks noChangeAspect="1" noChangeArrowheads="1"/>
        </xdr:cNvSpPr>
      </xdr:nvSpPr>
      <xdr:spPr bwMode="auto">
        <a:xfrm>
          <a:off x="868680" y="1684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xmlns="" id="{E66E30A7-B3BB-4E52-ADCE-1E78223CD30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83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129540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xmlns="" id="{4B35F2BE-A80E-4E94-83CC-35C29428409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84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182880</xdr:colOff>
      <xdr:row>8</xdr:row>
      <xdr:rowOff>99060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xmlns="" id="{6372C5ED-BB89-4B42-9FE6-454C0CBC1910}"/>
            </a:ext>
          </a:extLst>
        </xdr:cNvPr>
        <xdr:cNvSpPr>
          <a:spLocks noChangeAspect="1" noChangeArrowheads="1"/>
        </xdr:cNvSpPr>
      </xdr:nvSpPr>
      <xdr:spPr bwMode="auto">
        <a:xfrm>
          <a:off x="792480" y="188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xmlns="" id="{235DB35A-8583-4288-9A4D-24ACB0982524}"/>
            </a:ext>
          </a:extLst>
        </xdr:cNvPr>
        <xdr:cNvSpPr>
          <a:spLocks noChangeAspect="1" noChangeArrowheads="1"/>
        </xdr:cNvSpPr>
      </xdr:nvSpPr>
      <xdr:spPr bwMode="auto">
        <a:xfrm>
          <a:off x="4183380" y="1783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</xdr:row>
      <xdr:rowOff>129540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xmlns="" id="{A9486F54-D8B7-439A-A07D-C0DE7C25FB42}"/>
            </a:ext>
          </a:extLst>
        </xdr:cNvPr>
        <xdr:cNvSpPr>
          <a:spLocks noChangeAspect="1" noChangeArrowheads="1"/>
        </xdr:cNvSpPr>
      </xdr:nvSpPr>
      <xdr:spPr bwMode="auto">
        <a:xfrm>
          <a:off x="4183380" y="1684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99060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xmlns="" id="{814A38D0-E0D6-4231-97F7-83DC8DBFB56C}"/>
            </a:ext>
          </a:extLst>
        </xdr:cNvPr>
        <xdr:cNvSpPr>
          <a:spLocks noChangeAspect="1" noChangeArrowheads="1"/>
        </xdr:cNvSpPr>
      </xdr:nvSpPr>
      <xdr:spPr bwMode="auto">
        <a:xfrm>
          <a:off x="4183380" y="188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182880</xdr:colOff>
      <xdr:row>7</xdr:row>
      <xdr:rowOff>99060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xmlns="" id="{EBFA0BA9-D64F-442C-A9F8-D1089D456126}"/>
            </a:ext>
          </a:extLst>
        </xdr:cNvPr>
        <xdr:cNvSpPr>
          <a:spLocks noChangeAspect="1" noChangeArrowheads="1"/>
        </xdr:cNvSpPr>
      </xdr:nvSpPr>
      <xdr:spPr bwMode="auto">
        <a:xfrm>
          <a:off x="4366260" y="165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304800" cy="304800"/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xmlns="" id="{EA7F8ADA-B249-4A93-8B36-79EBEA3D8F2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83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129540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xmlns="" id="{F9AF15CE-1A1D-4975-945D-C069C12F279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84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99060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xmlns="" id="{3D0F3B35-E1A6-4DB1-AFF1-11EA04F72BB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8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99060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xmlns="" id="{81DAC220-0CD4-4B52-B9B2-566360810A5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5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99060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xmlns="" id="{521AB607-0145-4BB4-BA51-A8B9872DA0AE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88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99060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xmlns="" id="{0221A5F6-9D4E-46EF-A4BF-00D2063CF3B8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65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182880</xdr:colOff>
      <xdr:row>7</xdr:row>
      <xdr:rowOff>99060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xmlns="" id="{735C6184-A1E3-4D04-8DEE-BC66A41BFDCB}"/>
            </a:ext>
          </a:extLst>
        </xdr:cNvPr>
        <xdr:cNvSpPr>
          <a:spLocks noChangeAspect="1" noChangeArrowheads="1"/>
        </xdr:cNvSpPr>
      </xdr:nvSpPr>
      <xdr:spPr bwMode="auto">
        <a:xfrm>
          <a:off x="4366260" y="165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182880</xdr:colOff>
      <xdr:row>5</xdr:row>
      <xdr:rowOff>99060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xmlns="" id="{C91728B9-E712-4877-B5BE-32F4BF982446}"/>
            </a:ext>
          </a:extLst>
        </xdr:cNvPr>
        <xdr:cNvSpPr>
          <a:spLocks noChangeAspect="1" noChangeArrowheads="1"/>
        </xdr:cNvSpPr>
      </xdr:nvSpPr>
      <xdr:spPr bwMode="auto">
        <a:xfrm>
          <a:off x="792480" y="119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</xdr:row>
      <xdr:rowOff>152400</xdr:rowOff>
    </xdr:from>
    <xdr:ext cx="518160" cy="55626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xmlns="" id="{9528BB5E-A830-445E-A073-F25E46092237}"/>
            </a:ext>
          </a:extLst>
        </xdr:cNvPr>
        <xdr:cNvSpPr>
          <a:spLocks noChangeAspect="1" noChangeArrowheads="1"/>
        </xdr:cNvSpPr>
      </xdr:nvSpPr>
      <xdr:spPr bwMode="auto">
        <a:xfrm>
          <a:off x="868680" y="1706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182880</xdr:colOff>
      <xdr:row>5</xdr:row>
      <xdr:rowOff>99060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xmlns="" id="{47DA784D-AA95-4AC3-A79C-2FD95ED57761}"/>
            </a:ext>
          </a:extLst>
        </xdr:cNvPr>
        <xdr:cNvSpPr>
          <a:spLocks noChangeAspect="1" noChangeArrowheads="1"/>
        </xdr:cNvSpPr>
      </xdr:nvSpPr>
      <xdr:spPr bwMode="auto">
        <a:xfrm>
          <a:off x="792480" y="119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182880</xdr:colOff>
      <xdr:row>5</xdr:row>
      <xdr:rowOff>99060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xmlns="" id="{6ED37D83-8EC7-428B-A780-ACDD6E9DBA3F}"/>
            </a:ext>
          </a:extLst>
        </xdr:cNvPr>
        <xdr:cNvSpPr>
          <a:spLocks noChangeAspect="1" noChangeArrowheads="1"/>
        </xdr:cNvSpPr>
      </xdr:nvSpPr>
      <xdr:spPr bwMode="auto">
        <a:xfrm>
          <a:off x="4366260" y="119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182880</xdr:colOff>
      <xdr:row>5</xdr:row>
      <xdr:rowOff>99060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xmlns="" id="{E40A473E-A4BF-4CB7-8E3F-116D83423586}"/>
            </a:ext>
          </a:extLst>
        </xdr:cNvPr>
        <xdr:cNvSpPr>
          <a:spLocks noChangeAspect="1" noChangeArrowheads="1"/>
        </xdr:cNvSpPr>
      </xdr:nvSpPr>
      <xdr:spPr bwMode="auto">
        <a:xfrm>
          <a:off x="4366260" y="119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182880</xdr:colOff>
      <xdr:row>5</xdr:row>
      <xdr:rowOff>99060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xmlns="" id="{E4934556-6CE1-46F9-BC92-5101A32498E2}"/>
            </a:ext>
          </a:extLst>
        </xdr:cNvPr>
        <xdr:cNvSpPr>
          <a:spLocks noChangeAspect="1" noChangeArrowheads="1"/>
        </xdr:cNvSpPr>
      </xdr:nvSpPr>
      <xdr:spPr bwMode="auto">
        <a:xfrm>
          <a:off x="4366260" y="119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</xdr:row>
      <xdr:rowOff>152400</xdr:rowOff>
    </xdr:from>
    <xdr:ext cx="518160" cy="55626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xmlns="" id="{81A0C116-286C-45D3-833C-4D0E474B417E}"/>
            </a:ext>
          </a:extLst>
        </xdr:cNvPr>
        <xdr:cNvSpPr>
          <a:spLocks noChangeAspect="1" noChangeArrowheads="1"/>
        </xdr:cNvSpPr>
      </xdr:nvSpPr>
      <xdr:spPr bwMode="auto">
        <a:xfrm>
          <a:off x="4442460" y="1249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182880</xdr:colOff>
      <xdr:row>6</xdr:row>
      <xdr:rowOff>99060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xmlns="" id="{90FFB665-93FD-47D0-AF9A-541D95EC71E0}"/>
            </a:ext>
          </a:extLst>
        </xdr:cNvPr>
        <xdr:cNvSpPr>
          <a:spLocks noChangeAspect="1" noChangeArrowheads="1"/>
        </xdr:cNvSpPr>
      </xdr:nvSpPr>
      <xdr:spPr bwMode="auto">
        <a:xfrm>
          <a:off x="792480" y="142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152400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xmlns="" id="{C350D23B-805C-4EF5-9279-200343774E92}"/>
            </a:ext>
          </a:extLst>
        </xdr:cNvPr>
        <xdr:cNvSpPr>
          <a:spLocks noChangeAspect="1" noChangeArrowheads="1"/>
        </xdr:cNvSpPr>
      </xdr:nvSpPr>
      <xdr:spPr bwMode="auto">
        <a:xfrm>
          <a:off x="868680" y="2621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99060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xmlns="" id="{268EB4B9-CBA1-466D-831A-CFC927E9D399}"/>
            </a:ext>
          </a:extLst>
        </xdr:cNvPr>
        <xdr:cNvSpPr>
          <a:spLocks noChangeAspect="1" noChangeArrowheads="1"/>
        </xdr:cNvSpPr>
      </xdr:nvSpPr>
      <xdr:spPr bwMode="auto">
        <a:xfrm>
          <a:off x="4183380" y="119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</xdr:row>
      <xdr:rowOff>152400</xdr:rowOff>
    </xdr:from>
    <xdr:ext cx="518160" cy="55626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xmlns="" id="{DE6A053D-5746-4C67-9E4D-09CE31F07D33}"/>
            </a:ext>
          </a:extLst>
        </xdr:cNvPr>
        <xdr:cNvSpPr>
          <a:spLocks noChangeAspect="1" noChangeArrowheads="1"/>
        </xdr:cNvSpPr>
      </xdr:nvSpPr>
      <xdr:spPr bwMode="auto">
        <a:xfrm>
          <a:off x="4183380" y="1706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99060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xmlns="" id="{9FADD8B4-2F5A-4D5A-802B-E42C14F66AA8}"/>
            </a:ext>
          </a:extLst>
        </xdr:cNvPr>
        <xdr:cNvSpPr>
          <a:spLocks noChangeAspect="1" noChangeArrowheads="1"/>
        </xdr:cNvSpPr>
      </xdr:nvSpPr>
      <xdr:spPr bwMode="auto">
        <a:xfrm>
          <a:off x="4183380" y="119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99060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xmlns="" id="{E52555D4-528F-4561-8F66-97E7858A8C83}"/>
            </a:ext>
          </a:extLst>
        </xdr:cNvPr>
        <xdr:cNvSpPr>
          <a:spLocks noChangeAspect="1" noChangeArrowheads="1"/>
        </xdr:cNvSpPr>
      </xdr:nvSpPr>
      <xdr:spPr bwMode="auto">
        <a:xfrm>
          <a:off x="4183380" y="119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99060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xmlns="" id="{F5A01F7B-7C1B-4C4C-949A-AE9952A0986C}"/>
            </a:ext>
          </a:extLst>
        </xdr:cNvPr>
        <xdr:cNvSpPr>
          <a:spLocks noChangeAspect="1" noChangeArrowheads="1"/>
        </xdr:cNvSpPr>
      </xdr:nvSpPr>
      <xdr:spPr bwMode="auto">
        <a:xfrm>
          <a:off x="4183380" y="119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152400</xdr:rowOff>
    </xdr:from>
    <xdr:ext cx="518160" cy="55626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xmlns="" id="{DE985750-04C6-42A9-99B4-F54AF29323A6}"/>
            </a:ext>
          </a:extLst>
        </xdr:cNvPr>
        <xdr:cNvSpPr>
          <a:spLocks noChangeAspect="1" noChangeArrowheads="1"/>
        </xdr:cNvSpPr>
      </xdr:nvSpPr>
      <xdr:spPr bwMode="auto">
        <a:xfrm>
          <a:off x="4183380" y="1249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6</xdr:row>
      <xdr:rowOff>99060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xmlns="" id="{18358DF0-6F21-4AC1-BEF2-DB6C3821EFF5}"/>
            </a:ext>
          </a:extLst>
        </xdr:cNvPr>
        <xdr:cNvSpPr>
          <a:spLocks noChangeAspect="1" noChangeArrowheads="1"/>
        </xdr:cNvSpPr>
      </xdr:nvSpPr>
      <xdr:spPr bwMode="auto">
        <a:xfrm>
          <a:off x="4183380" y="142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152400</xdr:rowOff>
    </xdr:from>
    <xdr:ext cx="518160" cy="55626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xmlns="" id="{E04C4D54-7881-4955-A2E2-F9F4BBC5941F}"/>
            </a:ext>
          </a:extLst>
        </xdr:cNvPr>
        <xdr:cNvSpPr>
          <a:spLocks noChangeAspect="1" noChangeArrowheads="1"/>
        </xdr:cNvSpPr>
      </xdr:nvSpPr>
      <xdr:spPr bwMode="auto">
        <a:xfrm>
          <a:off x="4183380" y="2621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182880</xdr:colOff>
      <xdr:row>5</xdr:row>
      <xdr:rowOff>99060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xmlns="" id="{5B42D0F1-C29C-4586-849D-B5BE2DEF86BA}"/>
            </a:ext>
          </a:extLst>
        </xdr:cNvPr>
        <xdr:cNvSpPr>
          <a:spLocks noChangeAspect="1" noChangeArrowheads="1"/>
        </xdr:cNvSpPr>
      </xdr:nvSpPr>
      <xdr:spPr bwMode="auto">
        <a:xfrm>
          <a:off x="4366260" y="119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152400</xdr:rowOff>
    </xdr:from>
    <xdr:ext cx="518160" cy="55626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xmlns="" id="{50B91AD8-94E9-4749-B95E-A10BFEFAF9D7}"/>
            </a:ext>
          </a:extLst>
        </xdr:cNvPr>
        <xdr:cNvSpPr>
          <a:spLocks noChangeAspect="1" noChangeArrowheads="1"/>
        </xdr:cNvSpPr>
      </xdr:nvSpPr>
      <xdr:spPr bwMode="auto">
        <a:xfrm>
          <a:off x="4442460" y="1935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</xdr:row>
      <xdr:rowOff>152400</xdr:rowOff>
    </xdr:from>
    <xdr:ext cx="518160" cy="55626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xmlns="" id="{761353DF-35E3-47DA-A1F1-3522B554C597}"/>
            </a:ext>
          </a:extLst>
        </xdr:cNvPr>
        <xdr:cNvSpPr>
          <a:spLocks noChangeAspect="1" noChangeArrowheads="1"/>
        </xdr:cNvSpPr>
      </xdr:nvSpPr>
      <xdr:spPr bwMode="auto">
        <a:xfrm>
          <a:off x="868680" y="102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236220</xdr:colOff>
      <xdr:row>5</xdr:row>
      <xdr:rowOff>114300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xmlns="" id="{7A5B7EFD-E0F8-4CBF-9856-16DC08CAE202}"/>
            </a:ext>
          </a:extLst>
        </xdr:cNvPr>
        <xdr:cNvSpPr>
          <a:spLocks noChangeAspect="1" noChangeArrowheads="1"/>
        </xdr:cNvSpPr>
      </xdr:nvSpPr>
      <xdr:spPr bwMode="auto">
        <a:xfrm>
          <a:off x="4419600" y="1211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99060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xmlns="" id="{D8A7E7A1-D089-4EC2-AE90-88AB735DE41D}"/>
            </a:ext>
          </a:extLst>
        </xdr:cNvPr>
        <xdr:cNvSpPr>
          <a:spLocks noChangeAspect="1" noChangeArrowheads="1"/>
        </xdr:cNvSpPr>
      </xdr:nvSpPr>
      <xdr:spPr bwMode="auto">
        <a:xfrm>
          <a:off x="7879080" y="211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152400</xdr:rowOff>
    </xdr:from>
    <xdr:ext cx="518160" cy="55626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xmlns="" id="{EF76BFD3-29EC-4AB4-A7C3-C7D8AAE18958}"/>
            </a:ext>
          </a:extLst>
        </xdr:cNvPr>
        <xdr:cNvSpPr>
          <a:spLocks noChangeAspect="1" noChangeArrowheads="1"/>
        </xdr:cNvSpPr>
      </xdr:nvSpPr>
      <xdr:spPr bwMode="auto">
        <a:xfrm>
          <a:off x="7879080" y="2621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182880</xdr:colOff>
      <xdr:row>9</xdr:row>
      <xdr:rowOff>99060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xmlns="" id="{915CE549-3E49-4A83-9D9C-01535D9C41F7}"/>
            </a:ext>
          </a:extLst>
        </xdr:cNvPr>
        <xdr:cNvSpPr>
          <a:spLocks noChangeAspect="1" noChangeArrowheads="1"/>
        </xdr:cNvSpPr>
      </xdr:nvSpPr>
      <xdr:spPr bwMode="auto">
        <a:xfrm>
          <a:off x="9281160" y="211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152400</xdr:rowOff>
    </xdr:from>
    <xdr:ext cx="518160" cy="55626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xmlns="" id="{470E08D2-1ED7-4B0F-8A9E-67B7897618FE}"/>
            </a:ext>
          </a:extLst>
        </xdr:cNvPr>
        <xdr:cNvSpPr>
          <a:spLocks noChangeAspect="1" noChangeArrowheads="1"/>
        </xdr:cNvSpPr>
      </xdr:nvSpPr>
      <xdr:spPr bwMode="auto">
        <a:xfrm>
          <a:off x="9707880" y="2621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99060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xmlns="" id="{B686CA57-31CC-4F93-8796-8D8C4F5B1EDC}"/>
            </a:ext>
          </a:extLst>
        </xdr:cNvPr>
        <xdr:cNvSpPr>
          <a:spLocks noChangeAspect="1" noChangeArrowheads="1"/>
        </xdr:cNvSpPr>
      </xdr:nvSpPr>
      <xdr:spPr bwMode="auto">
        <a:xfrm>
          <a:off x="7879080" y="142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152400</xdr:rowOff>
    </xdr:from>
    <xdr:ext cx="518160" cy="55626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xmlns="" id="{4E52A1CA-804C-43C5-9A09-C787A6E13AA2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621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182880</xdr:colOff>
      <xdr:row>6</xdr:row>
      <xdr:rowOff>99060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xmlns="" id="{1FAF5F31-6DCC-4980-A80F-90B7126B0237}"/>
            </a:ext>
          </a:extLst>
        </xdr:cNvPr>
        <xdr:cNvSpPr>
          <a:spLocks noChangeAspect="1" noChangeArrowheads="1"/>
        </xdr:cNvSpPr>
      </xdr:nvSpPr>
      <xdr:spPr bwMode="auto">
        <a:xfrm>
          <a:off x="8877300" y="142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152400</xdr:rowOff>
    </xdr:from>
    <xdr:ext cx="518160" cy="55626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xmlns="" id="{8C47174A-5157-4E93-9AF3-039E49651078}"/>
            </a:ext>
          </a:extLst>
        </xdr:cNvPr>
        <xdr:cNvSpPr>
          <a:spLocks noChangeAspect="1" noChangeArrowheads="1"/>
        </xdr:cNvSpPr>
      </xdr:nvSpPr>
      <xdr:spPr bwMode="auto">
        <a:xfrm>
          <a:off x="8915400" y="1935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99060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xmlns="" id="{65C1C30C-2A2D-4AAC-A07A-5C1D96A18B9E}"/>
            </a:ext>
          </a:extLst>
        </xdr:cNvPr>
        <xdr:cNvSpPr>
          <a:spLocks noChangeAspect="1" noChangeArrowheads="1"/>
        </xdr:cNvSpPr>
      </xdr:nvSpPr>
      <xdr:spPr bwMode="auto">
        <a:xfrm>
          <a:off x="7879080" y="119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152400</xdr:rowOff>
    </xdr:from>
    <xdr:ext cx="518160" cy="55626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xmlns="" id="{C366E601-328C-44EB-9956-7AC2678C7D01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621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99060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xmlns="" id="{48CB2429-8CF9-4BC9-A05A-D5EFB3424A2C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42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152400</xdr:rowOff>
    </xdr:from>
    <xdr:ext cx="518160" cy="55626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xmlns="" id="{D1AF64A9-5C62-4B78-B14B-F2E449B0AA92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935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182880</xdr:colOff>
      <xdr:row>5</xdr:row>
      <xdr:rowOff>99060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xmlns="" id="{75E9925B-7A61-481C-A6FE-9585536FC97F}"/>
            </a:ext>
          </a:extLst>
        </xdr:cNvPr>
        <xdr:cNvSpPr>
          <a:spLocks noChangeAspect="1" noChangeArrowheads="1"/>
        </xdr:cNvSpPr>
      </xdr:nvSpPr>
      <xdr:spPr bwMode="auto">
        <a:xfrm>
          <a:off x="8877300" y="119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152400</xdr:rowOff>
    </xdr:from>
    <xdr:ext cx="518160" cy="55626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xmlns="" id="{064C3ADA-E6CF-4796-8D51-1345F1A942B5}"/>
            </a:ext>
          </a:extLst>
        </xdr:cNvPr>
        <xdr:cNvSpPr>
          <a:spLocks noChangeAspect="1" noChangeArrowheads="1"/>
        </xdr:cNvSpPr>
      </xdr:nvSpPr>
      <xdr:spPr bwMode="auto">
        <a:xfrm>
          <a:off x="8915400" y="1935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152400</xdr:rowOff>
    </xdr:from>
    <xdr:ext cx="518160" cy="55626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xmlns="" id="{FAACC221-7C71-4F7B-A28C-2A46AB131BB5}"/>
            </a:ext>
          </a:extLst>
        </xdr:cNvPr>
        <xdr:cNvSpPr>
          <a:spLocks noChangeAspect="1" noChangeArrowheads="1"/>
        </xdr:cNvSpPr>
      </xdr:nvSpPr>
      <xdr:spPr bwMode="auto">
        <a:xfrm>
          <a:off x="7879080" y="2621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99060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xmlns="" id="{3CF8C61A-D197-4167-B919-A2A3C6AE4355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11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</xdr:row>
      <xdr:rowOff>152400</xdr:rowOff>
    </xdr:from>
    <xdr:ext cx="518160" cy="55626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xmlns="" id="{5B3D5912-E979-4D82-AD3B-7CE57D349542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621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99060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xmlns="" id="{A012E24B-0562-423B-A1B2-8991DA15E01C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42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152400</xdr:rowOff>
    </xdr:from>
    <xdr:ext cx="518160" cy="55626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xmlns="" id="{9CF714FD-7756-477C-9A7A-185ECCCFBF2F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935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99060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xmlns="" id="{7C8BD611-9E5B-442C-ADDA-BEFFCCFD3148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19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152400</xdr:rowOff>
    </xdr:from>
    <xdr:ext cx="518160" cy="55626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xmlns="" id="{098B4602-C9AB-4CD3-B2EF-1EDF772268FC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935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152400</xdr:rowOff>
    </xdr:from>
    <xdr:ext cx="518160" cy="55626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xmlns="" id="{4AEFC9A8-A7B2-4C6F-8C79-2523D9953084}"/>
            </a:ext>
          </a:extLst>
        </xdr:cNvPr>
        <xdr:cNvSpPr>
          <a:spLocks noChangeAspect="1" noChangeArrowheads="1"/>
        </xdr:cNvSpPr>
      </xdr:nvSpPr>
      <xdr:spPr bwMode="auto">
        <a:xfrm>
          <a:off x="8915400" y="2621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99060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xmlns="" id="{332315CA-B554-4371-9EEE-9377C56C49B6}"/>
            </a:ext>
          </a:extLst>
        </xdr:cNvPr>
        <xdr:cNvSpPr>
          <a:spLocks noChangeAspect="1" noChangeArrowheads="1"/>
        </xdr:cNvSpPr>
      </xdr:nvSpPr>
      <xdr:spPr bwMode="auto">
        <a:xfrm>
          <a:off x="7879080" y="165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152400</xdr:rowOff>
    </xdr:from>
    <xdr:ext cx="518160" cy="55626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xmlns="" id="{1B991548-C0C4-4BD2-A6C3-4154C00BF686}"/>
            </a:ext>
          </a:extLst>
        </xdr:cNvPr>
        <xdr:cNvSpPr>
          <a:spLocks noChangeAspect="1" noChangeArrowheads="1"/>
        </xdr:cNvSpPr>
      </xdr:nvSpPr>
      <xdr:spPr bwMode="auto">
        <a:xfrm>
          <a:off x="7879080" y="2164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152400</xdr:rowOff>
    </xdr:from>
    <xdr:ext cx="518160" cy="55626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xmlns="" id="{47937533-F7F6-4BDD-B8B9-8278032F6475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621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99060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xmlns="" id="{59B6B9C3-1603-4EB0-AE20-53BF7527E02E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42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46266</xdr:colOff>
      <xdr:row>11</xdr:row>
      <xdr:rowOff>19282</xdr:rowOff>
    </xdr:from>
    <xdr:ext cx="518160" cy="45719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xmlns="" id="{9B973221-F59D-43BF-8B96-98313B8141E6}"/>
            </a:ext>
          </a:extLst>
        </xdr:cNvPr>
        <xdr:cNvSpPr>
          <a:spLocks noChangeAspect="1" noChangeArrowheads="1"/>
        </xdr:cNvSpPr>
      </xdr:nvSpPr>
      <xdr:spPr bwMode="auto">
        <a:xfrm rot="21069467" flipV="1">
          <a:off x="4884966" y="2488162"/>
          <a:ext cx="518160" cy="4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8</a:t>
          </a:r>
        </a:p>
      </xdr:txBody>
    </xdr:sp>
    <xdr:clientData/>
  </xdr:oneCellAnchor>
  <xdr:oneCellAnchor>
    <xdr:from>
      <xdr:col>7</xdr:col>
      <xdr:colOff>0</xdr:colOff>
      <xdr:row>5</xdr:row>
      <xdr:rowOff>99060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xmlns="" id="{8D635514-B8D2-4F64-8200-3816F64B8C7A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19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14</xdr:row>
      <xdr:rowOff>22859</xdr:rowOff>
    </xdr:from>
    <xdr:ext cx="518160" cy="45719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xmlns="" id="{71CC5B71-1D53-4A62-ACCD-B5589A82CFD6}"/>
            </a:ext>
          </a:extLst>
        </xdr:cNvPr>
        <xdr:cNvSpPr>
          <a:spLocks noChangeAspect="1" noChangeArrowheads="1"/>
        </xdr:cNvSpPr>
      </xdr:nvSpPr>
      <xdr:spPr bwMode="auto">
        <a:xfrm flipV="1">
          <a:off x="4838700" y="3177539"/>
          <a:ext cx="518160" cy="4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8</xdr:col>
      <xdr:colOff>182880</xdr:colOff>
      <xdr:row>7</xdr:row>
      <xdr:rowOff>99060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xmlns="" id="{5D3AC1B4-0D98-4D03-A6D7-4868DC80B075}"/>
            </a:ext>
          </a:extLst>
        </xdr:cNvPr>
        <xdr:cNvSpPr>
          <a:spLocks noChangeAspect="1" noChangeArrowheads="1"/>
        </xdr:cNvSpPr>
      </xdr:nvSpPr>
      <xdr:spPr bwMode="auto">
        <a:xfrm>
          <a:off x="8877300" y="165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38100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xmlns="" id="{E6EA1DA7-5905-4E49-A93C-2CF692C1439D}"/>
            </a:ext>
          </a:extLst>
        </xdr:cNvPr>
        <xdr:cNvSpPr>
          <a:spLocks noChangeAspect="1" noChangeArrowheads="1"/>
        </xdr:cNvSpPr>
      </xdr:nvSpPr>
      <xdr:spPr bwMode="auto">
        <a:xfrm>
          <a:off x="7879080" y="159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</xdr:row>
      <xdr:rowOff>99060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xmlns="" id="{BAC55468-600A-41A1-B50E-3CCCD57ABAC4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11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152400</xdr:rowOff>
    </xdr:from>
    <xdr:ext cx="518160" cy="55626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xmlns="" id="{1ABA38D0-8074-45E4-A4EC-49CE9A4E5912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621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99060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xmlns="" id="{062689A6-FE6B-46DD-B3E9-A54BB20ED725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42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152400</xdr:rowOff>
    </xdr:from>
    <xdr:ext cx="518160" cy="55626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xmlns="" id="{9EE84908-13AF-4465-97A7-6DF4D947840C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935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99060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xmlns="" id="{36509E49-6B37-41C2-9063-E4547D2458D6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19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152400</xdr:rowOff>
    </xdr:from>
    <xdr:ext cx="518160" cy="55626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xmlns="" id="{987A0B44-99E3-4C59-B76B-0355AF6EB3AE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935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152400</xdr:rowOff>
    </xdr:from>
    <xdr:ext cx="518160" cy="55626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xmlns="" id="{399B94F9-59C4-478F-B18E-277954EF55A2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621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99060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xmlns="" id="{FDEFDD50-6CDF-4694-B138-596BF1D4C33C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65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</xdr:row>
      <xdr:rowOff>152400</xdr:rowOff>
    </xdr:from>
    <xdr:ext cx="518160" cy="55626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xmlns="" id="{3D5D6C23-5A14-41F0-8DD3-F3B1E87098CD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164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182880</xdr:colOff>
      <xdr:row>4</xdr:row>
      <xdr:rowOff>99060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xmlns="" id="{1B5459AC-9F30-4FD7-B7C4-E03F9DA0AEB8}"/>
            </a:ext>
          </a:extLst>
        </xdr:cNvPr>
        <xdr:cNvSpPr>
          <a:spLocks noChangeAspect="1" noChangeArrowheads="1"/>
        </xdr:cNvSpPr>
      </xdr:nvSpPr>
      <xdr:spPr bwMode="auto">
        <a:xfrm>
          <a:off x="8671560" y="967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99060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xmlns="" id="{7F64C0FF-68A6-4140-A137-0EFB85916F6E}"/>
            </a:ext>
          </a:extLst>
        </xdr:cNvPr>
        <xdr:cNvSpPr>
          <a:spLocks noChangeAspect="1" noChangeArrowheads="1"/>
        </xdr:cNvSpPr>
      </xdr:nvSpPr>
      <xdr:spPr bwMode="auto">
        <a:xfrm>
          <a:off x="7879080" y="119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182880</xdr:colOff>
      <xdr:row>5</xdr:row>
      <xdr:rowOff>99060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xmlns="" id="{1BE206B8-0F45-480D-B04D-682069C1068F}"/>
            </a:ext>
          </a:extLst>
        </xdr:cNvPr>
        <xdr:cNvSpPr>
          <a:spLocks noChangeAspect="1" noChangeArrowheads="1"/>
        </xdr:cNvSpPr>
      </xdr:nvSpPr>
      <xdr:spPr bwMode="auto">
        <a:xfrm>
          <a:off x="9281160" y="119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99060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xmlns="" id="{A1469BB3-C2CB-41BC-BE0C-F8CE90BFCD2D}"/>
            </a:ext>
          </a:extLst>
        </xdr:cNvPr>
        <xdr:cNvSpPr>
          <a:spLocks noChangeAspect="1" noChangeArrowheads="1"/>
        </xdr:cNvSpPr>
      </xdr:nvSpPr>
      <xdr:spPr bwMode="auto">
        <a:xfrm>
          <a:off x="7879080" y="165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182880</xdr:colOff>
      <xdr:row>7</xdr:row>
      <xdr:rowOff>99060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xmlns="" id="{1982B40B-3A39-40D0-A02C-07D43D874B4B}"/>
            </a:ext>
          </a:extLst>
        </xdr:cNvPr>
        <xdr:cNvSpPr>
          <a:spLocks noChangeAspect="1" noChangeArrowheads="1"/>
        </xdr:cNvSpPr>
      </xdr:nvSpPr>
      <xdr:spPr bwMode="auto">
        <a:xfrm>
          <a:off x="9281160" y="165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99060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xmlns="" id="{894059AA-B5C8-44EB-AEF5-60F6338CC496}"/>
            </a:ext>
          </a:extLst>
        </xdr:cNvPr>
        <xdr:cNvSpPr>
          <a:spLocks noChangeAspect="1" noChangeArrowheads="1"/>
        </xdr:cNvSpPr>
      </xdr:nvSpPr>
      <xdr:spPr bwMode="auto">
        <a:xfrm>
          <a:off x="7879080" y="2567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152400</xdr:rowOff>
    </xdr:from>
    <xdr:ext cx="518160" cy="55626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xmlns="" id="{7C741711-F4D3-4F5C-BD69-911AB380CF8B}"/>
            </a:ext>
          </a:extLst>
        </xdr:cNvPr>
        <xdr:cNvSpPr>
          <a:spLocks noChangeAspect="1" noChangeArrowheads="1"/>
        </xdr:cNvSpPr>
      </xdr:nvSpPr>
      <xdr:spPr bwMode="auto">
        <a:xfrm>
          <a:off x="7879080" y="1706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</xdr:row>
      <xdr:rowOff>99060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xmlns="" id="{9472CCD3-EE80-437C-A482-F583BD20936B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11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152400</xdr:rowOff>
    </xdr:from>
    <xdr:ext cx="518160" cy="55626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xmlns="" id="{C1719DBB-6B61-4348-AC35-0CFD9C8A18D2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621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99060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xmlns="" id="{03056C02-5593-4ABD-BCE7-83A869C235AD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42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152400</xdr:rowOff>
    </xdr:from>
    <xdr:ext cx="518160" cy="55626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xmlns="" id="{572D13F6-82DE-4DF8-925F-486D1BB05BE0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935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99060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xmlns="" id="{98B0324F-5C8A-4DA2-A085-B212528542E1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19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152400</xdr:rowOff>
    </xdr:from>
    <xdr:ext cx="518160" cy="55626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xmlns="" id="{DAE247E6-9330-4830-A321-8DC4B38BD8C7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935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152400</xdr:rowOff>
    </xdr:from>
    <xdr:ext cx="518160" cy="55626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xmlns="" id="{E3BFFD31-526F-4818-BE92-89C487392564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621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99060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xmlns="" id="{6826E5B2-0808-44BB-80F0-BC93DB100F51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65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</xdr:row>
      <xdr:rowOff>152400</xdr:rowOff>
    </xdr:from>
    <xdr:ext cx="518160" cy="55626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xmlns="" id="{50A0F586-14C9-4C3E-A2F4-41A391883B7A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164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167640</xdr:colOff>
      <xdr:row>7</xdr:row>
      <xdr:rowOff>38100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xmlns="" id="{59972EF8-7257-4B24-94AF-B85CF5C5A496}"/>
            </a:ext>
          </a:extLst>
        </xdr:cNvPr>
        <xdr:cNvSpPr>
          <a:spLocks noChangeAspect="1" noChangeArrowheads="1"/>
        </xdr:cNvSpPr>
      </xdr:nvSpPr>
      <xdr:spPr bwMode="auto">
        <a:xfrm>
          <a:off x="8656320" y="159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99060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xmlns="" id="{5DE5E8E4-965D-4B9A-91F4-DD49EFEA39AD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19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</xdr:row>
      <xdr:rowOff>99060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xmlns="" id="{E0815263-66E5-4727-9C17-3BE64896E74B}"/>
            </a:ext>
          </a:extLst>
        </xdr:cNvPr>
        <xdr:cNvSpPr>
          <a:spLocks noChangeAspect="1" noChangeArrowheads="1"/>
        </xdr:cNvSpPr>
      </xdr:nvSpPr>
      <xdr:spPr bwMode="auto">
        <a:xfrm>
          <a:off x="9098280" y="165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182880</xdr:colOff>
      <xdr:row>11</xdr:row>
      <xdr:rowOff>99060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xmlns="" id="{2E7A1B1F-A415-49C7-ADC0-E4DE80BFC8DA}"/>
            </a:ext>
          </a:extLst>
        </xdr:cNvPr>
        <xdr:cNvSpPr>
          <a:spLocks noChangeAspect="1" noChangeArrowheads="1"/>
        </xdr:cNvSpPr>
      </xdr:nvSpPr>
      <xdr:spPr bwMode="auto">
        <a:xfrm>
          <a:off x="8671560" y="2567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</xdr:row>
      <xdr:rowOff>152400</xdr:rowOff>
    </xdr:from>
    <xdr:ext cx="518160" cy="55626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xmlns="" id="{AF2215C7-2DB8-4307-931C-A8D9505DF4C0}"/>
            </a:ext>
          </a:extLst>
        </xdr:cNvPr>
        <xdr:cNvSpPr>
          <a:spLocks noChangeAspect="1" noChangeArrowheads="1"/>
        </xdr:cNvSpPr>
      </xdr:nvSpPr>
      <xdr:spPr bwMode="auto">
        <a:xfrm>
          <a:off x="9098280" y="1706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</xdr:row>
      <xdr:rowOff>99060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xmlns="" id="{EAB5F412-AF7E-408F-A332-84E0B5EB0515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11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152400</xdr:rowOff>
    </xdr:from>
    <xdr:ext cx="518160" cy="55626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xmlns="" id="{E0842D57-8D81-47AC-BDAE-9CCDF5378A62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621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6</xdr:row>
      <xdr:rowOff>99060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xmlns="" id="{068D1822-54B2-4A15-B2CD-7A9108A8C900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42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152400</xdr:rowOff>
    </xdr:from>
    <xdr:ext cx="518160" cy="55626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xmlns="" id="{AEBF1A69-9C30-4D9C-B1B8-1E2B38F098F7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935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99060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xmlns="" id="{F0856021-E441-45DE-9787-DF6B8E35BBFA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19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152400</xdr:rowOff>
    </xdr:from>
    <xdr:ext cx="518160" cy="55626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xmlns="" id="{8102E86D-0204-4585-A228-4A5E7A120717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935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152400</xdr:rowOff>
    </xdr:from>
    <xdr:ext cx="518160" cy="55626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xmlns="" id="{8449DC32-2361-4106-A3C5-E080E6AD15B8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621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</xdr:row>
      <xdr:rowOff>99060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xmlns="" id="{64DACAEC-2500-4A1A-A7EE-C5EDC67A9C73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65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</xdr:row>
      <xdr:rowOff>152400</xdr:rowOff>
    </xdr:from>
    <xdr:ext cx="518160" cy="55626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xmlns="" id="{A121B0F4-10AC-4971-BDDF-009183029738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164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</xdr:row>
      <xdr:rowOff>38100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xmlns="" id="{B974A4D6-B0A9-46C1-BDCD-53BC6F11DB73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59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99060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xmlns="" id="{7363119D-3132-471F-AA56-EEB770181A76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19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</xdr:row>
      <xdr:rowOff>99060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xmlns="" id="{6947BB03-B6D0-4D29-AE1D-C618C8BB9A50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65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99060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xmlns="" id="{AD7E3298-A25C-406F-B0B2-C23112748AF7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567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</xdr:row>
      <xdr:rowOff>152400</xdr:rowOff>
    </xdr:from>
    <xdr:ext cx="518160" cy="55626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xmlns="" id="{3C4E222E-1602-4632-8520-863CEB857640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706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182880</xdr:colOff>
      <xdr:row>8</xdr:row>
      <xdr:rowOff>99060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xmlns="" id="{E04B1A1B-42D3-413A-9E30-FBA0B649FE6E}"/>
            </a:ext>
          </a:extLst>
        </xdr:cNvPr>
        <xdr:cNvSpPr>
          <a:spLocks noChangeAspect="1" noChangeArrowheads="1"/>
        </xdr:cNvSpPr>
      </xdr:nvSpPr>
      <xdr:spPr bwMode="auto">
        <a:xfrm>
          <a:off x="8671560" y="188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</xdr:row>
      <xdr:rowOff>99060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xmlns="" id="{FCBF5D22-EC9D-45BF-8397-9E4872566AE0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11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152400</xdr:rowOff>
    </xdr:from>
    <xdr:ext cx="518160" cy="55626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xmlns="" id="{BB4B5646-5D55-44F4-94D7-4BE40A59924F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621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99060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xmlns="" id="{19322DDF-C827-419B-957A-E9E97061F58A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42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99060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xmlns="" id="{A1C36330-F7F2-4D99-8D42-979CD5843DF2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19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152400</xdr:rowOff>
    </xdr:from>
    <xdr:ext cx="518160" cy="55626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xmlns="" id="{A3CEC907-8676-44C6-B3ED-DC6E1BC4862C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621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99060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xmlns="" id="{FED826C8-8597-4F4F-B3C2-838AF6F87036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65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</xdr:row>
      <xdr:rowOff>152400</xdr:rowOff>
    </xdr:from>
    <xdr:ext cx="518160" cy="55626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xmlns="" id="{190D8C0A-3270-4307-A5CE-1D805EE15A50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164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38100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xmlns="" id="{A001AB9E-9A91-4941-8590-6E70EFE71529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59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99060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xmlns="" id="{AAFDCF45-6BAE-4A35-9231-95D39B94956D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19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99060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xmlns="" id="{1C363334-E515-45CA-937A-5D4C57CE152C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65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99060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xmlns="" id="{1AF52EE3-C494-41B0-97DA-04BD7E596125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567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152400</xdr:rowOff>
    </xdr:from>
    <xdr:ext cx="518160" cy="55626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xmlns="" id="{BA8E3E2D-8256-4A8D-8257-A3F7A4950424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706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99060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xmlns="" id="{45A7F408-D819-43AB-9FFB-CC59AB2A6C5D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88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182880</xdr:colOff>
      <xdr:row>11</xdr:row>
      <xdr:rowOff>99060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xmlns="" id="{1D3472AE-223D-4064-996A-A7B299BE87A5}"/>
            </a:ext>
          </a:extLst>
        </xdr:cNvPr>
        <xdr:cNvSpPr>
          <a:spLocks noChangeAspect="1" noChangeArrowheads="1"/>
        </xdr:cNvSpPr>
      </xdr:nvSpPr>
      <xdr:spPr bwMode="auto">
        <a:xfrm>
          <a:off x="8671560" y="2567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</xdr:row>
      <xdr:rowOff>99060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xmlns="" id="{85274EC2-62AC-491B-8EE0-14E9A4C3731F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11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152400</xdr:rowOff>
    </xdr:from>
    <xdr:ext cx="518160" cy="55626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xmlns="" id="{B1B3CB71-FDEC-4B81-91FE-511C6B80EB4A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621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6</xdr:row>
      <xdr:rowOff>99060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xmlns="" id="{DCEC935A-2E3B-4ABA-B169-F63A50D5B86D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42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99060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xmlns="" id="{3059E10C-7753-4CFB-B27B-D6B9582B7808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19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152400</xdr:rowOff>
    </xdr:from>
    <xdr:ext cx="518160" cy="55626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xmlns="" id="{4474D033-5993-44F8-A744-56B0E7B62F40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621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</xdr:row>
      <xdr:rowOff>99060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xmlns="" id="{1ADA70B7-B640-4808-970F-64A56A47EDCE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65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</xdr:row>
      <xdr:rowOff>152400</xdr:rowOff>
    </xdr:from>
    <xdr:ext cx="518160" cy="55626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xmlns="" id="{4D511CCB-EF4F-4C8C-B889-85DD7B7A2DE6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164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</xdr:row>
      <xdr:rowOff>38100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xmlns="" id="{B2CE7BBB-1806-497F-BB7E-EFC813F7896D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59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396240</xdr:colOff>
      <xdr:row>6</xdr:row>
      <xdr:rowOff>45720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xmlns="" id="{8EACAD1B-990C-430E-8B26-198F1C416A13}"/>
            </a:ext>
          </a:extLst>
        </xdr:cNvPr>
        <xdr:cNvSpPr>
          <a:spLocks noChangeAspect="1" noChangeArrowheads="1"/>
        </xdr:cNvSpPr>
      </xdr:nvSpPr>
      <xdr:spPr bwMode="auto">
        <a:xfrm>
          <a:off x="5234940" y="1371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</xdr:row>
      <xdr:rowOff>99060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xmlns="" id="{930133E0-B162-41BF-AD8E-1D4D1456F58F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65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99060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xmlns="" id="{68BE4472-20B3-461B-83B8-5EB302BDA081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567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</xdr:row>
      <xdr:rowOff>152400</xdr:rowOff>
    </xdr:from>
    <xdr:ext cx="518160" cy="55626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xmlns="" id="{268CD9CF-3DA3-4812-820C-24B27C4C97BD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706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198120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xmlns="" id="{E32EF72A-4402-4031-B0E2-9A75C71E2E6B}"/>
            </a:ext>
          </a:extLst>
        </xdr:cNvPr>
        <xdr:cNvSpPr>
          <a:spLocks noChangeAspect="1" noChangeArrowheads="1"/>
        </xdr:cNvSpPr>
      </xdr:nvSpPr>
      <xdr:spPr bwMode="auto">
        <a:xfrm>
          <a:off x="7879080" y="152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99060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xmlns="" id="{4349320C-539C-4BF0-A5A9-402AE22E8990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567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182880</xdr:colOff>
      <xdr:row>9</xdr:row>
      <xdr:rowOff>99060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xmlns="" id="{1E90948C-C5A3-49BC-AC3A-52613D76401D}"/>
            </a:ext>
          </a:extLst>
        </xdr:cNvPr>
        <xdr:cNvSpPr>
          <a:spLocks noChangeAspect="1" noChangeArrowheads="1"/>
        </xdr:cNvSpPr>
      </xdr:nvSpPr>
      <xdr:spPr bwMode="auto">
        <a:xfrm>
          <a:off x="8671560" y="211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22860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xmlns="" id="{17799639-92DC-4CC7-B6EC-598A25166B1D}"/>
            </a:ext>
          </a:extLst>
        </xdr:cNvPr>
        <xdr:cNvSpPr>
          <a:spLocks noChangeAspect="1" noChangeArrowheads="1"/>
        </xdr:cNvSpPr>
      </xdr:nvSpPr>
      <xdr:spPr bwMode="auto">
        <a:xfrm>
          <a:off x="7879080" y="157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</xdr:row>
      <xdr:rowOff>99060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xmlns="" id="{9EFE7308-FB6A-46B0-85F8-2B6AC14A9A69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11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152400</xdr:rowOff>
    </xdr:from>
    <xdr:ext cx="518160" cy="55626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xmlns="" id="{E8942C7C-5B74-49AD-971F-4C3F90EC2B79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621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99060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xmlns="" id="{A0D64248-CC06-4543-B38E-2A9F2730AB94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42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99060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xmlns="" id="{D2FD6D65-5CCF-4511-AEE6-2DB6C577BDEA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19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152400</xdr:rowOff>
    </xdr:from>
    <xdr:ext cx="518160" cy="55626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xmlns="" id="{12E746D7-A067-4DF0-9676-81FE1C101D2B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621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99060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xmlns="" id="{1F43D6DB-663C-4DD0-99A9-AA7BB0151931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65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</xdr:row>
      <xdr:rowOff>152400</xdr:rowOff>
    </xdr:from>
    <xdr:ext cx="518160" cy="55626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xmlns="" id="{2CC4936C-F16C-4797-95A3-7621F471D5AB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164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38100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xmlns="" id="{3B630667-BD83-4C95-AA88-CBF1241D1E6E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59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99060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xmlns="" id="{556D6801-03F4-48B2-84B6-BE1AD58BFDB5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19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99060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xmlns="" id="{5ECAE30D-3D4C-4126-9F81-2069FF84C9CA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65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99060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xmlns="" id="{27A2981D-E0D7-4C9D-8E4F-548D138DA747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567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152400</xdr:rowOff>
    </xdr:from>
    <xdr:ext cx="518160" cy="55626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xmlns="" id="{BD147F4B-FDB2-4CF2-9E7C-D8D5FD0A7705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706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198120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xmlns="" id="{C8FD4DBE-64EC-4013-B696-051D70E9B973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52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</xdr:row>
      <xdr:rowOff>213360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xmlns="" id="{02E19C4F-3A36-400B-AA18-C82D05F74115}"/>
            </a:ext>
          </a:extLst>
        </xdr:cNvPr>
        <xdr:cNvSpPr>
          <a:spLocks noChangeAspect="1" noChangeArrowheads="1"/>
        </xdr:cNvSpPr>
      </xdr:nvSpPr>
      <xdr:spPr bwMode="auto">
        <a:xfrm>
          <a:off x="8488680" y="85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99060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xmlns="" id="{C4142C72-6E6F-487C-A539-7F38353672E1}"/>
            </a:ext>
          </a:extLst>
        </xdr:cNvPr>
        <xdr:cNvSpPr>
          <a:spLocks noChangeAspect="1" noChangeArrowheads="1"/>
        </xdr:cNvSpPr>
      </xdr:nvSpPr>
      <xdr:spPr bwMode="auto">
        <a:xfrm>
          <a:off x="7879080" y="188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152400</xdr:rowOff>
    </xdr:from>
    <xdr:ext cx="518160" cy="55626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xmlns="" id="{BC991504-B31C-4AFF-86F8-54BE06979BCC}"/>
            </a:ext>
          </a:extLst>
        </xdr:cNvPr>
        <xdr:cNvSpPr>
          <a:spLocks noChangeAspect="1" noChangeArrowheads="1"/>
        </xdr:cNvSpPr>
      </xdr:nvSpPr>
      <xdr:spPr bwMode="auto">
        <a:xfrm>
          <a:off x="7879080" y="2392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182880</xdr:colOff>
      <xdr:row>8</xdr:row>
      <xdr:rowOff>99060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xmlns="" id="{2A9F2064-810F-4715-94D4-5534EA913F70}"/>
            </a:ext>
          </a:extLst>
        </xdr:cNvPr>
        <xdr:cNvSpPr>
          <a:spLocks noChangeAspect="1" noChangeArrowheads="1"/>
        </xdr:cNvSpPr>
      </xdr:nvSpPr>
      <xdr:spPr bwMode="auto">
        <a:xfrm>
          <a:off x="9281160" y="188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</xdr:row>
      <xdr:rowOff>152400</xdr:rowOff>
    </xdr:from>
    <xdr:ext cx="518160" cy="55626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xmlns="" id="{1A114E89-49DE-4C00-9063-3F54934AC8E2}"/>
            </a:ext>
          </a:extLst>
        </xdr:cNvPr>
        <xdr:cNvSpPr>
          <a:spLocks noChangeAspect="1" noChangeArrowheads="1"/>
        </xdr:cNvSpPr>
      </xdr:nvSpPr>
      <xdr:spPr bwMode="auto">
        <a:xfrm>
          <a:off x="9319260" y="2392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99060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xmlns="" id="{13D262DA-A6A1-4222-8EDF-4FD14FB5E343}"/>
            </a:ext>
          </a:extLst>
        </xdr:cNvPr>
        <xdr:cNvSpPr>
          <a:spLocks noChangeAspect="1" noChangeArrowheads="1"/>
        </xdr:cNvSpPr>
      </xdr:nvSpPr>
      <xdr:spPr bwMode="auto">
        <a:xfrm>
          <a:off x="7879080" y="211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152400</xdr:rowOff>
    </xdr:from>
    <xdr:ext cx="518160" cy="55626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xmlns="" id="{3983BB1C-467E-455E-B6F4-51F526CED8E1}"/>
            </a:ext>
          </a:extLst>
        </xdr:cNvPr>
        <xdr:cNvSpPr>
          <a:spLocks noChangeAspect="1" noChangeArrowheads="1"/>
        </xdr:cNvSpPr>
      </xdr:nvSpPr>
      <xdr:spPr bwMode="auto">
        <a:xfrm>
          <a:off x="7879080" y="1935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</xdr:row>
      <xdr:rowOff>99060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xmlns="" id="{2354FDC0-B398-4473-AF71-F7A695B5344E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11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152400</xdr:rowOff>
    </xdr:from>
    <xdr:ext cx="518160" cy="55626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xmlns="" id="{036A2052-8D10-4273-ABAE-BDC030373B5F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621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99060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xmlns="" id="{7348B424-A64F-4E27-9B74-58A02BB56B0F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42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99060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xmlns="" id="{03ADA05F-7CCE-437F-8972-5C16CF144771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19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152400</xdr:rowOff>
    </xdr:from>
    <xdr:ext cx="518160" cy="55626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xmlns="" id="{27DEEB93-D1E0-4DA2-8379-736864400967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621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99060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xmlns="" id="{068A8D1B-C7B0-46F5-8E50-9744DC02A350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65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</xdr:row>
      <xdr:rowOff>152400</xdr:rowOff>
    </xdr:from>
    <xdr:ext cx="518160" cy="55626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xmlns="" id="{16AB9C49-4783-414B-8AE1-9B68FDAEC1C1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164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38100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xmlns="" id="{D934B41E-5C69-437C-A146-7F9939694377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59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99060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xmlns="" id="{7A688E27-D996-4598-9533-B68A52DBF608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19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99060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xmlns="" id="{0616E807-DFF7-4B42-8C01-145304C5725B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65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99060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xmlns="" id="{64A08235-7DCE-4855-B262-B6A53B725107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567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152400</xdr:rowOff>
    </xdr:from>
    <xdr:ext cx="518160" cy="55626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xmlns="" id="{93C53C1C-7AEF-4E97-9018-E4843F67B801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706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198120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xmlns="" id="{49B25225-F2CE-4476-8194-BFBF4222AA5E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52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</xdr:row>
      <xdr:rowOff>213360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xmlns="" id="{CA6A13D6-1AC7-4F05-B851-05E1467D5755}"/>
            </a:ext>
          </a:extLst>
        </xdr:cNvPr>
        <xdr:cNvSpPr>
          <a:spLocks noChangeAspect="1" noChangeArrowheads="1"/>
        </xdr:cNvSpPr>
      </xdr:nvSpPr>
      <xdr:spPr bwMode="auto">
        <a:xfrm>
          <a:off x="8488680" y="85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99060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xmlns="" id="{094954AE-D506-4837-BDBD-01FB70C190A1}"/>
            </a:ext>
          </a:extLst>
        </xdr:cNvPr>
        <xdr:cNvSpPr>
          <a:spLocks noChangeAspect="1" noChangeArrowheads="1"/>
        </xdr:cNvSpPr>
      </xdr:nvSpPr>
      <xdr:spPr bwMode="auto">
        <a:xfrm>
          <a:off x="9098280" y="188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</xdr:row>
      <xdr:rowOff>152400</xdr:rowOff>
    </xdr:from>
    <xdr:ext cx="518160" cy="55626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xmlns="" id="{229FF547-D8DC-401F-92AD-2D7E3DD28397}"/>
            </a:ext>
          </a:extLst>
        </xdr:cNvPr>
        <xdr:cNvSpPr>
          <a:spLocks noChangeAspect="1" noChangeArrowheads="1"/>
        </xdr:cNvSpPr>
      </xdr:nvSpPr>
      <xdr:spPr bwMode="auto">
        <a:xfrm>
          <a:off x="9098280" y="2392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182880</xdr:colOff>
      <xdr:row>9</xdr:row>
      <xdr:rowOff>99060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xmlns="" id="{CCFB2F85-1C67-4C59-AE45-4093B252E026}"/>
            </a:ext>
          </a:extLst>
        </xdr:cNvPr>
        <xdr:cNvSpPr>
          <a:spLocks noChangeAspect="1" noChangeArrowheads="1"/>
        </xdr:cNvSpPr>
      </xdr:nvSpPr>
      <xdr:spPr bwMode="auto">
        <a:xfrm>
          <a:off x="8671560" y="211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152400</xdr:rowOff>
    </xdr:from>
    <xdr:ext cx="518160" cy="55626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xmlns="" id="{630F27D1-45AD-4773-B49B-E6971384418A}"/>
            </a:ext>
          </a:extLst>
        </xdr:cNvPr>
        <xdr:cNvSpPr>
          <a:spLocks noChangeAspect="1" noChangeArrowheads="1"/>
        </xdr:cNvSpPr>
      </xdr:nvSpPr>
      <xdr:spPr bwMode="auto">
        <a:xfrm>
          <a:off x="9098280" y="1935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99060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xmlns="" id="{C2F7812C-8402-4CB9-AC29-45D2CE8C3404}"/>
            </a:ext>
          </a:extLst>
        </xdr:cNvPr>
        <xdr:cNvSpPr>
          <a:spLocks noChangeAspect="1" noChangeArrowheads="1"/>
        </xdr:cNvSpPr>
      </xdr:nvSpPr>
      <xdr:spPr bwMode="auto">
        <a:xfrm>
          <a:off x="7879080" y="211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152400</xdr:rowOff>
    </xdr:from>
    <xdr:ext cx="518160" cy="55626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xmlns="" id="{BA005796-C8AF-4B69-9945-E1D47E89574D}"/>
            </a:ext>
          </a:extLst>
        </xdr:cNvPr>
        <xdr:cNvSpPr>
          <a:spLocks noChangeAspect="1" noChangeArrowheads="1"/>
        </xdr:cNvSpPr>
      </xdr:nvSpPr>
      <xdr:spPr bwMode="auto">
        <a:xfrm>
          <a:off x="7879080" y="1935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</xdr:row>
      <xdr:rowOff>99060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xmlns="" id="{4142FC1F-546A-4CD9-8BFA-79D617C32DCC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11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152400</xdr:rowOff>
    </xdr:from>
    <xdr:ext cx="518160" cy="55626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xmlns="" id="{861968E0-6084-4801-B968-3FDB307CFFB6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621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6</xdr:row>
      <xdr:rowOff>99060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xmlns="" id="{1F5F1B95-0D92-4A1A-A62C-4AD8B7398B28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42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396240</xdr:colOff>
      <xdr:row>6</xdr:row>
      <xdr:rowOff>114300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xmlns="" id="{BF79CBAE-BFAF-4744-9EEA-1B99BF0716EA}"/>
            </a:ext>
          </a:extLst>
        </xdr:cNvPr>
        <xdr:cNvSpPr>
          <a:spLocks noChangeAspect="1" noChangeArrowheads="1"/>
        </xdr:cNvSpPr>
      </xdr:nvSpPr>
      <xdr:spPr bwMode="auto">
        <a:xfrm>
          <a:off x="5234940" y="1440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11</xdr:row>
      <xdr:rowOff>152400</xdr:rowOff>
    </xdr:from>
    <xdr:ext cx="518160" cy="55626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xmlns="" id="{32A58016-DD82-4821-B508-061B376A3C39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621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</xdr:row>
      <xdr:rowOff>99060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xmlns="" id="{6B4475A7-AE6A-407D-B09D-2AF254014F39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65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</xdr:row>
      <xdr:rowOff>152400</xdr:rowOff>
    </xdr:from>
    <xdr:ext cx="518160" cy="55626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xmlns="" id="{7496C3A4-BF67-4AF2-AAA5-28FE0EED937A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164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</xdr:row>
      <xdr:rowOff>38100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xmlns="" id="{FE66E348-38C8-4B84-B52F-811D6931D664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59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15240</xdr:colOff>
      <xdr:row>9</xdr:row>
      <xdr:rowOff>144780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xmlns="" id="{E09C266F-56C7-4B94-A235-318AB8718CC7}"/>
            </a:ext>
          </a:extLst>
        </xdr:cNvPr>
        <xdr:cNvSpPr>
          <a:spLocks noChangeAspect="1" noChangeArrowheads="1"/>
        </xdr:cNvSpPr>
      </xdr:nvSpPr>
      <xdr:spPr bwMode="auto">
        <a:xfrm>
          <a:off x="5257800" y="215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</xdr:row>
      <xdr:rowOff>99060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xmlns="" id="{0F73B7C5-2AB6-41A4-B422-AE868A0104E9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65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38100</xdr:colOff>
      <xdr:row>11</xdr:row>
      <xdr:rowOff>137160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xmlns="" id="{BCAB4B5A-6435-4FC0-983F-3550854B1854}"/>
            </a:ext>
          </a:extLst>
        </xdr:cNvPr>
        <xdr:cNvSpPr>
          <a:spLocks noChangeAspect="1" noChangeArrowheads="1"/>
        </xdr:cNvSpPr>
      </xdr:nvSpPr>
      <xdr:spPr bwMode="auto">
        <a:xfrm>
          <a:off x="553974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</xdr:row>
      <xdr:rowOff>152400</xdr:rowOff>
    </xdr:from>
    <xdr:ext cx="518160" cy="55626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xmlns="" id="{4790C673-EDBB-48F5-8336-35FFEE3A4661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706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15240</xdr:colOff>
      <xdr:row>7</xdr:row>
      <xdr:rowOff>53340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xmlns="" id="{B19CA223-F120-4B56-9D89-4D2297293657}"/>
            </a:ext>
          </a:extLst>
        </xdr:cNvPr>
        <xdr:cNvSpPr>
          <a:spLocks noChangeAspect="1" noChangeArrowheads="1"/>
        </xdr:cNvSpPr>
      </xdr:nvSpPr>
      <xdr:spPr bwMode="auto">
        <a:xfrm>
          <a:off x="5257800" y="1607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99060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xmlns="" id="{C3E753D9-1D40-4982-B474-E1424DBEAA2F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88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10</xdr:row>
      <xdr:rowOff>152400</xdr:rowOff>
    </xdr:from>
    <xdr:ext cx="518160" cy="55626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xmlns="" id="{9A4FC827-9DBD-4457-98CE-91736EE628B9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392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</xdr:row>
      <xdr:rowOff>99060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xmlns="" id="{09297D9E-3A8C-40C6-BB49-D3768B60C039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11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152400</xdr:rowOff>
    </xdr:from>
    <xdr:ext cx="518160" cy="55626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xmlns="" id="{692F5F96-7D3E-4B72-AB09-C1D0D4BD6A17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935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</xdr:row>
      <xdr:rowOff>129540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xmlns="" id="{01CBCA34-CDC4-4CEF-8624-02B5E2A7A47F}"/>
            </a:ext>
          </a:extLst>
        </xdr:cNvPr>
        <xdr:cNvSpPr>
          <a:spLocks noChangeAspect="1" noChangeArrowheads="1"/>
        </xdr:cNvSpPr>
      </xdr:nvSpPr>
      <xdr:spPr bwMode="auto">
        <a:xfrm>
          <a:off x="5501640" y="2141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152400</xdr:rowOff>
    </xdr:from>
    <xdr:ext cx="518160" cy="55626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xmlns="" id="{3496EABE-F665-4C94-B6A3-24FAE12650CC}"/>
            </a:ext>
          </a:extLst>
        </xdr:cNvPr>
        <xdr:cNvSpPr>
          <a:spLocks noChangeAspect="1" noChangeArrowheads="1"/>
        </xdr:cNvSpPr>
      </xdr:nvSpPr>
      <xdr:spPr bwMode="auto">
        <a:xfrm>
          <a:off x="8709660" y="1935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594360</xdr:colOff>
      <xdr:row>16</xdr:row>
      <xdr:rowOff>80241</xdr:rowOff>
    </xdr:from>
    <xdr:ext cx="518160" cy="45719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xmlns="" id="{53F94E28-4F79-4AC0-A4AA-F9BF988A0DA9}"/>
            </a:ext>
          </a:extLst>
        </xdr:cNvPr>
        <xdr:cNvSpPr>
          <a:spLocks noChangeAspect="1" noChangeArrowheads="1"/>
        </xdr:cNvSpPr>
      </xdr:nvSpPr>
      <xdr:spPr bwMode="auto">
        <a:xfrm rot="21069467" flipV="1">
          <a:off x="7863840" y="3661641"/>
          <a:ext cx="518160" cy="4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16</xdr:row>
      <xdr:rowOff>57381</xdr:rowOff>
    </xdr:from>
    <xdr:ext cx="518160" cy="45719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xmlns="" id="{4A60E35B-8E68-4050-BA3A-2A96F2A73818}"/>
            </a:ext>
          </a:extLst>
        </xdr:cNvPr>
        <xdr:cNvSpPr>
          <a:spLocks noChangeAspect="1" noChangeArrowheads="1"/>
        </xdr:cNvSpPr>
      </xdr:nvSpPr>
      <xdr:spPr bwMode="auto">
        <a:xfrm rot="21069467" flipV="1">
          <a:off x="8488680" y="3638781"/>
          <a:ext cx="518160" cy="4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99060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xmlns="" id="{BB706E9E-F888-47EC-A500-B673755204DF}"/>
            </a:ext>
          </a:extLst>
        </xdr:cNvPr>
        <xdr:cNvSpPr>
          <a:spLocks noChangeAspect="1" noChangeArrowheads="1"/>
        </xdr:cNvSpPr>
      </xdr:nvSpPr>
      <xdr:spPr bwMode="auto">
        <a:xfrm>
          <a:off x="7879080" y="967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</xdr:row>
      <xdr:rowOff>99060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xmlns="" id="{F75CD9BC-8927-4B1D-BA36-A7EA3D865914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11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152400</xdr:rowOff>
    </xdr:from>
    <xdr:ext cx="518160" cy="55626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xmlns="" id="{85CA1E5B-5148-40CD-B4BA-F2107F5D7330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621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99060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xmlns="" id="{031D01F7-637A-47F1-B553-03F7CF0D534B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42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99060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xmlns="" id="{A3300734-9972-4094-B3B4-2A59C412A535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19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152400</xdr:rowOff>
    </xdr:from>
    <xdr:ext cx="518160" cy="55626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xmlns="" id="{8C0C2AEB-0A87-4578-A26A-2AD3A40C35AF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621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99060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xmlns="" id="{21B47982-D54B-4684-8CA8-6869641B0702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65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</xdr:row>
      <xdr:rowOff>152400</xdr:rowOff>
    </xdr:from>
    <xdr:ext cx="518160" cy="55626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xmlns="" id="{5A783D0B-226E-49F3-80CC-450CAE4CF17A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164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38100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xmlns="" id="{C5C564B7-8216-466B-8831-6A1AC414DEC5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59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</xdr:row>
      <xdr:rowOff>99060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xmlns="" id="{ABF56E05-0EE5-4F12-B40C-61E86B5E458F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196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99060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xmlns="" id="{81ACC3E6-5F88-4C62-8529-DC7ED32CB2E3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65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99060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xmlns="" id="{826FD07D-E28D-4FD3-A67F-92374E8BB098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567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</xdr:row>
      <xdr:rowOff>152400</xdr:rowOff>
    </xdr:from>
    <xdr:ext cx="518160" cy="55626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xmlns="" id="{4B1D6EE1-C11A-4177-BE22-34C432D1996C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706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198120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xmlns="" id="{BB75833B-7F3A-4E2F-93F9-0AE2D5CAF3D2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52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22860</xdr:colOff>
      <xdr:row>7</xdr:row>
      <xdr:rowOff>7620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xmlns="" id="{58B55030-C1BD-42F5-8F94-1E80E49665CE}"/>
            </a:ext>
          </a:extLst>
        </xdr:cNvPr>
        <xdr:cNvSpPr>
          <a:spLocks noChangeAspect="1" noChangeArrowheads="1"/>
        </xdr:cNvSpPr>
      </xdr:nvSpPr>
      <xdr:spPr bwMode="auto">
        <a:xfrm>
          <a:off x="8732520" y="156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99060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xmlns="" id="{9959C871-F465-444E-BF91-46E2EAE7C8E2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88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</xdr:row>
      <xdr:rowOff>152400</xdr:rowOff>
    </xdr:from>
    <xdr:ext cx="518160" cy="55626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xmlns="" id="{8DBC6EEF-9493-441A-9313-D627AFF78BA7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392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</xdr:row>
      <xdr:rowOff>99060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xmlns="" id="{A22BFD62-62DF-44A2-80E9-2E8C1DF2DC81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11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152400</xdr:rowOff>
    </xdr:from>
    <xdr:ext cx="518160" cy="55626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xmlns="" id="{7E9183C2-FFE2-474B-8C7F-8995D0D78CAA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935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</xdr:row>
      <xdr:rowOff>99060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xmlns="" id="{6742A090-43F5-44A9-AC06-319D35ED9107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11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</xdr:row>
      <xdr:rowOff>152400</xdr:rowOff>
    </xdr:from>
    <xdr:ext cx="518160" cy="55626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xmlns="" id="{8EF6CC4F-F470-4727-B815-80B3C8A4D5F0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935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182880</xdr:colOff>
      <xdr:row>4</xdr:row>
      <xdr:rowOff>99060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xmlns="" id="{2580A926-5221-467A-8A71-718BB0D4A64A}"/>
            </a:ext>
          </a:extLst>
        </xdr:cNvPr>
        <xdr:cNvSpPr>
          <a:spLocks noChangeAspect="1" noChangeArrowheads="1"/>
        </xdr:cNvSpPr>
      </xdr:nvSpPr>
      <xdr:spPr bwMode="auto">
        <a:xfrm>
          <a:off x="8671560" y="967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99060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xmlns="" id="{83FD1A01-96EE-48CE-948E-684A3F71FEF2}"/>
            </a:ext>
          </a:extLst>
        </xdr:cNvPr>
        <xdr:cNvSpPr>
          <a:spLocks noChangeAspect="1" noChangeArrowheads="1"/>
        </xdr:cNvSpPr>
      </xdr:nvSpPr>
      <xdr:spPr bwMode="auto">
        <a:xfrm>
          <a:off x="7879080" y="211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152400</xdr:rowOff>
    </xdr:from>
    <xdr:ext cx="518160" cy="55626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xmlns="" id="{4DD8CB7A-F981-42F7-95F1-6646789D3163}"/>
            </a:ext>
          </a:extLst>
        </xdr:cNvPr>
        <xdr:cNvSpPr>
          <a:spLocks noChangeAspect="1" noChangeArrowheads="1"/>
        </xdr:cNvSpPr>
      </xdr:nvSpPr>
      <xdr:spPr bwMode="auto">
        <a:xfrm>
          <a:off x="7879080" y="2621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182880</xdr:colOff>
      <xdr:row>8</xdr:row>
      <xdr:rowOff>99060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xmlns="" id="{0BDD40BD-87B8-4585-8431-3FBFE3FFA0E3}"/>
            </a:ext>
          </a:extLst>
        </xdr:cNvPr>
        <xdr:cNvSpPr>
          <a:spLocks noChangeAspect="1" noChangeArrowheads="1"/>
        </xdr:cNvSpPr>
      </xdr:nvSpPr>
      <xdr:spPr bwMode="auto">
        <a:xfrm>
          <a:off x="9281160" y="211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</xdr:row>
      <xdr:rowOff>152400</xdr:rowOff>
    </xdr:from>
    <xdr:ext cx="518160" cy="55626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xmlns="" id="{75583D43-128F-4F1E-ABFF-FF053C8E2561}"/>
            </a:ext>
          </a:extLst>
        </xdr:cNvPr>
        <xdr:cNvSpPr>
          <a:spLocks noChangeAspect="1" noChangeArrowheads="1"/>
        </xdr:cNvSpPr>
      </xdr:nvSpPr>
      <xdr:spPr bwMode="auto">
        <a:xfrm>
          <a:off x="9319260" y="2621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57381</xdr:rowOff>
    </xdr:from>
    <xdr:ext cx="518160" cy="45719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xmlns="" id="{AA433D82-D3CB-42E1-AC19-9D38972E5D7E}"/>
            </a:ext>
          </a:extLst>
        </xdr:cNvPr>
        <xdr:cNvSpPr>
          <a:spLocks noChangeAspect="1" noChangeArrowheads="1"/>
        </xdr:cNvSpPr>
      </xdr:nvSpPr>
      <xdr:spPr bwMode="auto">
        <a:xfrm rot="21069467" flipV="1">
          <a:off x="8100060" y="3638781"/>
          <a:ext cx="518160" cy="4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152400</xdr:rowOff>
    </xdr:from>
    <xdr:ext cx="518160" cy="55626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xmlns="" id="{DC36576C-B8CB-462B-B03D-8571097A218B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935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152400</xdr:rowOff>
    </xdr:from>
    <xdr:ext cx="518160" cy="55626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xmlns="" id="{36374499-8BEE-4F18-B3D1-905D1F22C058}"/>
            </a:ext>
          </a:extLst>
        </xdr:cNvPr>
        <xdr:cNvSpPr>
          <a:spLocks noChangeAspect="1" noChangeArrowheads="1"/>
        </xdr:cNvSpPr>
      </xdr:nvSpPr>
      <xdr:spPr bwMode="auto">
        <a:xfrm>
          <a:off x="8709660" y="1935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99060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xmlns="" id="{DD68D09F-DCDD-48A9-9C89-E0720717CAFB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339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152400</xdr:rowOff>
    </xdr:from>
    <xdr:ext cx="518160" cy="55626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xmlns="" id="{852D2552-1C8A-49A6-8A23-B5E52AC00EA2}"/>
            </a:ext>
          </a:extLst>
        </xdr:cNvPr>
        <xdr:cNvSpPr>
          <a:spLocks noChangeAspect="1" noChangeArrowheads="1"/>
        </xdr:cNvSpPr>
      </xdr:nvSpPr>
      <xdr:spPr bwMode="auto">
        <a:xfrm>
          <a:off x="8488680" y="2164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152400</xdr:rowOff>
    </xdr:from>
    <xdr:ext cx="518160" cy="55626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xmlns="" id="{53BA14A0-C61D-44F0-921B-773A7DA9EAD1}"/>
            </a:ext>
          </a:extLst>
        </xdr:cNvPr>
        <xdr:cNvSpPr>
          <a:spLocks noChangeAspect="1" noChangeArrowheads="1"/>
        </xdr:cNvSpPr>
      </xdr:nvSpPr>
      <xdr:spPr bwMode="auto">
        <a:xfrm>
          <a:off x="8488680" y="1935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182880</xdr:colOff>
      <xdr:row>10</xdr:row>
      <xdr:rowOff>99060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xmlns="" id="{99B659F2-A393-432B-8B09-1CDEF2597371}"/>
            </a:ext>
          </a:extLst>
        </xdr:cNvPr>
        <xdr:cNvSpPr>
          <a:spLocks noChangeAspect="1" noChangeArrowheads="1"/>
        </xdr:cNvSpPr>
      </xdr:nvSpPr>
      <xdr:spPr bwMode="auto">
        <a:xfrm>
          <a:off x="8671560" y="2339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</xdr:row>
      <xdr:rowOff>152400</xdr:rowOff>
    </xdr:from>
    <xdr:ext cx="518160" cy="55626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xmlns="" id="{DBC5B912-1380-479F-B94A-C1E9642C9905}"/>
            </a:ext>
          </a:extLst>
        </xdr:cNvPr>
        <xdr:cNvSpPr>
          <a:spLocks noChangeAspect="1" noChangeArrowheads="1"/>
        </xdr:cNvSpPr>
      </xdr:nvSpPr>
      <xdr:spPr bwMode="auto">
        <a:xfrm>
          <a:off x="8709660" y="2164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76</xdr:row>
      <xdr:rowOff>99060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xmlns="" id="{3588A379-052D-4F3B-AFD4-DCF6AF93CE2A}"/>
            </a:ext>
          </a:extLst>
        </xdr:cNvPr>
        <xdr:cNvSpPr>
          <a:spLocks noChangeAspect="1" noChangeArrowheads="1"/>
        </xdr:cNvSpPr>
      </xdr:nvSpPr>
      <xdr:spPr bwMode="auto">
        <a:xfrm>
          <a:off x="555498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79</xdr:row>
      <xdr:rowOff>152400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xmlns="" id="{748CC8D3-0CB0-46FF-BF8D-7D59CC6181E8}"/>
            </a:ext>
          </a:extLst>
        </xdr:cNvPr>
        <xdr:cNvSpPr>
          <a:spLocks noChangeAspect="1" noChangeArrowheads="1"/>
        </xdr:cNvSpPr>
      </xdr:nvSpPr>
      <xdr:spPr bwMode="auto">
        <a:xfrm>
          <a:off x="5554980" y="15674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</xdr:row>
      <xdr:rowOff>152400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xmlns="" id="{B6BD7E17-000D-4D29-9C42-77A606641FB2}"/>
            </a:ext>
          </a:extLst>
        </xdr:cNvPr>
        <xdr:cNvSpPr>
          <a:spLocks noChangeAspect="1" noChangeArrowheads="1"/>
        </xdr:cNvSpPr>
      </xdr:nvSpPr>
      <xdr:spPr bwMode="auto">
        <a:xfrm>
          <a:off x="5554980" y="541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175260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xmlns="" id="{B4320AA0-1731-40B5-840C-DD313938E013}"/>
            </a:ext>
          </a:extLst>
        </xdr:cNvPr>
        <xdr:cNvSpPr>
          <a:spLocks noChangeAspect="1" noChangeArrowheads="1"/>
        </xdr:cNvSpPr>
      </xdr:nvSpPr>
      <xdr:spPr bwMode="auto">
        <a:xfrm>
          <a:off x="5554980" y="6819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266700</xdr:colOff>
      <xdr:row>55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xmlns="" id="{D12BAA1C-ADFA-40BB-B3BF-D1503387C918}"/>
            </a:ext>
          </a:extLst>
        </xdr:cNvPr>
        <xdr:cNvSpPr>
          <a:spLocks noChangeAspect="1" noChangeArrowheads="1"/>
        </xdr:cNvSpPr>
      </xdr:nvSpPr>
      <xdr:spPr bwMode="auto">
        <a:xfrm>
          <a:off x="3870960" y="986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274320</xdr:colOff>
      <xdr:row>47</xdr:row>
      <xdr:rowOff>91440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xmlns="" id="{64B0BB2D-E568-4759-BBE6-7AB36B8B1972}"/>
            </a:ext>
          </a:extLst>
        </xdr:cNvPr>
        <xdr:cNvSpPr>
          <a:spLocks noChangeAspect="1" noChangeArrowheads="1"/>
        </xdr:cNvSpPr>
      </xdr:nvSpPr>
      <xdr:spPr bwMode="auto">
        <a:xfrm>
          <a:off x="3550920" y="662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xmlns="" id="{309CAE93-B32A-48B6-B6C2-D524A3C5F794}"/>
            </a:ext>
          </a:extLst>
        </xdr:cNvPr>
        <xdr:cNvSpPr>
          <a:spLocks noChangeAspect="1" noChangeArrowheads="1"/>
        </xdr:cNvSpPr>
      </xdr:nvSpPr>
      <xdr:spPr bwMode="auto">
        <a:xfrm>
          <a:off x="426720" y="947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55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xmlns="" id="{0019323B-89A8-4829-BDD1-5279C3F378EE}"/>
            </a:ext>
          </a:extLst>
        </xdr:cNvPr>
        <xdr:cNvSpPr>
          <a:spLocks noChangeAspect="1" noChangeArrowheads="1"/>
        </xdr:cNvSpPr>
      </xdr:nvSpPr>
      <xdr:spPr bwMode="auto">
        <a:xfrm>
          <a:off x="3870960" y="986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xmlns="" id="{3A6E2841-7C8F-4072-98EB-CEFF6B14F8E0}"/>
            </a:ext>
          </a:extLst>
        </xdr:cNvPr>
        <xdr:cNvSpPr>
          <a:spLocks noChangeAspect="1" noChangeArrowheads="1"/>
        </xdr:cNvSpPr>
      </xdr:nvSpPr>
      <xdr:spPr bwMode="auto">
        <a:xfrm>
          <a:off x="426720" y="947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57</xdr:row>
      <xdr:rowOff>0</xdr:rowOff>
    </xdr:from>
    <xdr:ext cx="304800" cy="304800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xmlns="" id="{13859456-A8F2-4C7B-882A-7C0F67BAFD38}"/>
            </a:ext>
          </a:extLst>
        </xdr:cNvPr>
        <xdr:cNvSpPr>
          <a:spLocks noChangeAspect="1" noChangeArrowheads="1"/>
        </xdr:cNvSpPr>
      </xdr:nvSpPr>
      <xdr:spPr bwMode="auto">
        <a:xfrm>
          <a:off x="4175760" y="10264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57</xdr:row>
      <xdr:rowOff>0</xdr:rowOff>
    </xdr:from>
    <xdr:ext cx="304800" cy="304800"/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xmlns="" id="{F5A6A4EC-90E0-4B19-8353-9887BC5FC7DF}"/>
            </a:ext>
          </a:extLst>
        </xdr:cNvPr>
        <xdr:cNvSpPr>
          <a:spLocks noChangeAspect="1" noChangeArrowheads="1"/>
        </xdr:cNvSpPr>
      </xdr:nvSpPr>
      <xdr:spPr bwMode="auto">
        <a:xfrm>
          <a:off x="4175760" y="10264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57</xdr:row>
      <xdr:rowOff>0</xdr:rowOff>
    </xdr:from>
    <xdr:ext cx="304800" cy="304800"/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xmlns="" id="{042A4443-20C2-493B-8876-2755BD93B62E}"/>
            </a:ext>
          </a:extLst>
        </xdr:cNvPr>
        <xdr:cNvSpPr>
          <a:spLocks noChangeAspect="1" noChangeArrowheads="1"/>
        </xdr:cNvSpPr>
      </xdr:nvSpPr>
      <xdr:spPr bwMode="auto">
        <a:xfrm>
          <a:off x="4175760" y="10264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57</xdr:row>
      <xdr:rowOff>0</xdr:rowOff>
    </xdr:from>
    <xdr:ext cx="304800" cy="304800"/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xmlns="" id="{75526318-7788-481E-A274-480F423977DA}"/>
            </a:ext>
          </a:extLst>
        </xdr:cNvPr>
        <xdr:cNvSpPr>
          <a:spLocks noChangeAspect="1" noChangeArrowheads="1"/>
        </xdr:cNvSpPr>
      </xdr:nvSpPr>
      <xdr:spPr bwMode="auto">
        <a:xfrm>
          <a:off x="4175760" y="10264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xmlns="" id="{C5790264-B952-4661-9EE5-FC3E2323B4FC}"/>
            </a:ext>
          </a:extLst>
        </xdr:cNvPr>
        <xdr:cNvSpPr>
          <a:spLocks noChangeAspect="1" noChangeArrowheads="1"/>
        </xdr:cNvSpPr>
      </xdr:nvSpPr>
      <xdr:spPr bwMode="auto">
        <a:xfrm>
          <a:off x="3870960" y="986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xmlns="" id="{2304E62C-1704-4C26-9D38-B7629367D5E1}"/>
            </a:ext>
          </a:extLst>
        </xdr:cNvPr>
        <xdr:cNvSpPr>
          <a:spLocks noChangeAspect="1" noChangeArrowheads="1"/>
        </xdr:cNvSpPr>
      </xdr:nvSpPr>
      <xdr:spPr bwMode="auto">
        <a:xfrm>
          <a:off x="3870960" y="986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xmlns="" id="{F4FCC1BD-0C77-41DB-9058-6FF14C636AE7}"/>
            </a:ext>
          </a:extLst>
        </xdr:cNvPr>
        <xdr:cNvSpPr>
          <a:spLocks noChangeAspect="1" noChangeArrowheads="1"/>
        </xdr:cNvSpPr>
      </xdr:nvSpPr>
      <xdr:spPr bwMode="auto">
        <a:xfrm>
          <a:off x="426720" y="947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xmlns="" id="{E87003F0-DB5F-447D-9BDB-6867424C0665}"/>
            </a:ext>
          </a:extLst>
        </xdr:cNvPr>
        <xdr:cNvSpPr>
          <a:spLocks noChangeAspect="1" noChangeArrowheads="1"/>
        </xdr:cNvSpPr>
      </xdr:nvSpPr>
      <xdr:spPr bwMode="auto">
        <a:xfrm>
          <a:off x="426720" y="947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182880</xdr:colOff>
      <xdr:row>54</xdr:row>
      <xdr:rowOff>99060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xmlns="" id="{F9898D58-B836-4234-A814-9854A3475210}"/>
            </a:ext>
          </a:extLst>
        </xdr:cNvPr>
        <xdr:cNvSpPr>
          <a:spLocks noChangeAspect="1" noChangeArrowheads="1"/>
        </xdr:cNvSpPr>
      </xdr:nvSpPr>
      <xdr:spPr bwMode="auto">
        <a:xfrm>
          <a:off x="3566160" y="976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xmlns="" id="{F0908D10-B280-414C-B5B1-A81B872CA913}"/>
            </a:ext>
          </a:extLst>
        </xdr:cNvPr>
        <xdr:cNvSpPr>
          <a:spLocks noChangeAspect="1" noChangeArrowheads="1"/>
        </xdr:cNvSpPr>
      </xdr:nvSpPr>
      <xdr:spPr bwMode="auto">
        <a:xfrm>
          <a:off x="3604260" y="986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57</xdr:row>
      <xdr:rowOff>0</xdr:rowOff>
    </xdr:from>
    <xdr:ext cx="304800" cy="304800"/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xmlns="" id="{2FE01855-E9FF-4382-B418-916F4F146BA6}"/>
            </a:ext>
          </a:extLst>
        </xdr:cNvPr>
        <xdr:cNvSpPr>
          <a:spLocks noChangeAspect="1" noChangeArrowheads="1"/>
        </xdr:cNvSpPr>
      </xdr:nvSpPr>
      <xdr:spPr bwMode="auto">
        <a:xfrm>
          <a:off x="4175760" y="10264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57</xdr:row>
      <xdr:rowOff>0</xdr:rowOff>
    </xdr:from>
    <xdr:ext cx="304800" cy="304800"/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xmlns="" id="{BAA8780C-048B-4277-A55D-8CE154768C2D}"/>
            </a:ext>
          </a:extLst>
        </xdr:cNvPr>
        <xdr:cNvSpPr>
          <a:spLocks noChangeAspect="1" noChangeArrowheads="1"/>
        </xdr:cNvSpPr>
      </xdr:nvSpPr>
      <xdr:spPr bwMode="auto">
        <a:xfrm>
          <a:off x="4175760" y="10264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xmlns="" id="{1D695D50-AC12-4306-860E-CFCBF7A5AA9F}"/>
            </a:ext>
          </a:extLst>
        </xdr:cNvPr>
        <xdr:cNvSpPr>
          <a:spLocks noChangeAspect="1" noChangeArrowheads="1"/>
        </xdr:cNvSpPr>
      </xdr:nvSpPr>
      <xdr:spPr bwMode="auto">
        <a:xfrm>
          <a:off x="426720" y="947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</xdr:row>
      <xdr:rowOff>30480</xdr:rowOff>
    </xdr:from>
    <xdr:ext cx="304800" cy="304800"/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xmlns="" id="{3DC9B2B4-B034-4E0F-9DD3-9168E0000231}"/>
            </a:ext>
          </a:extLst>
        </xdr:cNvPr>
        <xdr:cNvSpPr>
          <a:spLocks noChangeAspect="1" noChangeArrowheads="1"/>
        </xdr:cNvSpPr>
      </xdr:nvSpPr>
      <xdr:spPr bwMode="auto">
        <a:xfrm>
          <a:off x="426720" y="3017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xmlns="" id="{D7728946-6CF2-45ED-9030-A3B4197D1913}"/>
            </a:ext>
          </a:extLst>
        </xdr:cNvPr>
        <xdr:cNvSpPr>
          <a:spLocks noChangeAspect="1" noChangeArrowheads="1"/>
        </xdr:cNvSpPr>
      </xdr:nvSpPr>
      <xdr:spPr bwMode="auto">
        <a:xfrm>
          <a:off x="426720" y="947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xmlns="" id="{E357AA9B-9DF1-4190-9F11-7F6ECBC29B74}"/>
            </a:ext>
          </a:extLst>
        </xdr:cNvPr>
        <xdr:cNvSpPr>
          <a:spLocks noChangeAspect="1" noChangeArrowheads="1"/>
        </xdr:cNvSpPr>
      </xdr:nvSpPr>
      <xdr:spPr bwMode="auto">
        <a:xfrm>
          <a:off x="426720" y="947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xmlns="" id="{85D944BA-B701-4837-911D-DEBFE007B7CD}"/>
            </a:ext>
          </a:extLst>
        </xdr:cNvPr>
        <xdr:cNvSpPr>
          <a:spLocks noChangeAspect="1" noChangeArrowheads="1"/>
        </xdr:cNvSpPr>
      </xdr:nvSpPr>
      <xdr:spPr bwMode="auto">
        <a:xfrm>
          <a:off x="426720" y="947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121920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xmlns="" id="{781A1F24-147C-4CA1-AE39-0966F8D49B34}"/>
            </a:ext>
          </a:extLst>
        </xdr:cNvPr>
        <xdr:cNvSpPr>
          <a:spLocks noChangeAspect="1" noChangeArrowheads="1"/>
        </xdr:cNvSpPr>
      </xdr:nvSpPr>
      <xdr:spPr bwMode="auto">
        <a:xfrm>
          <a:off x="707136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914400</xdr:colOff>
      <xdr:row>27</xdr:row>
      <xdr:rowOff>0</xdr:rowOff>
    </xdr:from>
    <xdr:ext cx="518160" cy="55626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xmlns="" id="{6130D01B-94ED-42D6-BD57-619648BE1783}"/>
            </a:ext>
          </a:extLst>
        </xdr:cNvPr>
        <xdr:cNvSpPr>
          <a:spLocks noChangeAspect="1" noChangeArrowheads="1"/>
        </xdr:cNvSpPr>
      </xdr:nvSpPr>
      <xdr:spPr bwMode="auto">
        <a:xfrm>
          <a:off x="7040880" y="491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57</xdr:row>
      <xdr:rowOff>0</xdr:rowOff>
    </xdr:from>
    <xdr:ext cx="304800" cy="304800"/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xmlns="" id="{F00700F4-295A-40CA-AB32-9E0393D9E25D}"/>
            </a:ext>
          </a:extLst>
        </xdr:cNvPr>
        <xdr:cNvSpPr>
          <a:spLocks noChangeAspect="1" noChangeArrowheads="1"/>
        </xdr:cNvSpPr>
      </xdr:nvSpPr>
      <xdr:spPr bwMode="auto">
        <a:xfrm>
          <a:off x="4175760" y="10264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57</xdr:row>
      <xdr:rowOff>0</xdr:rowOff>
    </xdr:from>
    <xdr:ext cx="304800" cy="304800"/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xmlns="" id="{73F059FA-C0E3-4B85-8440-789C4377D1C3}"/>
            </a:ext>
          </a:extLst>
        </xdr:cNvPr>
        <xdr:cNvSpPr>
          <a:spLocks noChangeAspect="1" noChangeArrowheads="1"/>
        </xdr:cNvSpPr>
      </xdr:nvSpPr>
      <xdr:spPr bwMode="auto">
        <a:xfrm>
          <a:off x="4175760" y="10264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57</xdr:row>
      <xdr:rowOff>0</xdr:rowOff>
    </xdr:from>
    <xdr:ext cx="304800" cy="304800"/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xmlns="" id="{D49329D6-6AD1-4986-96FD-68FE05009E42}"/>
            </a:ext>
          </a:extLst>
        </xdr:cNvPr>
        <xdr:cNvSpPr>
          <a:spLocks noChangeAspect="1" noChangeArrowheads="1"/>
        </xdr:cNvSpPr>
      </xdr:nvSpPr>
      <xdr:spPr bwMode="auto">
        <a:xfrm>
          <a:off x="4175760" y="10264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57</xdr:row>
      <xdr:rowOff>0</xdr:rowOff>
    </xdr:from>
    <xdr:ext cx="304800" cy="304800"/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xmlns="" id="{7AC64385-9652-43AC-AF85-C0B8D1B3F890}"/>
            </a:ext>
          </a:extLst>
        </xdr:cNvPr>
        <xdr:cNvSpPr>
          <a:spLocks noChangeAspect="1" noChangeArrowheads="1"/>
        </xdr:cNvSpPr>
      </xdr:nvSpPr>
      <xdr:spPr bwMode="auto">
        <a:xfrm>
          <a:off x="4175760" y="10264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xmlns="" id="{D7ACC0E5-F299-4A48-BDDC-C47B30EAD272}"/>
            </a:ext>
          </a:extLst>
        </xdr:cNvPr>
        <xdr:cNvSpPr>
          <a:spLocks noChangeAspect="1" noChangeArrowheads="1"/>
        </xdr:cNvSpPr>
      </xdr:nvSpPr>
      <xdr:spPr bwMode="auto">
        <a:xfrm>
          <a:off x="426720" y="947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xmlns="" id="{EB6ED265-B8E3-42B5-9D46-12E193B91143}"/>
            </a:ext>
          </a:extLst>
        </xdr:cNvPr>
        <xdr:cNvSpPr>
          <a:spLocks noChangeAspect="1" noChangeArrowheads="1"/>
        </xdr:cNvSpPr>
      </xdr:nvSpPr>
      <xdr:spPr bwMode="auto">
        <a:xfrm>
          <a:off x="7071360" y="4389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518160" cy="55626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xmlns="" id="{3DC2D359-A4C7-4596-B311-328B742A3337}"/>
            </a:ext>
          </a:extLst>
        </xdr:cNvPr>
        <xdr:cNvSpPr>
          <a:spLocks noChangeAspect="1" noChangeArrowheads="1"/>
        </xdr:cNvSpPr>
      </xdr:nvSpPr>
      <xdr:spPr bwMode="auto">
        <a:xfrm>
          <a:off x="7071360" y="7086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34</xdr:row>
      <xdr:rowOff>129540</xdr:rowOff>
    </xdr:from>
    <xdr:ext cx="304800" cy="304800"/>
    <xdr:sp macro="" textlink="">
      <xdr:nvSpPr>
        <xdr:cNvPr id="33" name="AutoShape 1">
          <a:extLst>
            <a:ext uri="{FF2B5EF4-FFF2-40B4-BE49-F238E27FC236}">
              <a16:creationId xmlns:a16="http://schemas.microsoft.com/office/drawing/2014/main" xmlns="" id="{9F40C5D1-1481-428D-90D0-0739B29F5EE6}"/>
            </a:ext>
          </a:extLst>
        </xdr:cNvPr>
        <xdr:cNvSpPr>
          <a:spLocks noChangeAspect="1" noChangeArrowheads="1"/>
        </xdr:cNvSpPr>
      </xdr:nvSpPr>
      <xdr:spPr bwMode="auto">
        <a:xfrm>
          <a:off x="4175760" y="346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34</xdr:row>
      <xdr:rowOff>129540</xdr:rowOff>
    </xdr:from>
    <xdr:ext cx="304800" cy="304800"/>
    <xdr:sp macro="" textlink="">
      <xdr:nvSpPr>
        <xdr:cNvPr id="34" name="AutoShape 1">
          <a:extLst>
            <a:ext uri="{FF2B5EF4-FFF2-40B4-BE49-F238E27FC236}">
              <a16:creationId xmlns:a16="http://schemas.microsoft.com/office/drawing/2014/main" xmlns="" id="{84783B71-35DE-4D9B-88B6-53B39268D2D9}"/>
            </a:ext>
          </a:extLst>
        </xdr:cNvPr>
        <xdr:cNvSpPr>
          <a:spLocks noChangeAspect="1" noChangeArrowheads="1"/>
        </xdr:cNvSpPr>
      </xdr:nvSpPr>
      <xdr:spPr bwMode="auto">
        <a:xfrm>
          <a:off x="4175760" y="346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144780</xdr:colOff>
      <xdr:row>55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xmlns="" id="{75410827-B59C-4949-AEAC-8AD371153AED}"/>
            </a:ext>
          </a:extLst>
        </xdr:cNvPr>
        <xdr:cNvSpPr>
          <a:spLocks noChangeAspect="1" noChangeArrowheads="1"/>
        </xdr:cNvSpPr>
      </xdr:nvSpPr>
      <xdr:spPr bwMode="auto">
        <a:xfrm>
          <a:off x="3528060" y="986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57</xdr:row>
      <xdr:rowOff>0</xdr:rowOff>
    </xdr:from>
    <xdr:ext cx="304800" cy="304800"/>
    <xdr:sp macro="" textlink="">
      <xdr:nvSpPr>
        <xdr:cNvPr id="36" name="AutoShape 1">
          <a:extLst>
            <a:ext uri="{FF2B5EF4-FFF2-40B4-BE49-F238E27FC236}">
              <a16:creationId xmlns:a16="http://schemas.microsoft.com/office/drawing/2014/main" xmlns="" id="{4071C257-7533-4EED-9F51-EB9A4C66BF5A}"/>
            </a:ext>
          </a:extLst>
        </xdr:cNvPr>
        <xdr:cNvSpPr>
          <a:spLocks noChangeAspect="1" noChangeArrowheads="1"/>
        </xdr:cNvSpPr>
      </xdr:nvSpPr>
      <xdr:spPr bwMode="auto">
        <a:xfrm>
          <a:off x="4175760" y="10264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57</xdr:row>
      <xdr:rowOff>0</xdr:rowOff>
    </xdr:from>
    <xdr:ext cx="304800" cy="304800"/>
    <xdr:sp macro="" textlink="">
      <xdr:nvSpPr>
        <xdr:cNvPr id="37" name="AutoShape 1">
          <a:extLst>
            <a:ext uri="{FF2B5EF4-FFF2-40B4-BE49-F238E27FC236}">
              <a16:creationId xmlns:a16="http://schemas.microsoft.com/office/drawing/2014/main" xmlns="" id="{594C915E-14EE-4F35-A30E-A4B6761C6D81}"/>
            </a:ext>
          </a:extLst>
        </xdr:cNvPr>
        <xdr:cNvSpPr>
          <a:spLocks noChangeAspect="1" noChangeArrowheads="1"/>
        </xdr:cNvSpPr>
      </xdr:nvSpPr>
      <xdr:spPr bwMode="auto">
        <a:xfrm>
          <a:off x="4175760" y="10264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xmlns="" id="{66644776-9283-48EB-8494-BF1627946737}"/>
            </a:ext>
          </a:extLst>
        </xdr:cNvPr>
        <xdr:cNvSpPr>
          <a:spLocks noChangeAspect="1" noChangeArrowheads="1"/>
        </xdr:cNvSpPr>
      </xdr:nvSpPr>
      <xdr:spPr bwMode="auto">
        <a:xfrm>
          <a:off x="3870960" y="986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55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xmlns="" id="{0D4303B8-5534-4714-B3FC-B6392D5CBCA1}"/>
            </a:ext>
          </a:extLst>
        </xdr:cNvPr>
        <xdr:cNvSpPr>
          <a:spLocks noChangeAspect="1" noChangeArrowheads="1"/>
        </xdr:cNvSpPr>
      </xdr:nvSpPr>
      <xdr:spPr bwMode="auto">
        <a:xfrm>
          <a:off x="3870960" y="986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35</xdr:row>
      <xdr:rowOff>30480</xdr:rowOff>
    </xdr:from>
    <xdr:ext cx="304800" cy="304800"/>
    <xdr:sp macro="" textlink="">
      <xdr:nvSpPr>
        <xdr:cNvPr id="40" name="AutoShape 1">
          <a:extLst>
            <a:ext uri="{FF2B5EF4-FFF2-40B4-BE49-F238E27FC236}">
              <a16:creationId xmlns:a16="http://schemas.microsoft.com/office/drawing/2014/main" xmlns="" id="{3D5F85FE-0D1D-4838-82B1-355BD5DB116A}"/>
            </a:ext>
          </a:extLst>
        </xdr:cNvPr>
        <xdr:cNvSpPr>
          <a:spLocks noChangeAspect="1" noChangeArrowheads="1"/>
        </xdr:cNvSpPr>
      </xdr:nvSpPr>
      <xdr:spPr bwMode="auto">
        <a:xfrm>
          <a:off x="426720" y="14401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41" name="AutoShape 1">
          <a:extLst>
            <a:ext uri="{FF2B5EF4-FFF2-40B4-BE49-F238E27FC236}">
              <a16:creationId xmlns:a16="http://schemas.microsoft.com/office/drawing/2014/main" xmlns="" id="{9D220D7E-2081-4716-8F14-1DCCFE9FBB6F}"/>
            </a:ext>
          </a:extLst>
        </xdr:cNvPr>
        <xdr:cNvSpPr>
          <a:spLocks noChangeAspect="1" noChangeArrowheads="1"/>
        </xdr:cNvSpPr>
      </xdr:nvSpPr>
      <xdr:spPr bwMode="auto">
        <a:xfrm>
          <a:off x="426720" y="947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42" name="AutoShape 1">
          <a:extLst>
            <a:ext uri="{FF2B5EF4-FFF2-40B4-BE49-F238E27FC236}">
              <a16:creationId xmlns:a16="http://schemas.microsoft.com/office/drawing/2014/main" xmlns="" id="{4C968AA4-5AAA-4CB4-ABC3-26BBB73A022B}"/>
            </a:ext>
          </a:extLst>
        </xdr:cNvPr>
        <xdr:cNvSpPr>
          <a:spLocks noChangeAspect="1" noChangeArrowheads="1"/>
        </xdr:cNvSpPr>
      </xdr:nvSpPr>
      <xdr:spPr bwMode="auto">
        <a:xfrm>
          <a:off x="426720" y="947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43" name="AutoShape 1">
          <a:extLst>
            <a:ext uri="{FF2B5EF4-FFF2-40B4-BE49-F238E27FC236}">
              <a16:creationId xmlns:a16="http://schemas.microsoft.com/office/drawing/2014/main" xmlns="" id="{76C8DE05-B07B-42DA-AC39-00FC45795E06}"/>
            </a:ext>
          </a:extLst>
        </xdr:cNvPr>
        <xdr:cNvSpPr>
          <a:spLocks noChangeAspect="1" noChangeArrowheads="1"/>
        </xdr:cNvSpPr>
      </xdr:nvSpPr>
      <xdr:spPr bwMode="auto">
        <a:xfrm>
          <a:off x="426720" y="947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44" name="AutoShape 1">
          <a:extLst>
            <a:ext uri="{FF2B5EF4-FFF2-40B4-BE49-F238E27FC236}">
              <a16:creationId xmlns:a16="http://schemas.microsoft.com/office/drawing/2014/main" xmlns="" id="{A3519F92-5F49-4E31-AB03-3EC205AA5B41}"/>
            </a:ext>
          </a:extLst>
        </xdr:cNvPr>
        <xdr:cNvSpPr>
          <a:spLocks noChangeAspect="1" noChangeArrowheads="1"/>
        </xdr:cNvSpPr>
      </xdr:nvSpPr>
      <xdr:spPr bwMode="auto">
        <a:xfrm>
          <a:off x="426720" y="947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30480</xdr:rowOff>
    </xdr:from>
    <xdr:ext cx="304800" cy="304800"/>
    <xdr:sp macro="" textlink="">
      <xdr:nvSpPr>
        <xdr:cNvPr id="45" name="AutoShape 1">
          <a:extLst>
            <a:ext uri="{FF2B5EF4-FFF2-40B4-BE49-F238E27FC236}">
              <a16:creationId xmlns:a16="http://schemas.microsoft.com/office/drawing/2014/main" xmlns="" id="{5A429C5F-7B97-494B-A6B1-62884837523A}"/>
            </a:ext>
          </a:extLst>
        </xdr:cNvPr>
        <xdr:cNvSpPr>
          <a:spLocks noChangeAspect="1" noChangeArrowheads="1"/>
        </xdr:cNvSpPr>
      </xdr:nvSpPr>
      <xdr:spPr bwMode="auto">
        <a:xfrm>
          <a:off x="426720" y="1089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46" name="AutoShape 1">
          <a:extLst>
            <a:ext uri="{FF2B5EF4-FFF2-40B4-BE49-F238E27FC236}">
              <a16:creationId xmlns:a16="http://schemas.microsoft.com/office/drawing/2014/main" xmlns="" id="{33DEA76D-02B2-4C4B-A80C-F95E5346829E}"/>
            </a:ext>
          </a:extLst>
        </xdr:cNvPr>
        <xdr:cNvSpPr>
          <a:spLocks noChangeAspect="1" noChangeArrowheads="1"/>
        </xdr:cNvSpPr>
      </xdr:nvSpPr>
      <xdr:spPr bwMode="auto">
        <a:xfrm>
          <a:off x="426720" y="947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47" name="AutoShape 1">
          <a:extLst>
            <a:ext uri="{FF2B5EF4-FFF2-40B4-BE49-F238E27FC236}">
              <a16:creationId xmlns:a16="http://schemas.microsoft.com/office/drawing/2014/main" xmlns="" id="{FEB4BBEC-866B-4325-BB98-1A103C035108}"/>
            </a:ext>
          </a:extLst>
        </xdr:cNvPr>
        <xdr:cNvSpPr>
          <a:spLocks noChangeAspect="1" noChangeArrowheads="1"/>
        </xdr:cNvSpPr>
      </xdr:nvSpPr>
      <xdr:spPr bwMode="auto">
        <a:xfrm>
          <a:off x="426720" y="947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48" name="AutoShape 1">
          <a:extLst>
            <a:ext uri="{FF2B5EF4-FFF2-40B4-BE49-F238E27FC236}">
              <a16:creationId xmlns:a16="http://schemas.microsoft.com/office/drawing/2014/main" xmlns="" id="{D1D7E7E1-5417-4542-8B1D-800055329BC8}"/>
            </a:ext>
          </a:extLst>
        </xdr:cNvPr>
        <xdr:cNvSpPr>
          <a:spLocks noChangeAspect="1" noChangeArrowheads="1"/>
        </xdr:cNvSpPr>
      </xdr:nvSpPr>
      <xdr:spPr bwMode="auto">
        <a:xfrm>
          <a:off x="426720" y="947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49" name="AutoShape 1">
          <a:extLst>
            <a:ext uri="{FF2B5EF4-FFF2-40B4-BE49-F238E27FC236}">
              <a16:creationId xmlns:a16="http://schemas.microsoft.com/office/drawing/2014/main" xmlns="" id="{98FDECA7-AF42-4E3D-92A4-C25CFC042C1E}"/>
            </a:ext>
          </a:extLst>
        </xdr:cNvPr>
        <xdr:cNvSpPr>
          <a:spLocks noChangeAspect="1" noChangeArrowheads="1"/>
        </xdr:cNvSpPr>
      </xdr:nvSpPr>
      <xdr:spPr bwMode="auto">
        <a:xfrm>
          <a:off x="426720" y="947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152400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xmlns="" id="{48B35DA4-B336-45FD-8784-98F6B8E99283}"/>
            </a:ext>
          </a:extLst>
        </xdr:cNvPr>
        <xdr:cNvSpPr>
          <a:spLocks noChangeAspect="1" noChangeArrowheads="1"/>
        </xdr:cNvSpPr>
      </xdr:nvSpPr>
      <xdr:spPr bwMode="auto">
        <a:xfrm>
          <a:off x="7071360" y="5417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853440</xdr:colOff>
      <xdr:row>31</xdr:row>
      <xdr:rowOff>167640</xdr:rowOff>
    </xdr:from>
    <xdr:ext cx="518160" cy="55626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xmlns="" id="{8FFF4B34-4006-49DE-AB91-7AAA87AE42E7}"/>
            </a:ext>
          </a:extLst>
        </xdr:cNvPr>
        <xdr:cNvSpPr>
          <a:spLocks noChangeAspect="1" noChangeArrowheads="1"/>
        </xdr:cNvSpPr>
      </xdr:nvSpPr>
      <xdr:spPr bwMode="auto">
        <a:xfrm>
          <a:off x="6979920" y="5783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57</xdr:row>
      <xdr:rowOff>0</xdr:rowOff>
    </xdr:from>
    <xdr:ext cx="304800" cy="304800"/>
    <xdr:sp macro="" textlink="">
      <xdr:nvSpPr>
        <xdr:cNvPr id="52" name="AutoShape 1">
          <a:extLst>
            <a:ext uri="{FF2B5EF4-FFF2-40B4-BE49-F238E27FC236}">
              <a16:creationId xmlns:a16="http://schemas.microsoft.com/office/drawing/2014/main" xmlns="" id="{124CF0C2-41EC-45DC-86A9-1EB78003D462}"/>
            </a:ext>
          </a:extLst>
        </xdr:cNvPr>
        <xdr:cNvSpPr>
          <a:spLocks noChangeAspect="1" noChangeArrowheads="1"/>
        </xdr:cNvSpPr>
      </xdr:nvSpPr>
      <xdr:spPr bwMode="auto">
        <a:xfrm>
          <a:off x="4175760" y="10264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57</xdr:row>
      <xdr:rowOff>0</xdr:rowOff>
    </xdr:from>
    <xdr:ext cx="304800" cy="304800"/>
    <xdr:sp macro="" textlink="">
      <xdr:nvSpPr>
        <xdr:cNvPr id="53" name="AutoShape 1">
          <a:extLst>
            <a:ext uri="{FF2B5EF4-FFF2-40B4-BE49-F238E27FC236}">
              <a16:creationId xmlns:a16="http://schemas.microsoft.com/office/drawing/2014/main" xmlns="" id="{42CD4564-4B10-4633-84C4-464078740777}"/>
            </a:ext>
          </a:extLst>
        </xdr:cNvPr>
        <xdr:cNvSpPr>
          <a:spLocks noChangeAspect="1" noChangeArrowheads="1"/>
        </xdr:cNvSpPr>
      </xdr:nvSpPr>
      <xdr:spPr bwMode="auto">
        <a:xfrm>
          <a:off x="4175760" y="10264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30480</xdr:rowOff>
    </xdr:from>
    <xdr:ext cx="304800" cy="304800"/>
    <xdr:sp macro="" textlink="">
      <xdr:nvSpPr>
        <xdr:cNvPr id="54" name="AutoShape 1">
          <a:extLst>
            <a:ext uri="{FF2B5EF4-FFF2-40B4-BE49-F238E27FC236}">
              <a16:creationId xmlns:a16="http://schemas.microsoft.com/office/drawing/2014/main" xmlns="" id="{28F0DE04-9580-4598-9829-063C297037B2}"/>
            </a:ext>
          </a:extLst>
        </xdr:cNvPr>
        <xdr:cNvSpPr>
          <a:spLocks noChangeAspect="1" noChangeArrowheads="1"/>
        </xdr:cNvSpPr>
      </xdr:nvSpPr>
      <xdr:spPr bwMode="auto">
        <a:xfrm>
          <a:off x="42672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42</xdr:row>
      <xdr:rowOff>30480</xdr:rowOff>
    </xdr:from>
    <xdr:ext cx="304800" cy="304800"/>
    <xdr:sp macro="" textlink="">
      <xdr:nvSpPr>
        <xdr:cNvPr id="55" name="AutoShape 1">
          <a:extLst>
            <a:ext uri="{FF2B5EF4-FFF2-40B4-BE49-F238E27FC236}">
              <a16:creationId xmlns:a16="http://schemas.microsoft.com/office/drawing/2014/main" xmlns="" id="{F098FFB7-884F-494C-A003-22EE49FFC8F0}"/>
            </a:ext>
          </a:extLst>
        </xdr:cNvPr>
        <xdr:cNvSpPr>
          <a:spLocks noChangeAspect="1" noChangeArrowheads="1"/>
        </xdr:cNvSpPr>
      </xdr:nvSpPr>
      <xdr:spPr bwMode="auto">
        <a:xfrm>
          <a:off x="426720" y="3368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56" name="AutoShape 1">
          <a:extLst>
            <a:ext uri="{FF2B5EF4-FFF2-40B4-BE49-F238E27FC236}">
              <a16:creationId xmlns:a16="http://schemas.microsoft.com/office/drawing/2014/main" xmlns="" id="{2A720FE1-096A-4252-89B1-11140F7EE053}"/>
            </a:ext>
          </a:extLst>
        </xdr:cNvPr>
        <xdr:cNvSpPr>
          <a:spLocks noChangeAspect="1" noChangeArrowheads="1"/>
        </xdr:cNvSpPr>
      </xdr:nvSpPr>
      <xdr:spPr bwMode="auto">
        <a:xfrm>
          <a:off x="426720" y="947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57" name="AutoShape 1">
          <a:extLst>
            <a:ext uri="{FF2B5EF4-FFF2-40B4-BE49-F238E27FC236}">
              <a16:creationId xmlns:a16="http://schemas.microsoft.com/office/drawing/2014/main" xmlns="" id="{BDE99F72-C571-4D82-A260-8CD3796E9325}"/>
            </a:ext>
          </a:extLst>
        </xdr:cNvPr>
        <xdr:cNvSpPr>
          <a:spLocks noChangeAspect="1" noChangeArrowheads="1"/>
        </xdr:cNvSpPr>
      </xdr:nvSpPr>
      <xdr:spPr bwMode="auto">
        <a:xfrm>
          <a:off x="426720" y="947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57</xdr:row>
      <xdr:rowOff>0</xdr:rowOff>
    </xdr:from>
    <xdr:ext cx="304800" cy="304800"/>
    <xdr:sp macro="" textlink="">
      <xdr:nvSpPr>
        <xdr:cNvPr id="58" name="AutoShape 1">
          <a:extLst>
            <a:ext uri="{FF2B5EF4-FFF2-40B4-BE49-F238E27FC236}">
              <a16:creationId xmlns:a16="http://schemas.microsoft.com/office/drawing/2014/main" xmlns="" id="{3357B897-DBBD-46C4-947B-E25BE9687D2B}"/>
            </a:ext>
          </a:extLst>
        </xdr:cNvPr>
        <xdr:cNvSpPr>
          <a:spLocks noChangeAspect="1" noChangeArrowheads="1"/>
        </xdr:cNvSpPr>
      </xdr:nvSpPr>
      <xdr:spPr bwMode="auto">
        <a:xfrm>
          <a:off x="4175760" y="10264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57</xdr:row>
      <xdr:rowOff>0</xdr:rowOff>
    </xdr:from>
    <xdr:ext cx="304800" cy="304800"/>
    <xdr:sp macro="" textlink="">
      <xdr:nvSpPr>
        <xdr:cNvPr id="59" name="AutoShape 1">
          <a:extLst>
            <a:ext uri="{FF2B5EF4-FFF2-40B4-BE49-F238E27FC236}">
              <a16:creationId xmlns:a16="http://schemas.microsoft.com/office/drawing/2014/main" xmlns="" id="{134C99B8-7A31-447F-9FF4-C442E17CB633}"/>
            </a:ext>
          </a:extLst>
        </xdr:cNvPr>
        <xdr:cNvSpPr>
          <a:spLocks noChangeAspect="1" noChangeArrowheads="1"/>
        </xdr:cNvSpPr>
      </xdr:nvSpPr>
      <xdr:spPr bwMode="auto">
        <a:xfrm>
          <a:off x="4175760" y="10264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60" name="AutoShape 1">
          <a:extLst>
            <a:ext uri="{FF2B5EF4-FFF2-40B4-BE49-F238E27FC236}">
              <a16:creationId xmlns:a16="http://schemas.microsoft.com/office/drawing/2014/main" xmlns="" id="{32354610-3D0D-45DD-B167-B095123E0BCD}"/>
            </a:ext>
          </a:extLst>
        </xdr:cNvPr>
        <xdr:cNvSpPr>
          <a:spLocks noChangeAspect="1" noChangeArrowheads="1"/>
        </xdr:cNvSpPr>
      </xdr:nvSpPr>
      <xdr:spPr bwMode="auto">
        <a:xfrm>
          <a:off x="426720" y="947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57</xdr:row>
      <xdr:rowOff>0</xdr:rowOff>
    </xdr:from>
    <xdr:ext cx="304800" cy="304800"/>
    <xdr:sp macro="" textlink="">
      <xdr:nvSpPr>
        <xdr:cNvPr id="61" name="AutoShape 1">
          <a:extLst>
            <a:ext uri="{FF2B5EF4-FFF2-40B4-BE49-F238E27FC236}">
              <a16:creationId xmlns:a16="http://schemas.microsoft.com/office/drawing/2014/main" xmlns="" id="{10ED512B-C5FD-41A1-AB32-CD6AE0C5A669}"/>
            </a:ext>
          </a:extLst>
        </xdr:cNvPr>
        <xdr:cNvSpPr>
          <a:spLocks noChangeAspect="1" noChangeArrowheads="1"/>
        </xdr:cNvSpPr>
      </xdr:nvSpPr>
      <xdr:spPr bwMode="auto">
        <a:xfrm>
          <a:off x="4175760" y="10264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57</xdr:row>
      <xdr:rowOff>0</xdr:rowOff>
    </xdr:from>
    <xdr:ext cx="304800" cy="304800"/>
    <xdr:sp macro="" textlink="">
      <xdr:nvSpPr>
        <xdr:cNvPr id="62" name="AutoShape 1">
          <a:extLst>
            <a:ext uri="{FF2B5EF4-FFF2-40B4-BE49-F238E27FC236}">
              <a16:creationId xmlns:a16="http://schemas.microsoft.com/office/drawing/2014/main" xmlns="" id="{6BE29AC3-4C35-428D-80E3-A10B5C042D37}"/>
            </a:ext>
          </a:extLst>
        </xdr:cNvPr>
        <xdr:cNvSpPr>
          <a:spLocks noChangeAspect="1" noChangeArrowheads="1"/>
        </xdr:cNvSpPr>
      </xdr:nvSpPr>
      <xdr:spPr bwMode="auto">
        <a:xfrm>
          <a:off x="4175760" y="10264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63" name="AutoShape 1">
          <a:extLst>
            <a:ext uri="{FF2B5EF4-FFF2-40B4-BE49-F238E27FC236}">
              <a16:creationId xmlns:a16="http://schemas.microsoft.com/office/drawing/2014/main" xmlns="" id="{CB2761F4-6505-4438-9685-145023347DC1}"/>
            </a:ext>
          </a:extLst>
        </xdr:cNvPr>
        <xdr:cNvSpPr>
          <a:spLocks noChangeAspect="1" noChangeArrowheads="1"/>
        </xdr:cNvSpPr>
      </xdr:nvSpPr>
      <xdr:spPr bwMode="auto">
        <a:xfrm>
          <a:off x="426720" y="947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64" name="AutoShape 1">
          <a:extLst>
            <a:ext uri="{FF2B5EF4-FFF2-40B4-BE49-F238E27FC236}">
              <a16:creationId xmlns:a16="http://schemas.microsoft.com/office/drawing/2014/main" xmlns="" id="{28126DA7-687D-48AD-8E80-B1128FB439A5}"/>
            </a:ext>
          </a:extLst>
        </xdr:cNvPr>
        <xdr:cNvSpPr>
          <a:spLocks noChangeAspect="1" noChangeArrowheads="1"/>
        </xdr:cNvSpPr>
      </xdr:nvSpPr>
      <xdr:spPr bwMode="auto">
        <a:xfrm>
          <a:off x="426720" y="947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65" name="AutoShape 1">
          <a:extLst>
            <a:ext uri="{FF2B5EF4-FFF2-40B4-BE49-F238E27FC236}">
              <a16:creationId xmlns:a16="http://schemas.microsoft.com/office/drawing/2014/main" xmlns="" id="{14C2EA46-ABE1-41FC-BA97-5D3ED5431C82}"/>
            </a:ext>
          </a:extLst>
        </xdr:cNvPr>
        <xdr:cNvSpPr>
          <a:spLocks noChangeAspect="1" noChangeArrowheads="1"/>
        </xdr:cNvSpPr>
      </xdr:nvSpPr>
      <xdr:spPr bwMode="auto">
        <a:xfrm>
          <a:off x="426720" y="947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36</xdr:row>
      <xdr:rowOff>129540</xdr:rowOff>
    </xdr:from>
    <xdr:ext cx="304800" cy="304800"/>
    <xdr:sp macro="" textlink="">
      <xdr:nvSpPr>
        <xdr:cNvPr id="66" name="AutoShape 1">
          <a:extLst>
            <a:ext uri="{FF2B5EF4-FFF2-40B4-BE49-F238E27FC236}">
              <a16:creationId xmlns:a16="http://schemas.microsoft.com/office/drawing/2014/main" xmlns="" id="{E24D50D0-3FE3-4E10-9C41-78C73F86A15A}"/>
            </a:ext>
          </a:extLst>
        </xdr:cNvPr>
        <xdr:cNvSpPr>
          <a:spLocks noChangeAspect="1" noChangeArrowheads="1"/>
        </xdr:cNvSpPr>
      </xdr:nvSpPr>
      <xdr:spPr bwMode="auto">
        <a:xfrm>
          <a:off x="4175760" y="3642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36</xdr:row>
      <xdr:rowOff>129540</xdr:rowOff>
    </xdr:from>
    <xdr:ext cx="304800" cy="304800"/>
    <xdr:sp macro="" textlink="">
      <xdr:nvSpPr>
        <xdr:cNvPr id="67" name="AutoShape 1">
          <a:extLst>
            <a:ext uri="{FF2B5EF4-FFF2-40B4-BE49-F238E27FC236}">
              <a16:creationId xmlns:a16="http://schemas.microsoft.com/office/drawing/2014/main" xmlns="" id="{8E91EBEB-8530-49ED-BB4D-9FDA1C559EA1}"/>
            </a:ext>
          </a:extLst>
        </xdr:cNvPr>
        <xdr:cNvSpPr>
          <a:spLocks noChangeAspect="1" noChangeArrowheads="1"/>
        </xdr:cNvSpPr>
      </xdr:nvSpPr>
      <xdr:spPr bwMode="auto">
        <a:xfrm>
          <a:off x="4175760" y="3642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47</xdr:row>
      <xdr:rowOff>30480</xdr:rowOff>
    </xdr:from>
    <xdr:ext cx="304800" cy="304800"/>
    <xdr:sp macro="" textlink="">
      <xdr:nvSpPr>
        <xdr:cNvPr id="68" name="AutoShape 1">
          <a:extLst>
            <a:ext uri="{FF2B5EF4-FFF2-40B4-BE49-F238E27FC236}">
              <a16:creationId xmlns:a16="http://schemas.microsoft.com/office/drawing/2014/main" xmlns="" id="{E49A50C7-AED8-4CBB-9CC9-ADD39D8AAE20}"/>
            </a:ext>
          </a:extLst>
        </xdr:cNvPr>
        <xdr:cNvSpPr>
          <a:spLocks noChangeAspect="1" noChangeArrowheads="1"/>
        </xdr:cNvSpPr>
      </xdr:nvSpPr>
      <xdr:spPr bwMode="auto">
        <a:xfrm>
          <a:off x="426720" y="4244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47</xdr:row>
      <xdr:rowOff>30480</xdr:rowOff>
    </xdr:from>
    <xdr:ext cx="304800" cy="304800"/>
    <xdr:sp macro="" textlink="">
      <xdr:nvSpPr>
        <xdr:cNvPr id="69" name="AutoShape 1">
          <a:extLst>
            <a:ext uri="{FF2B5EF4-FFF2-40B4-BE49-F238E27FC236}">
              <a16:creationId xmlns:a16="http://schemas.microsoft.com/office/drawing/2014/main" xmlns="" id="{680D9CAD-0A76-4B1B-8F42-A4F95053CD56}"/>
            </a:ext>
          </a:extLst>
        </xdr:cNvPr>
        <xdr:cNvSpPr>
          <a:spLocks noChangeAspect="1" noChangeArrowheads="1"/>
        </xdr:cNvSpPr>
      </xdr:nvSpPr>
      <xdr:spPr bwMode="auto">
        <a:xfrm>
          <a:off x="426720" y="4244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70" name="AutoShape 1">
          <a:extLst>
            <a:ext uri="{FF2B5EF4-FFF2-40B4-BE49-F238E27FC236}">
              <a16:creationId xmlns:a16="http://schemas.microsoft.com/office/drawing/2014/main" xmlns="" id="{C1041E97-A169-48EA-9F93-B7F35A803B54}"/>
            </a:ext>
          </a:extLst>
        </xdr:cNvPr>
        <xdr:cNvSpPr>
          <a:spLocks noChangeAspect="1" noChangeArrowheads="1"/>
        </xdr:cNvSpPr>
      </xdr:nvSpPr>
      <xdr:spPr bwMode="auto">
        <a:xfrm>
          <a:off x="426720" y="947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71" name="AutoShape 1">
          <a:extLst>
            <a:ext uri="{FF2B5EF4-FFF2-40B4-BE49-F238E27FC236}">
              <a16:creationId xmlns:a16="http://schemas.microsoft.com/office/drawing/2014/main" xmlns="" id="{97F9C6C4-1C4A-47C5-9790-8330D760A679}"/>
            </a:ext>
          </a:extLst>
        </xdr:cNvPr>
        <xdr:cNvSpPr>
          <a:spLocks noChangeAspect="1" noChangeArrowheads="1"/>
        </xdr:cNvSpPr>
      </xdr:nvSpPr>
      <xdr:spPr bwMode="auto">
        <a:xfrm>
          <a:off x="426720" y="947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72" name="AutoShape 1">
          <a:extLst>
            <a:ext uri="{FF2B5EF4-FFF2-40B4-BE49-F238E27FC236}">
              <a16:creationId xmlns:a16="http://schemas.microsoft.com/office/drawing/2014/main" xmlns="" id="{30A95A96-0006-4EF5-B109-6E6C3B174BD9}"/>
            </a:ext>
          </a:extLst>
        </xdr:cNvPr>
        <xdr:cNvSpPr>
          <a:spLocks noChangeAspect="1" noChangeArrowheads="1"/>
        </xdr:cNvSpPr>
      </xdr:nvSpPr>
      <xdr:spPr bwMode="auto">
        <a:xfrm>
          <a:off x="426720" y="947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73" name="AutoShape 1">
          <a:extLst>
            <a:ext uri="{FF2B5EF4-FFF2-40B4-BE49-F238E27FC236}">
              <a16:creationId xmlns:a16="http://schemas.microsoft.com/office/drawing/2014/main" xmlns="" id="{07D0821F-FCC9-4115-BF1C-95BEE825DA82}"/>
            </a:ext>
          </a:extLst>
        </xdr:cNvPr>
        <xdr:cNvSpPr>
          <a:spLocks noChangeAspect="1" noChangeArrowheads="1"/>
        </xdr:cNvSpPr>
      </xdr:nvSpPr>
      <xdr:spPr bwMode="auto">
        <a:xfrm>
          <a:off x="426720" y="947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19</xdr:row>
      <xdr:rowOff>129540</xdr:rowOff>
    </xdr:from>
    <xdr:ext cx="304800" cy="304800"/>
    <xdr:sp macro="" textlink="">
      <xdr:nvSpPr>
        <xdr:cNvPr id="74" name="AutoShape 1">
          <a:extLst>
            <a:ext uri="{FF2B5EF4-FFF2-40B4-BE49-F238E27FC236}">
              <a16:creationId xmlns:a16="http://schemas.microsoft.com/office/drawing/2014/main" xmlns="" id="{3E8884FE-C6C8-4533-B6B6-8E7326384540}"/>
            </a:ext>
          </a:extLst>
        </xdr:cNvPr>
        <xdr:cNvSpPr>
          <a:spLocks noChangeAspect="1" noChangeArrowheads="1"/>
        </xdr:cNvSpPr>
      </xdr:nvSpPr>
      <xdr:spPr bwMode="auto">
        <a:xfrm>
          <a:off x="4175760" y="73228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19</xdr:row>
      <xdr:rowOff>129540</xdr:rowOff>
    </xdr:from>
    <xdr:ext cx="304800" cy="304800"/>
    <xdr:sp macro="" textlink="">
      <xdr:nvSpPr>
        <xdr:cNvPr id="75" name="AutoShape 1">
          <a:extLst>
            <a:ext uri="{FF2B5EF4-FFF2-40B4-BE49-F238E27FC236}">
              <a16:creationId xmlns:a16="http://schemas.microsoft.com/office/drawing/2014/main" xmlns="" id="{6F35499B-69D7-4DA5-8E72-921243979B97}"/>
            </a:ext>
          </a:extLst>
        </xdr:cNvPr>
        <xdr:cNvSpPr>
          <a:spLocks noChangeAspect="1" noChangeArrowheads="1"/>
        </xdr:cNvSpPr>
      </xdr:nvSpPr>
      <xdr:spPr bwMode="auto">
        <a:xfrm>
          <a:off x="4175760" y="73228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55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xmlns="" id="{F229B6CD-E11A-4DB0-B019-B72871774D0D}"/>
            </a:ext>
          </a:extLst>
        </xdr:cNvPr>
        <xdr:cNvSpPr>
          <a:spLocks noChangeAspect="1" noChangeArrowheads="1"/>
        </xdr:cNvSpPr>
      </xdr:nvSpPr>
      <xdr:spPr bwMode="auto">
        <a:xfrm>
          <a:off x="3870960" y="986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55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xmlns="" id="{905831C4-E596-402C-B1F5-15E7043F77D2}"/>
            </a:ext>
          </a:extLst>
        </xdr:cNvPr>
        <xdr:cNvSpPr>
          <a:spLocks noChangeAspect="1" noChangeArrowheads="1"/>
        </xdr:cNvSpPr>
      </xdr:nvSpPr>
      <xdr:spPr bwMode="auto">
        <a:xfrm>
          <a:off x="3870960" y="986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57</xdr:row>
      <xdr:rowOff>0</xdr:rowOff>
    </xdr:from>
    <xdr:ext cx="304800" cy="304800"/>
    <xdr:sp macro="" textlink="">
      <xdr:nvSpPr>
        <xdr:cNvPr id="78" name="AutoShape 1">
          <a:extLst>
            <a:ext uri="{FF2B5EF4-FFF2-40B4-BE49-F238E27FC236}">
              <a16:creationId xmlns:a16="http://schemas.microsoft.com/office/drawing/2014/main" xmlns="" id="{E28CFAA0-CD6A-4383-BB00-D36648104F66}"/>
            </a:ext>
          </a:extLst>
        </xdr:cNvPr>
        <xdr:cNvSpPr>
          <a:spLocks noChangeAspect="1" noChangeArrowheads="1"/>
        </xdr:cNvSpPr>
      </xdr:nvSpPr>
      <xdr:spPr bwMode="auto">
        <a:xfrm>
          <a:off x="4175760" y="10264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57</xdr:row>
      <xdr:rowOff>0</xdr:rowOff>
    </xdr:from>
    <xdr:ext cx="304800" cy="304800"/>
    <xdr:sp macro="" textlink="">
      <xdr:nvSpPr>
        <xdr:cNvPr id="79" name="AutoShape 1">
          <a:extLst>
            <a:ext uri="{FF2B5EF4-FFF2-40B4-BE49-F238E27FC236}">
              <a16:creationId xmlns:a16="http://schemas.microsoft.com/office/drawing/2014/main" xmlns="" id="{EED39F22-9FA0-4B29-AB57-C4876320AEA1}"/>
            </a:ext>
          </a:extLst>
        </xdr:cNvPr>
        <xdr:cNvSpPr>
          <a:spLocks noChangeAspect="1" noChangeArrowheads="1"/>
        </xdr:cNvSpPr>
      </xdr:nvSpPr>
      <xdr:spPr bwMode="auto">
        <a:xfrm>
          <a:off x="4175760" y="10264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57</xdr:row>
      <xdr:rowOff>0</xdr:rowOff>
    </xdr:from>
    <xdr:ext cx="304800" cy="304800"/>
    <xdr:sp macro="" textlink="">
      <xdr:nvSpPr>
        <xdr:cNvPr id="80" name="AutoShape 1">
          <a:extLst>
            <a:ext uri="{FF2B5EF4-FFF2-40B4-BE49-F238E27FC236}">
              <a16:creationId xmlns:a16="http://schemas.microsoft.com/office/drawing/2014/main" xmlns="" id="{FD280077-C182-4760-9E48-ABC3060D3466}"/>
            </a:ext>
          </a:extLst>
        </xdr:cNvPr>
        <xdr:cNvSpPr>
          <a:spLocks noChangeAspect="1" noChangeArrowheads="1"/>
        </xdr:cNvSpPr>
      </xdr:nvSpPr>
      <xdr:spPr bwMode="auto">
        <a:xfrm>
          <a:off x="4175760" y="10264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57</xdr:row>
      <xdr:rowOff>0</xdr:rowOff>
    </xdr:from>
    <xdr:ext cx="304800" cy="304800"/>
    <xdr:sp macro="" textlink="">
      <xdr:nvSpPr>
        <xdr:cNvPr id="81" name="AutoShape 1">
          <a:extLst>
            <a:ext uri="{FF2B5EF4-FFF2-40B4-BE49-F238E27FC236}">
              <a16:creationId xmlns:a16="http://schemas.microsoft.com/office/drawing/2014/main" xmlns="" id="{72A1F3F6-1A56-42E4-A671-60B202BAB64A}"/>
            </a:ext>
          </a:extLst>
        </xdr:cNvPr>
        <xdr:cNvSpPr>
          <a:spLocks noChangeAspect="1" noChangeArrowheads="1"/>
        </xdr:cNvSpPr>
      </xdr:nvSpPr>
      <xdr:spPr bwMode="auto">
        <a:xfrm>
          <a:off x="4175760" y="10264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xmlns="" id="{DB6FEF64-8504-4A7A-84BF-274138ACFF88}"/>
            </a:ext>
          </a:extLst>
        </xdr:cNvPr>
        <xdr:cNvSpPr>
          <a:spLocks noChangeAspect="1" noChangeArrowheads="1"/>
        </xdr:cNvSpPr>
      </xdr:nvSpPr>
      <xdr:spPr bwMode="auto">
        <a:xfrm>
          <a:off x="3870960" y="986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55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xmlns="" id="{A7252F7C-F65C-432C-9685-F1723A6DEA09}"/>
            </a:ext>
          </a:extLst>
        </xdr:cNvPr>
        <xdr:cNvSpPr>
          <a:spLocks noChangeAspect="1" noChangeArrowheads="1"/>
        </xdr:cNvSpPr>
      </xdr:nvSpPr>
      <xdr:spPr bwMode="auto">
        <a:xfrm>
          <a:off x="3870960" y="986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518160" cy="55626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xmlns="" id="{012D0289-EFA5-455D-8F06-AAE39F3634EC}"/>
            </a:ext>
          </a:extLst>
        </xdr:cNvPr>
        <xdr:cNvSpPr>
          <a:spLocks noChangeAspect="1" noChangeArrowheads="1"/>
        </xdr:cNvSpPr>
      </xdr:nvSpPr>
      <xdr:spPr bwMode="auto">
        <a:xfrm>
          <a:off x="3604260" y="9867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57</xdr:row>
      <xdr:rowOff>0</xdr:rowOff>
    </xdr:from>
    <xdr:ext cx="304800" cy="304800"/>
    <xdr:sp macro="" textlink="">
      <xdr:nvSpPr>
        <xdr:cNvPr id="85" name="AutoShape 1">
          <a:extLst>
            <a:ext uri="{FF2B5EF4-FFF2-40B4-BE49-F238E27FC236}">
              <a16:creationId xmlns:a16="http://schemas.microsoft.com/office/drawing/2014/main" xmlns="" id="{506D7A1C-7241-4165-AF4E-DA6FD3A34EA0}"/>
            </a:ext>
          </a:extLst>
        </xdr:cNvPr>
        <xdr:cNvSpPr>
          <a:spLocks noChangeAspect="1" noChangeArrowheads="1"/>
        </xdr:cNvSpPr>
      </xdr:nvSpPr>
      <xdr:spPr bwMode="auto">
        <a:xfrm>
          <a:off x="4175760" y="10264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57</xdr:row>
      <xdr:rowOff>0</xdr:rowOff>
    </xdr:from>
    <xdr:ext cx="304800" cy="304800"/>
    <xdr:sp macro="" textlink="">
      <xdr:nvSpPr>
        <xdr:cNvPr id="86" name="AutoShape 1">
          <a:extLst>
            <a:ext uri="{FF2B5EF4-FFF2-40B4-BE49-F238E27FC236}">
              <a16:creationId xmlns:a16="http://schemas.microsoft.com/office/drawing/2014/main" xmlns="" id="{85A6031D-7A20-41CD-89EB-F23C3BCC95E4}"/>
            </a:ext>
          </a:extLst>
        </xdr:cNvPr>
        <xdr:cNvSpPr>
          <a:spLocks noChangeAspect="1" noChangeArrowheads="1"/>
        </xdr:cNvSpPr>
      </xdr:nvSpPr>
      <xdr:spPr bwMode="auto">
        <a:xfrm>
          <a:off x="4175760" y="10264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57</xdr:row>
      <xdr:rowOff>0</xdr:rowOff>
    </xdr:from>
    <xdr:ext cx="304800" cy="304800"/>
    <xdr:sp macro="" textlink="">
      <xdr:nvSpPr>
        <xdr:cNvPr id="87" name="AutoShape 1">
          <a:extLst>
            <a:ext uri="{FF2B5EF4-FFF2-40B4-BE49-F238E27FC236}">
              <a16:creationId xmlns:a16="http://schemas.microsoft.com/office/drawing/2014/main" xmlns="" id="{C5EA0442-F496-45FF-A803-ADEF9EB6F245}"/>
            </a:ext>
          </a:extLst>
        </xdr:cNvPr>
        <xdr:cNvSpPr>
          <a:spLocks noChangeAspect="1" noChangeArrowheads="1"/>
        </xdr:cNvSpPr>
      </xdr:nvSpPr>
      <xdr:spPr bwMode="auto">
        <a:xfrm>
          <a:off x="4175760" y="10264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57</xdr:row>
      <xdr:rowOff>0</xdr:rowOff>
    </xdr:from>
    <xdr:ext cx="304800" cy="304800"/>
    <xdr:sp macro="" textlink="">
      <xdr:nvSpPr>
        <xdr:cNvPr id="88" name="AutoShape 1">
          <a:extLst>
            <a:ext uri="{FF2B5EF4-FFF2-40B4-BE49-F238E27FC236}">
              <a16:creationId xmlns:a16="http://schemas.microsoft.com/office/drawing/2014/main" xmlns="" id="{A6EA29D1-F433-47BC-8706-AA9008342B0E}"/>
            </a:ext>
          </a:extLst>
        </xdr:cNvPr>
        <xdr:cNvSpPr>
          <a:spLocks noChangeAspect="1" noChangeArrowheads="1"/>
        </xdr:cNvSpPr>
      </xdr:nvSpPr>
      <xdr:spPr bwMode="auto">
        <a:xfrm>
          <a:off x="4175760" y="10264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144780</xdr:colOff>
      <xdr:row>55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xmlns="" id="{6E5579F6-D471-4B19-BF2D-7BCF7887FA22}"/>
            </a:ext>
          </a:extLst>
        </xdr:cNvPr>
        <xdr:cNvSpPr>
          <a:spLocks noChangeAspect="1" noChangeArrowheads="1"/>
        </xdr:cNvSpPr>
      </xdr:nvSpPr>
      <xdr:spPr bwMode="auto">
        <a:xfrm>
          <a:off x="3528060" y="986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57</xdr:row>
      <xdr:rowOff>0</xdr:rowOff>
    </xdr:from>
    <xdr:ext cx="304800" cy="304800"/>
    <xdr:sp macro="" textlink="">
      <xdr:nvSpPr>
        <xdr:cNvPr id="90" name="AutoShape 1">
          <a:extLst>
            <a:ext uri="{FF2B5EF4-FFF2-40B4-BE49-F238E27FC236}">
              <a16:creationId xmlns:a16="http://schemas.microsoft.com/office/drawing/2014/main" xmlns="" id="{574BC624-BF22-4690-9E5A-A85014A32E4E}"/>
            </a:ext>
          </a:extLst>
        </xdr:cNvPr>
        <xdr:cNvSpPr>
          <a:spLocks noChangeAspect="1" noChangeArrowheads="1"/>
        </xdr:cNvSpPr>
      </xdr:nvSpPr>
      <xdr:spPr bwMode="auto">
        <a:xfrm>
          <a:off x="4175760" y="10264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57</xdr:row>
      <xdr:rowOff>0</xdr:rowOff>
    </xdr:from>
    <xdr:ext cx="304800" cy="304800"/>
    <xdr:sp macro="" textlink="">
      <xdr:nvSpPr>
        <xdr:cNvPr id="91" name="AutoShape 1">
          <a:extLst>
            <a:ext uri="{FF2B5EF4-FFF2-40B4-BE49-F238E27FC236}">
              <a16:creationId xmlns:a16="http://schemas.microsoft.com/office/drawing/2014/main" xmlns="" id="{986D8AF8-A4D4-44A1-A1C0-CE1B49E965B7}"/>
            </a:ext>
          </a:extLst>
        </xdr:cNvPr>
        <xdr:cNvSpPr>
          <a:spLocks noChangeAspect="1" noChangeArrowheads="1"/>
        </xdr:cNvSpPr>
      </xdr:nvSpPr>
      <xdr:spPr bwMode="auto">
        <a:xfrm>
          <a:off x="4175760" y="10264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55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xmlns="" id="{246814B1-D33E-43AE-895D-4750B8FFDF82}"/>
            </a:ext>
          </a:extLst>
        </xdr:cNvPr>
        <xdr:cNvSpPr>
          <a:spLocks noChangeAspect="1" noChangeArrowheads="1"/>
        </xdr:cNvSpPr>
      </xdr:nvSpPr>
      <xdr:spPr bwMode="auto">
        <a:xfrm>
          <a:off x="3870960" y="986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55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xmlns="" id="{C8C23648-3011-4036-BC07-F4C7DDF055CD}"/>
            </a:ext>
          </a:extLst>
        </xdr:cNvPr>
        <xdr:cNvSpPr>
          <a:spLocks noChangeAspect="1" noChangeArrowheads="1"/>
        </xdr:cNvSpPr>
      </xdr:nvSpPr>
      <xdr:spPr bwMode="auto">
        <a:xfrm>
          <a:off x="3870960" y="986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57</xdr:row>
      <xdr:rowOff>0</xdr:rowOff>
    </xdr:from>
    <xdr:ext cx="304800" cy="304800"/>
    <xdr:sp macro="" textlink="">
      <xdr:nvSpPr>
        <xdr:cNvPr id="94" name="AutoShape 1">
          <a:extLst>
            <a:ext uri="{FF2B5EF4-FFF2-40B4-BE49-F238E27FC236}">
              <a16:creationId xmlns:a16="http://schemas.microsoft.com/office/drawing/2014/main" xmlns="" id="{99A3E583-F6CD-41B7-936D-29D993CC5AFA}"/>
            </a:ext>
          </a:extLst>
        </xdr:cNvPr>
        <xdr:cNvSpPr>
          <a:spLocks noChangeAspect="1" noChangeArrowheads="1"/>
        </xdr:cNvSpPr>
      </xdr:nvSpPr>
      <xdr:spPr bwMode="auto">
        <a:xfrm>
          <a:off x="4175760" y="10264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57</xdr:row>
      <xdr:rowOff>0</xdr:rowOff>
    </xdr:from>
    <xdr:ext cx="304800" cy="304800"/>
    <xdr:sp macro="" textlink="">
      <xdr:nvSpPr>
        <xdr:cNvPr id="95" name="AutoShape 1">
          <a:extLst>
            <a:ext uri="{FF2B5EF4-FFF2-40B4-BE49-F238E27FC236}">
              <a16:creationId xmlns:a16="http://schemas.microsoft.com/office/drawing/2014/main" xmlns="" id="{9BA387F2-C3A4-4671-9D28-105B83D0D5EC}"/>
            </a:ext>
          </a:extLst>
        </xdr:cNvPr>
        <xdr:cNvSpPr>
          <a:spLocks noChangeAspect="1" noChangeArrowheads="1"/>
        </xdr:cNvSpPr>
      </xdr:nvSpPr>
      <xdr:spPr bwMode="auto">
        <a:xfrm>
          <a:off x="4175760" y="10264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57</xdr:row>
      <xdr:rowOff>0</xdr:rowOff>
    </xdr:from>
    <xdr:ext cx="304800" cy="304800"/>
    <xdr:sp macro="" textlink="">
      <xdr:nvSpPr>
        <xdr:cNvPr id="96" name="AutoShape 1">
          <a:extLst>
            <a:ext uri="{FF2B5EF4-FFF2-40B4-BE49-F238E27FC236}">
              <a16:creationId xmlns:a16="http://schemas.microsoft.com/office/drawing/2014/main" xmlns="" id="{BDBA8F9A-82B3-4673-A0DE-55FB2FDE9A20}"/>
            </a:ext>
          </a:extLst>
        </xdr:cNvPr>
        <xdr:cNvSpPr>
          <a:spLocks noChangeAspect="1" noChangeArrowheads="1"/>
        </xdr:cNvSpPr>
      </xdr:nvSpPr>
      <xdr:spPr bwMode="auto">
        <a:xfrm>
          <a:off x="4175760" y="10264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57</xdr:row>
      <xdr:rowOff>0</xdr:rowOff>
    </xdr:from>
    <xdr:ext cx="304800" cy="304800"/>
    <xdr:sp macro="" textlink="">
      <xdr:nvSpPr>
        <xdr:cNvPr id="97" name="AutoShape 1">
          <a:extLst>
            <a:ext uri="{FF2B5EF4-FFF2-40B4-BE49-F238E27FC236}">
              <a16:creationId xmlns:a16="http://schemas.microsoft.com/office/drawing/2014/main" xmlns="" id="{19DCF4AD-7630-4020-95A1-04B03E4A0465}"/>
            </a:ext>
          </a:extLst>
        </xdr:cNvPr>
        <xdr:cNvSpPr>
          <a:spLocks noChangeAspect="1" noChangeArrowheads="1"/>
        </xdr:cNvSpPr>
      </xdr:nvSpPr>
      <xdr:spPr bwMode="auto">
        <a:xfrm>
          <a:off x="4175760" y="10264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98" name="AutoShape 1">
          <a:extLst>
            <a:ext uri="{FF2B5EF4-FFF2-40B4-BE49-F238E27FC236}">
              <a16:creationId xmlns:a16="http://schemas.microsoft.com/office/drawing/2014/main" xmlns="" id="{6CA91627-EAD8-425E-BC0D-D3FFD318ACE5}"/>
            </a:ext>
          </a:extLst>
        </xdr:cNvPr>
        <xdr:cNvSpPr>
          <a:spLocks noChangeAspect="1" noChangeArrowheads="1"/>
        </xdr:cNvSpPr>
      </xdr:nvSpPr>
      <xdr:spPr bwMode="auto">
        <a:xfrm>
          <a:off x="426720" y="947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28</xdr:row>
      <xdr:rowOff>129540</xdr:rowOff>
    </xdr:from>
    <xdr:ext cx="304800" cy="304800"/>
    <xdr:sp macro="" textlink="">
      <xdr:nvSpPr>
        <xdr:cNvPr id="99" name="AutoShape 1">
          <a:extLst>
            <a:ext uri="{FF2B5EF4-FFF2-40B4-BE49-F238E27FC236}">
              <a16:creationId xmlns:a16="http://schemas.microsoft.com/office/drawing/2014/main" xmlns="" id="{DA2DE9D2-072E-4252-A87D-804328C90CF9}"/>
            </a:ext>
          </a:extLst>
        </xdr:cNvPr>
        <xdr:cNvSpPr>
          <a:spLocks noChangeAspect="1" noChangeArrowheads="1"/>
        </xdr:cNvSpPr>
      </xdr:nvSpPr>
      <xdr:spPr bwMode="auto">
        <a:xfrm>
          <a:off x="4175760" y="57454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571500</xdr:colOff>
      <xdr:row>28</xdr:row>
      <xdr:rowOff>129540</xdr:rowOff>
    </xdr:from>
    <xdr:ext cx="304800" cy="304800"/>
    <xdr:sp macro="" textlink="">
      <xdr:nvSpPr>
        <xdr:cNvPr id="100" name="AutoShape 1">
          <a:extLst>
            <a:ext uri="{FF2B5EF4-FFF2-40B4-BE49-F238E27FC236}">
              <a16:creationId xmlns:a16="http://schemas.microsoft.com/office/drawing/2014/main" xmlns="" id="{3113D355-1087-43E4-BA40-897C3E06284A}"/>
            </a:ext>
          </a:extLst>
        </xdr:cNvPr>
        <xdr:cNvSpPr>
          <a:spLocks noChangeAspect="1" noChangeArrowheads="1"/>
        </xdr:cNvSpPr>
      </xdr:nvSpPr>
      <xdr:spPr bwMode="auto">
        <a:xfrm>
          <a:off x="4175760" y="57454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99060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xmlns="" id="{0F529D53-0F8C-4D8A-A51D-C47B4035B605}"/>
            </a:ext>
          </a:extLst>
        </xdr:cNvPr>
        <xdr:cNvSpPr>
          <a:spLocks noChangeAspect="1" noChangeArrowheads="1"/>
        </xdr:cNvSpPr>
      </xdr:nvSpPr>
      <xdr:spPr bwMode="auto">
        <a:xfrm>
          <a:off x="0" y="3314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152400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xmlns="" id="{7FC68EF2-B7F7-441A-B758-E6D7983D66C7}"/>
            </a:ext>
          </a:extLst>
        </xdr:cNvPr>
        <xdr:cNvSpPr>
          <a:spLocks noChangeAspect="1" noChangeArrowheads="1"/>
        </xdr:cNvSpPr>
      </xdr:nvSpPr>
      <xdr:spPr bwMode="auto">
        <a:xfrm>
          <a:off x="0" y="381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46</xdr:row>
      <xdr:rowOff>22860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xmlns="" id="{3BF9A78B-63E4-4EC0-A8F0-E45C98AACE18}"/>
            </a:ext>
          </a:extLst>
        </xdr:cNvPr>
        <xdr:cNvSpPr>
          <a:spLocks noChangeAspect="1" noChangeArrowheads="1"/>
        </xdr:cNvSpPr>
      </xdr:nvSpPr>
      <xdr:spPr bwMode="auto">
        <a:xfrm>
          <a:off x="0" y="880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workbookViewId="0">
      <selection activeCell="Y11" sqref="Y11"/>
    </sheetView>
  </sheetViews>
  <sheetFormatPr defaultRowHeight="15" x14ac:dyDescent="0.25"/>
  <cols>
    <col min="1" max="1" width="18" customWidth="1"/>
    <col min="2" max="12" width="5.42578125" customWidth="1"/>
    <col min="13" max="13" width="5.85546875" customWidth="1"/>
    <col min="14" max="14" width="5.28515625" customWidth="1"/>
    <col min="15" max="15" width="5.85546875" customWidth="1"/>
    <col min="16" max="16" width="6" customWidth="1"/>
    <col min="17" max="17" width="6" bestFit="1" customWidth="1"/>
    <col min="18" max="18" width="2.85546875" bestFit="1" customWidth="1"/>
    <col min="19" max="21" width="6.140625" customWidth="1"/>
  </cols>
  <sheetData>
    <row r="1" spans="1:21" ht="21" x14ac:dyDescent="0.35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28.9" customHeight="1" x14ac:dyDescent="0.25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4" t="s">
        <v>16</v>
      </c>
      <c r="R2" s="5" t="s">
        <v>17</v>
      </c>
      <c r="S2" s="6" t="s">
        <v>18</v>
      </c>
      <c r="T2" s="6" t="s">
        <v>19</v>
      </c>
      <c r="U2" s="6" t="s">
        <v>20</v>
      </c>
    </row>
    <row r="3" spans="1:21" ht="13.9" customHeight="1" x14ac:dyDescent="0.3">
      <c r="A3" s="7" t="s">
        <v>21</v>
      </c>
      <c r="B3" s="253">
        <v>44454</v>
      </c>
      <c r="C3" s="253">
        <v>44468</v>
      </c>
      <c r="D3" s="253">
        <v>44482</v>
      </c>
      <c r="E3" s="253">
        <v>44496</v>
      </c>
      <c r="F3" s="253">
        <v>44510</v>
      </c>
      <c r="G3" s="253">
        <v>44524</v>
      </c>
      <c r="H3" s="253">
        <v>44538</v>
      </c>
      <c r="I3" s="254" t="s">
        <v>188</v>
      </c>
      <c r="J3" s="254" t="s">
        <v>190</v>
      </c>
      <c r="K3" s="254" t="s">
        <v>191</v>
      </c>
      <c r="L3" s="254" t="s">
        <v>194</v>
      </c>
      <c r="M3" s="254" t="s">
        <v>198</v>
      </c>
      <c r="N3" s="9" t="s">
        <v>206</v>
      </c>
      <c r="O3" s="9" t="s">
        <v>209</v>
      </c>
      <c r="P3" s="9" t="s">
        <v>216</v>
      </c>
      <c r="Q3" s="10" t="s">
        <v>23</v>
      </c>
      <c r="R3" s="10" t="s">
        <v>23</v>
      </c>
      <c r="S3" s="11"/>
      <c r="U3" s="2"/>
    </row>
    <row r="4" spans="1:21" ht="15.75" x14ac:dyDescent="0.25">
      <c r="A4" s="12" t="s">
        <v>24</v>
      </c>
      <c r="B4" s="85">
        <v>4131</v>
      </c>
      <c r="C4" s="255">
        <v>4225</v>
      </c>
      <c r="D4" s="85">
        <v>4392</v>
      </c>
      <c r="E4" s="256">
        <v>4462</v>
      </c>
      <c r="F4" s="256">
        <v>4433</v>
      </c>
      <c r="G4" s="85">
        <v>4235</v>
      </c>
      <c r="H4" s="256">
        <v>4592</v>
      </c>
      <c r="I4" s="256">
        <v>4565</v>
      </c>
      <c r="J4" s="256">
        <v>4616</v>
      </c>
      <c r="K4" s="85">
        <v>5011</v>
      </c>
      <c r="L4" s="256">
        <v>4661</v>
      </c>
      <c r="M4" s="96">
        <v>4691</v>
      </c>
      <c r="N4" s="96">
        <v>4815</v>
      </c>
      <c r="O4" s="96">
        <v>4959</v>
      </c>
      <c r="P4" s="234"/>
      <c r="Q4" s="15">
        <f>SUM(B4:O4)</f>
        <v>63788</v>
      </c>
      <c r="R4" s="15">
        <v>14</v>
      </c>
      <c r="S4" s="16">
        <f>Q4/R4</f>
        <v>4556.2857142857147</v>
      </c>
      <c r="T4" s="16">
        <f>S4/6</f>
        <v>759.38095238095241</v>
      </c>
      <c r="U4" s="16">
        <f>T4/4</f>
        <v>189.8452380952381</v>
      </c>
    </row>
    <row r="5" spans="1:21" ht="15.75" x14ac:dyDescent="0.25">
      <c r="A5" s="17" t="s">
        <v>25</v>
      </c>
      <c r="B5" s="257">
        <v>-104</v>
      </c>
      <c r="C5" s="257">
        <v>-266</v>
      </c>
      <c r="D5" s="257">
        <v>-68</v>
      </c>
      <c r="E5" s="257">
        <v>-178</v>
      </c>
      <c r="F5" s="258">
        <v>256</v>
      </c>
      <c r="G5" s="257">
        <v>-140</v>
      </c>
      <c r="H5" s="258">
        <v>61</v>
      </c>
      <c r="I5" s="258">
        <v>93</v>
      </c>
      <c r="J5" s="257">
        <v>-149</v>
      </c>
      <c r="K5" s="258">
        <v>304</v>
      </c>
      <c r="L5" s="257">
        <v>-79</v>
      </c>
      <c r="M5" s="247">
        <v>223</v>
      </c>
      <c r="N5" s="247">
        <v>385</v>
      </c>
      <c r="O5" s="247">
        <v>376</v>
      </c>
      <c r="P5" s="235"/>
      <c r="Q5" s="2"/>
      <c r="R5" s="2"/>
      <c r="S5" s="19"/>
      <c r="T5" s="19" t="s">
        <v>23</v>
      </c>
      <c r="U5" s="20" t="s">
        <v>23</v>
      </c>
    </row>
    <row r="6" spans="1:21" ht="10.9" customHeight="1" x14ac:dyDescent="0.25">
      <c r="A6" s="21"/>
      <c r="B6" s="259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48"/>
      <c r="N6" s="22"/>
      <c r="O6" s="248"/>
      <c r="P6" s="22"/>
      <c r="Q6" s="22"/>
      <c r="R6" s="22"/>
      <c r="S6" s="23"/>
      <c r="T6" s="23" t="s">
        <v>23</v>
      </c>
      <c r="U6" s="24" t="s">
        <v>23</v>
      </c>
    </row>
    <row r="7" spans="1:21" ht="15.75" x14ac:dyDescent="0.25">
      <c r="A7" s="12" t="s">
        <v>26</v>
      </c>
      <c r="B7" s="85">
        <v>4309</v>
      </c>
      <c r="C7" s="261">
        <v>3948</v>
      </c>
      <c r="D7" s="262">
        <v>4161</v>
      </c>
      <c r="E7" s="256">
        <v>4177</v>
      </c>
      <c r="F7" s="256">
        <v>4204</v>
      </c>
      <c r="G7" s="256">
        <v>4208</v>
      </c>
      <c r="H7" s="256">
        <v>4233</v>
      </c>
      <c r="I7" s="256">
        <v>4314</v>
      </c>
      <c r="J7" s="256">
        <v>4309</v>
      </c>
      <c r="K7" s="256">
        <v>4431</v>
      </c>
      <c r="L7" s="256">
        <v>4339</v>
      </c>
      <c r="M7" s="96">
        <v>4485</v>
      </c>
      <c r="N7" s="96">
        <v>4347</v>
      </c>
      <c r="O7" s="96">
        <v>4468</v>
      </c>
      <c r="P7" s="96">
        <v>4325</v>
      </c>
      <c r="Q7" s="15">
        <f>SUM(B7:P7)</f>
        <v>64258</v>
      </c>
      <c r="R7" s="15">
        <v>15</v>
      </c>
      <c r="S7" s="16">
        <f>Q7/R7</f>
        <v>4283.8666666666668</v>
      </c>
      <c r="T7" s="16">
        <f t="shared" ref="T7:T13" si="0">S7/6</f>
        <v>713.97777777777776</v>
      </c>
      <c r="U7" s="16">
        <f t="shared" ref="U7:U32" si="1">T7/4</f>
        <v>178.49444444444444</v>
      </c>
    </row>
    <row r="8" spans="1:21" ht="15.75" x14ac:dyDescent="0.25">
      <c r="A8" s="17" t="s">
        <v>25</v>
      </c>
      <c r="B8" s="258">
        <v>532</v>
      </c>
      <c r="C8" s="258">
        <v>394</v>
      </c>
      <c r="D8" s="258">
        <v>277</v>
      </c>
      <c r="E8" s="258">
        <v>189</v>
      </c>
      <c r="F8" s="258">
        <v>37</v>
      </c>
      <c r="G8" s="258">
        <v>94</v>
      </c>
      <c r="H8" s="263">
        <v>-80</v>
      </c>
      <c r="I8" s="258">
        <v>300</v>
      </c>
      <c r="J8" s="258">
        <v>110</v>
      </c>
      <c r="K8" s="258">
        <v>21</v>
      </c>
      <c r="L8" s="258">
        <v>109</v>
      </c>
      <c r="M8" s="258">
        <v>351</v>
      </c>
      <c r="N8" s="258">
        <v>264</v>
      </c>
      <c r="O8" s="258">
        <v>347</v>
      </c>
      <c r="P8" s="337">
        <v>-143</v>
      </c>
      <c r="Q8" s="2"/>
      <c r="R8" s="2"/>
      <c r="S8" s="19"/>
      <c r="T8" s="19" t="s">
        <v>23</v>
      </c>
      <c r="U8" s="20" t="s">
        <v>23</v>
      </c>
    </row>
    <row r="9" spans="1:21" ht="10.9" customHeight="1" x14ac:dyDescent="0.25">
      <c r="A9" s="21"/>
      <c r="B9" s="259"/>
      <c r="C9" s="260"/>
      <c r="D9" s="264"/>
      <c r="E9" s="264"/>
      <c r="F9" s="264"/>
      <c r="G9" s="264"/>
      <c r="H9" s="264"/>
      <c r="I9" s="264"/>
      <c r="J9" s="264"/>
      <c r="K9" s="264"/>
      <c r="L9" s="264"/>
      <c r="M9" s="249"/>
      <c r="N9" s="26"/>
      <c r="O9" s="249"/>
      <c r="P9" s="26"/>
      <c r="Q9" s="22"/>
      <c r="R9" s="22"/>
      <c r="S9" s="23"/>
      <c r="T9" s="23" t="s">
        <v>23</v>
      </c>
      <c r="U9" s="24" t="s">
        <v>23</v>
      </c>
    </row>
    <row r="10" spans="1:21" ht="15.75" x14ac:dyDescent="0.25">
      <c r="A10" s="12" t="s">
        <v>27</v>
      </c>
      <c r="B10" s="85">
        <v>3880</v>
      </c>
      <c r="C10" s="262">
        <v>3800</v>
      </c>
      <c r="D10" s="262">
        <v>4108</v>
      </c>
      <c r="E10" s="256">
        <v>3942</v>
      </c>
      <c r="F10" s="256">
        <v>3906</v>
      </c>
      <c r="G10" s="256">
        <v>4021</v>
      </c>
      <c r="H10" s="256">
        <v>4106</v>
      </c>
      <c r="I10" s="256">
        <v>4346</v>
      </c>
      <c r="J10" s="256">
        <v>4262</v>
      </c>
      <c r="K10" s="265">
        <v>4385</v>
      </c>
      <c r="L10" s="85">
        <v>4242</v>
      </c>
      <c r="M10" s="39">
        <v>4283</v>
      </c>
      <c r="N10" s="39">
        <v>4180</v>
      </c>
      <c r="O10" s="39">
        <v>4192</v>
      </c>
      <c r="P10" s="234"/>
      <c r="Q10" s="15">
        <f>SUM(B10:O10)</f>
        <v>57653</v>
      </c>
      <c r="R10" s="15">
        <v>14</v>
      </c>
      <c r="S10" s="16">
        <f>Q10/R10</f>
        <v>4118.0714285714284</v>
      </c>
      <c r="T10" s="16">
        <f t="shared" si="0"/>
        <v>686.34523809523807</v>
      </c>
      <c r="U10" s="16">
        <f t="shared" si="1"/>
        <v>171.58630952380952</v>
      </c>
    </row>
    <row r="11" spans="1:21" ht="15.75" x14ac:dyDescent="0.25">
      <c r="A11" s="17" t="s">
        <v>25</v>
      </c>
      <c r="B11" s="263">
        <v>-225</v>
      </c>
      <c r="C11" s="258">
        <v>91</v>
      </c>
      <c r="D11" s="266">
        <v>568</v>
      </c>
      <c r="E11" s="258">
        <v>262</v>
      </c>
      <c r="F11" s="257">
        <v>-21</v>
      </c>
      <c r="G11" s="258">
        <v>399</v>
      </c>
      <c r="H11" s="258">
        <v>730</v>
      </c>
      <c r="I11" s="258">
        <v>281</v>
      </c>
      <c r="J11" s="258">
        <v>512</v>
      </c>
      <c r="K11" s="258">
        <v>512</v>
      </c>
      <c r="L11" s="258">
        <v>316</v>
      </c>
      <c r="M11" s="258">
        <v>248</v>
      </c>
      <c r="N11" s="247">
        <v>439</v>
      </c>
      <c r="O11" s="247">
        <v>494</v>
      </c>
      <c r="P11" s="235"/>
      <c r="Q11" s="2"/>
      <c r="R11" s="2"/>
      <c r="S11" s="19"/>
      <c r="T11" s="19" t="s">
        <v>23</v>
      </c>
      <c r="U11" s="20" t="s">
        <v>23</v>
      </c>
    </row>
    <row r="12" spans="1:21" ht="10.9" customHeight="1" x14ac:dyDescent="0.25">
      <c r="A12" s="28"/>
      <c r="B12" s="259"/>
      <c r="C12" s="260"/>
      <c r="D12" s="264"/>
      <c r="E12" s="264"/>
      <c r="F12" s="264"/>
      <c r="G12" s="264"/>
      <c r="H12" s="264"/>
      <c r="I12" s="264"/>
      <c r="J12" s="264"/>
      <c r="K12" s="264"/>
      <c r="L12" s="264"/>
      <c r="M12" s="249"/>
      <c r="N12" s="26"/>
      <c r="O12" s="249"/>
      <c r="P12" s="26"/>
      <c r="Q12" s="22"/>
      <c r="R12" s="22"/>
      <c r="S12" s="23"/>
      <c r="T12" s="23" t="s">
        <v>23</v>
      </c>
      <c r="U12" s="24" t="s">
        <v>23</v>
      </c>
    </row>
    <row r="13" spans="1:21" ht="15.75" x14ac:dyDescent="0.25">
      <c r="A13" s="12" t="s">
        <v>28</v>
      </c>
      <c r="B13" s="85">
        <v>3488</v>
      </c>
      <c r="C13" s="262">
        <v>3517</v>
      </c>
      <c r="D13" s="262">
        <v>3877</v>
      </c>
      <c r="E13" s="85">
        <v>3785</v>
      </c>
      <c r="F13" s="85">
        <v>3748</v>
      </c>
      <c r="G13" s="85">
        <v>3671</v>
      </c>
      <c r="H13" s="85">
        <v>3700</v>
      </c>
      <c r="I13" s="85">
        <v>3679</v>
      </c>
      <c r="J13" s="85">
        <v>3959</v>
      </c>
      <c r="K13" s="85">
        <v>3992</v>
      </c>
      <c r="L13" s="85">
        <v>3794</v>
      </c>
      <c r="M13" s="39">
        <v>3733</v>
      </c>
      <c r="N13" s="39">
        <v>3730</v>
      </c>
      <c r="O13" s="39">
        <v>3897</v>
      </c>
      <c r="P13" s="39">
        <v>3990</v>
      </c>
      <c r="Q13" s="15">
        <f>SUM(B13:P13)</f>
        <v>56560</v>
      </c>
      <c r="R13" s="15">
        <v>15</v>
      </c>
      <c r="S13" s="16">
        <f>Q13/R13</f>
        <v>3770.6666666666665</v>
      </c>
      <c r="T13" s="16">
        <f t="shared" si="0"/>
        <v>628.44444444444446</v>
      </c>
      <c r="U13" s="16">
        <f t="shared" si="1"/>
        <v>157.11111111111111</v>
      </c>
    </row>
    <row r="14" spans="1:21" ht="15.75" x14ac:dyDescent="0.25">
      <c r="A14" s="17" t="s">
        <v>25</v>
      </c>
      <c r="B14" s="263">
        <v>-215</v>
      </c>
      <c r="C14" s="258">
        <v>283</v>
      </c>
      <c r="D14" s="258">
        <v>311</v>
      </c>
      <c r="E14" s="263">
        <v>-107</v>
      </c>
      <c r="F14" s="258">
        <v>255</v>
      </c>
      <c r="G14" s="263">
        <v>-243</v>
      </c>
      <c r="H14" s="263">
        <v>-84</v>
      </c>
      <c r="I14" s="258">
        <v>31</v>
      </c>
      <c r="J14" s="258">
        <v>436</v>
      </c>
      <c r="K14" s="258">
        <v>286</v>
      </c>
      <c r="L14" s="258">
        <v>238</v>
      </c>
      <c r="M14" s="247">
        <v>132</v>
      </c>
      <c r="N14" s="263">
        <v>-126</v>
      </c>
      <c r="O14" s="247">
        <v>126</v>
      </c>
      <c r="P14" s="247">
        <v>276</v>
      </c>
      <c r="Q14" s="2"/>
      <c r="R14" s="2"/>
      <c r="S14" s="18"/>
      <c r="T14" s="29"/>
      <c r="U14" s="20" t="s">
        <v>23</v>
      </c>
    </row>
    <row r="15" spans="1:21" ht="10.9" customHeight="1" x14ac:dyDescent="0.25">
      <c r="A15" s="28"/>
      <c r="B15" s="259"/>
      <c r="C15" s="260"/>
      <c r="D15" s="264"/>
      <c r="E15" s="264"/>
      <c r="F15" s="264"/>
      <c r="G15" s="264"/>
      <c r="H15" s="264"/>
      <c r="I15" s="264"/>
      <c r="J15" s="264"/>
      <c r="K15" s="264"/>
      <c r="L15" s="264"/>
      <c r="M15" s="249"/>
      <c r="N15" s="26"/>
      <c r="O15" s="249"/>
      <c r="P15" s="26"/>
      <c r="Q15" s="22"/>
      <c r="R15" s="22"/>
      <c r="S15" s="23"/>
      <c r="T15" s="23" t="s">
        <v>23</v>
      </c>
      <c r="U15" s="24" t="s">
        <v>23</v>
      </c>
    </row>
    <row r="16" spans="1:21" ht="15.75" x14ac:dyDescent="0.25">
      <c r="A16" s="12" t="s">
        <v>154</v>
      </c>
      <c r="B16" s="85">
        <v>3392</v>
      </c>
      <c r="C16" s="262">
        <v>3617</v>
      </c>
      <c r="D16" s="262">
        <v>3524</v>
      </c>
      <c r="E16" s="85">
        <v>3336</v>
      </c>
      <c r="F16" s="85">
        <v>3523</v>
      </c>
      <c r="G16" s="85">
        <v>3359</v>
      </c>
      <c r="H16" s="85">
        <v>3593</v>
      </c>
      <c r="I16" s="85">
        <v>3419</v>
      </c>
      <c r="J16" s="85">
        <v>3483</v>
      </c>
      <c r="K16" s="85">
        <v>3397</v>
      </c>
      <c r="L16" s="85">
        <v>3560</v>
      </c>
      <c r="M16" s="39">
        <v>2671</v>
      </c>
      <c r="N16" s="39">
        <v>3735</v>
      </c>
      <c r="O16" s="39">
        <v>3995</v>
      </c>
      <c r="P16" s="236"/>
      <c r="Q16" s="15">
        <f>SUM(B16:O16)</f>
        <v>48604</v>
      </c>
      <c r="R16" s="15">
        <v>14</v>
      </c>
      <c r="S16" s="16">
        <f>Q16/R16</f>
        <v>3471.7142857142858</v>
      </c>
      <c r="T16" s="16">
        <f t="shared" ref="T16" si="2">S16/6</f>
        <v>578.61904761904759</v>
      </c>
      <c r="U16" s="16">
        <f t="shared" ref="U16" si="3">T16/4</f>
        <v>144.6547619047619</v>
      </c>
    </row>
    <row r="17" spans="1:21" ht="15.75" x14ac:dyDescent="0.25">
      <c r="A17" s="17" t="s">
        <v>25</v>
      </c>
      <c r="B17" s="263">
        <v>-151</v>
      </c>
      <c r="C17" s="258">
        <v>534</v>
      </c>
      <c r="D17" s="258">
        <v>441</v>
      </c>
      <c r="E17" s="258">
        <v>50</v>
      </c>
      <c r="F17" s="258">
        <v>277</v>
      </c>
      <c r="G17" s="258">
        <v>2</v>
      </c>
      <c r="H17" s="258">
        <v>25</v>
      </c>
      <c r="I17" s="258">
        <v>545</v>
      </c>
      <c r="J17" s="258">
        <v>126</v>
      </c>
      <c r="K17" s="267">
        <v>0</v>
      </c>
      <c r="L17" s="258">
        <v>69</v>
      </c>
      <c r="M17" s="251">
        <v>294</v>
      </c>
      <c r="N17" s="251">
        <v>157</v>
      </c>
      <c r="O17" s="251">
        <v>219</v>
      </c>
      <c r="P17" s="235"/>
      <c r="Q17" s="2"/>
      <c r="R17" s="2"/>
      <c r="S17" s="18"/>
      <c r="T17" s="29"/>
      <c r="U17" s="20" t="s">
        <v>23</v>
      </c>
    </row>
    <row r="18" spans="1:21" ht="10.9" customHeight="1" x14ac:dyDescent="0.25">
      <c r="A18" s="28"/>
      <c r="B18" s="259"/>
      <c r="C18" s="260"/>
      <c r="D18" s="264"/>
      <c r="E18" s="264"/>
      <c r="F18" s="264"/>
      <c r="G18" s="264"/>
      <c r="H18" s="264"/>
      <c r="I18" s="264"/>
      <c r="J18" s="264"/>
      <c r="K18" s="264"/>
      <c r="L18" s="264"/>
      <c r="M18" s="249"/>
      <c r="N18" s="26"/>
      <c r="O18" s="249"/>
      <c r="P18" s="26"/>
      <c r="Q18" s="22"/>
      <c r="R18" s="22"/>
      <c r="S18" s="23"/>
      <c r="T18" s="23" t="s">
        <v>23</v>
      </c>
      <c r="U18" s="24" t="s">
        <v>23</v>
      </c>
    </row>
    <row r="19" spans="1:21" ht="15.75" x14ac:dyDescent="0.25">
      <c r="A19" s="12" t="s">
        <v>174</v>
      </c>
      <c r="B19" s="85">
        <v>3144</v>
      </c>
      <c r="C19" s="262">
        <v>3159</v>
      </c>
      <c r="D19" s="262">
        <v>3340</v>
      </c>
      <c r="E19" s="85">
        <v>3384</v>
      </c>
      <c r="F19" s="85">
        <v>3293</v>
      </c>
      <c r="G19" s="85">
        <v>3167</v>
      </c>
      <c r="H19" s="85">
        <v>3319</v>
      </c>
      <c r="I19" s="85">
        <v>3423</v>
      </c>
      <c r="J19" s="85">
        <v>3416</v>
      </c>
      <c r="K19" s="85">
        <v>3422</v>
      </c>
      <c r="L19" s="85">
        <v>3460</v>
      </c>
      <c r="M19" s="39">
        <v>3507</v>
      </c>
      <c r="N19" s="39">
        <v>3559</v>
      </c>
      <c r="O19" s="39">
        <v>3760</v>
      </c>
      <c r="P19" s="236"/>
      <c r="Q19" s="15">
        <f>SUM(B19:O19)</f>
        <v>47353</v>
      </c>
      <c r="R19" s="15">
        <v>14</v>
      </c>
      <c r="S19" s="16">
        <f>Q19/R19</f>
        <v>3382.3571428571427</v>
      </c>
      <c r="T19" s="16">
        <f t="shared" ref="T19" si="4">S19/6</f>
        <v>563.72619047619048</v>
      </c>
      <c r="U19" s="16">
        <f t="shared" ref="U19" si="5">T19/4</f>
        <v>140.93154761904762</v>
      </c>
    </row>
    <row r="20" spans="1:21" ht="15.75" x14ac:dyDescent="0.25">
      <c r="A20" s="17" t="s">
        <v>25</v>
      </c>
      <c r="B20" s="266">
        <v>110</v>
      </c>
      <c r="C20" s="263">
        <v>-214</v>
      </c>
      <c r="D20" s="266">
        <v>289</v>
      </c>
      <c r="E20" s="266">
        <v>98</v>
      </c>
      <c r="F20" s="266">
        <v>456</v>
      </c>
      <c r="G20" s="266">
        <v>9</v>
      </c>
      <c r="H20" s="263">
        <v>-271</v>
      </c>
      <c r="I20" s="266">
        <v>240</v>
      </c>
      <c r="J20" s="263">
        <v>-141</v>
      </c>
      <c r="K20" s="266">
        <v>366</v>
      </c>
      <c r="L20" s="263">
        <v>-21</v>
      </c>
      <c r="M20" s="247">
        <v>439</v>
      </c>
      <c r="N20" s="247">
        <v>395</v>
      </c>
      <c r="O20" s="247">
        <v>219</v>
      </c>
      <c r="P20" s="236"/>
      <c r="Q20" s="2"/>
      <c r="R20" s="2"/>
      <c r="S20" s="18"/>
      <c r="T20" s="29"/>
      <c r="U20" s="20" t="s">
        <v>23</v>
      </c>
    </row>
    <row r="21" spans="1:21" ht="10.9" customHeight="1" x14ac:dyDescent="0.25">
      <c r="A21" s="139"/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35"/>
      <c r="N21" s="18"/>
      <c r="O21" s="35"/>
      <c r="P21" s="18"/>
      <c r="Q21" s="2"/>
      <c r="R21" s="2"/>
      <c r="S21" s="18"/>
      <c r="T21" s="29"/>
      <c r="U21" s="20"/>
    </row>
    <row r="22" spans="1:21" ht="18.75" x14ac:dyDescent="0.3">
      <c r="A22" s="7" t="s">
        <v>29</v>
      </c>
      <c r="B22" s="202"/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52"/>
      <c r="O22" s="252"/>
      <c r="Q22" s="2"/>
      <c r="S22" s="18"/>
      <c r="T22" s="29"/>
      <c r="U22" s="20" t="s">
        <v>23</v>
      </c>
    </row>
    <row r="23" spans="1:21" ht="15.75" x14ac:dyDescent="0.25">
      <c r="A23" s="12" t="s">
        <v>24</v>
      </c>
      <c r="B23" s="85">
        <v>2494</v>
      </c>
      <c r="C23" s="262">
        <v>2553</v>
      </c>
      <c r="D23" s="262">
        <v>2677</v>
      </c>
      <c r="E23" s="256">
        <v>2626</v>
      </c>
      <c r="F23" s="256">
        <v>2394</v>
      </c>
      <c r="G23" s="256">
        <v>2350</v>
      </c>
      <c r="H23" s="256">
        <v>2382</v>
      </c>
      <c r="I23" s="256">
        <v>2649</v>
      </c>
      <c r="J23" s="256">
        <v>2610</v>
      </c>
      <c r="K23" s="256">
        <v>2536</v>
      </c>
      <c r="L23" s="256">
        <v>2531</v>
      </c>
      <c r="M23" s="96">
        <v>2619</v>
      </c>
      <c r="N23" s="96">
        <v>2669</v>
      </c>
      <c r="O23" s="96">
        <v>2664</v>
      </c>
      <c r="P23" s="96">
        <v>2619</v>
      </c>
      <c r="Q23" s="15">
        <f>SUM(B23:P23)</f>
        <v>38373</v>
      </c>
      <c r="R23" s="15">
        <v>15</v>
      </c>
      <c r="S23" s="16">
        <f>Q23/R23</f>
        <v>2558.1999999999998</v>
      </c>
      <c r="T23" s="16">
        <f>S23/4</f>
        <v>639.54999999999995</v>
      </c>
      <c r="U23" s="16">
        <f t="shared" si="1"/>
        <v>159.88749999999999</v>
      </c>
    </row>
    <row r="24" spans="1:21" ht="15.75" x14ac:dyDescent="0.25">
      <c r="A24" s="17" t="s">
        <v>25</v>
      </c>
      <c r="B24" s="258">
        <v>5</v>
      </c>
      <c r="C24" s="258">
        <v>517</v>
      </c>
      <c r="D24" s="258">
        <v>188</v>
      </c>
      <c r="E24" s="258">
        <v>10</v>
      </c>
      <c r="F24" s="257">
        <v>-225</v>
      </c>
      <c r="G24" s="258">
        <v>25</v>
      </c>
      <c r="H24" s="258">
        <v>89</v>
      </c>
      <c r="I24" s="258">
        <v>215</v>
      </c>
      <c r="J24" s="258">
        <v>101</v>
      </c>
      <c r="K24" s="257">
        <v>-209</v>
      </c>
      <c r="L24" s="258">
        <v>109</v>
      </c>
      <c r="M24" s="25">
        <v>201</v>
      </c>
      <c r="N24" s="257">
        <v>-45</v>
      </c>
      <c r="O24" s="250">
        <v>239</v>
      </c>
      <c r="P24" s="257">
        <v>-80</v>
      </c>
      <c r="Q24" s="2"/>
      <c r="R24" s="2"/>
      <c r="S24" s="19"/>
      <c r="T24" s="19"/>
      <c r="U24" s="20" t="s">
        <v>23</v>
      </c>
    </row>
    <row r="25" spans="1:21" ht="10.9" customHeight="1" x14ac:dyDescent="0.25">
      <c r="A25" s="28"/>
      <c r="B25" s="259"/>
      <c r="C25" s="260"/>
      <c r="D25" s="260"/>
      <c r="E25" s="260"/>
      <c r="F25" s="260"/>
      <c r="G25" s="260"/>
      <c r="H25" s="260"/>
      <c r="I25" s="260"/>
      <c r="J25" s="260"/>
      <c r="K25" s="260"/>
      <c r="L25" s="260"/>
      <c r="M25" s="248"/>
      <c r="N25" s="22"/>
      <c r="O25" s="248"/>
      <c r="P25" s="22"/>
      <c r="Q25" s="22"/>
      <c r="R25" s="26"/>
      <c r="S25" s="23"/>
      <c r="T25" s="23"/>
      <c r="U25" s="24" t="s">
        <v>23</v>
      </c>
    </row>
    <row r="26" spans="1:21" ht="15.75" x14ac:dyDescent="0.25">
      <c r="A26" s="12" t="s">
        <v>30</v>
      </c>
      <c r="B26" s="85">
        <v>2427</v>
      </c>
      <c r="C26" s="262">
        <v>2241</v>
      </c>
      <c r="D26" s="262">
        <v>2399</v>
      </c>
      <c r="E26" s="256">
        <v>2541</v>
      </c>
      <c r="F26" s="256">
        <v>2373</v>
      </c>
      <c r="G26" s="256">
        <v>2366</v>
      </c>
      <c r="H26" s="256">
        <v>2601</v>
      </c>
      <c r="I26" s="85">
        <v>2385</v>
      </c>
      <c r="J26" s="256">
        <v>2559</v>
      </c>
      <c r="K26" s="256">
        <v>2481</v>
      </c>
      <c r="L26" s="256">
        <v>2611</v>
      </c>
      <c r="M26" s="96">
        <v>2670</v>
      </c>
      <c r="N26" s="96">
        <v>2557</v>
      </c>
      <c r="O26" s="96">
        <v>2542</v>
      </c>
      <c r="P26" s="96">
        <v>2543</v>
      </c>
      <c r="Q26" s="15">
        <f>SUM(B26:P26)</f>
        <v>37296</v>
      </c>
      <c r="R26" s="15">
        <v>15</v>
      </c>
      <c r="S26" s="16">
        <f>Q26/R26</f>
        <v>2486.4</v>
      </c>
      <c r="T26" s="16">
        <f>S26/4</f>
        <v>621.6</v>
      </c>
      <c r="U26" s="16">
        <f t="shared" si="1"/>
        <v>155.4</v>
      </c>
    </row>
    <row r="27" spans="1:21" ht="15.75" x14ac:dyDescent="0.25">
      <c r="A27" s="17" t="s">
        <v>25</v>
      </c>
      <c r="B27" s="266">
        <v>247</v>
      </c>
      <c r="C27" s="257">
        <v>-128</v>
      </c>
      <c r="D27" s="257">
        <v>-44</v>
      </c>
      <c r="E27" s="266">
        <v>201</v>
      </c>
      <c r="F27" s="266">
        <v>38</v>
      </c>
      <c r="G27" s="266">
        <v>112</v>
      </c>
      <c r="H27" s="266">
        <v>59</v>
      </c>
      <c r="I27" s="266">
        <v>39</v>
      </c>
      <c r="J27" s="266">
        <v>261</v>
      </c>
      <c r="K27" s="257">
        <v>-33</v>
      </c>
      <c r="L27" s="266">
        <v>422</v>
      </c>
      <c r="M27" s="250">
        <v>310</v>
      </c>
      <c r="N27" s="257">
        <v>-9</v>
      </c>
      <c r="O27" s="257">
        <v>-31</v>
      </c>
      <c r="P27" s="13"/>
      <c r="Q27" s="2"/>
      <c r="R27" s="2"/>
      <c r="S27" s="19"/>
      <c r="T27" s="19"/>
      <c r="U27" s="20" t="s">
        <v>23</v>
      </c>
    </row>
    <row r="28" spans="1:21" ht="10.9" customHeight="1" x14ac:dyDescent="0.25">
      <c r="A28" s="28"/>
      <c r="B28" s="259"/>
      <c r="C28" s="260"/>
      <c r="D28" s="260"/>
      <c r="E28" s="260"/>
      <c r="F28" s="260"/>
      <c r="G28" s="260"/>
      <c r="H28" s="260"/>
      <c r="I28" s="260"/>
      <c r="J28" s="260"/>
      <c r="K28" s="260"/>
      <c r="L28" s="260"/>
      <c r="M28" s="248"/>
      <c r="N28" s="22"/>
      <c r="O28" s="248"/>
      <c r="P28" s="22"/>
      <c r="Q28" s="22"/>
      <c r="R28" s="22"/>
      <c r="S28" s="23"/>
      <c r="T28" s="23"/>
      <c r="U28" s="24" t="s">
        <v>23</v>
      </c>
    </row>
    <row r="29" spans="1:21" ht="15.75" x14ac:dyDescent="0.25">
      <c r="A29" s="12" t="s">
        <v>31</v>
      </c>
      <c r="B29" s="85">
        <v>2109</v>
      </c>
      <c r="C29" s="262">
        <v>1863</v>
      </c>
      <c r="D29" s="262">
        <v>2255</v>
      </c>
      <c r="E29" s="256">
        <v>2092</v>
      </c>
      <c r="F29" s="256">
        <v>2233</v>
      </c>
      <c r="G29" s="256">
        <v>2060</v>
      </c>
      <c r="H29" s="256">
        <v>2275</v>
      </c>
      <c r="I29" s="85">
        <v>2116</v>
      </c>
      <c r="J29" s="256">
        <v>2271</v>
      </c>
      <c r="K29" s="256">
        <v>2083</v>
      </c>
      <c r="L29" s="256">
        <v>2371</v>
      </c>
      <c r="M29" s="96">
        <v>2276</v>
      </c>
      <c r="N29" s="96">
        <v>2161</v>
      </c>
      <c r="O29" s="96">
        <v>3686</v>
      </c>
      <c r="P29" s="14">
        <v>2188</v>
      </c>
      <c r="Q29" s="15">
        <f>SUM(B29:P29)</f>
        <v>34039</v>
      </c>
      <c r="R29" s="15">
        <v>15</v>
      </c>
      <c r="S29" s="16">
        <f>Q29/R29</f>
        <v>2269.2666666666669</v>
      </c>
      <c r="T29" s="16">
        <f>S29/4</f>
        <v>567.31666666666672</v>
      </c>
      <c r="U29" s="16">
        <f t="shared" si="1"/>
        <v>141.82916666666668</v>
      </c>
    </row>
    <row r="30" spans="1:21" ht="15.75" x14ac:dyDescent="0.25">
      <c r="A30" s="17" t="s">
        <v>25</v>
      </c>
      <c r="B30" s="257">
        <v>-167</v>
      </c>
      <c r="C30" s="257">
        <v>-329</v>
      </c>
      <c r="D30" s="266">
        <v>14</v>
      </c>
      <c r="E30" s="257">
        <v>-12</v>
      </c>
      <c r="F30" s="266">
        <v>102</v>
      </c>
      <c r="G30" s="257">
        <v>-38</v>
      </c>
      <c r="H30" s="266">
        <v>170</v>
      </c>
      <c r="I30" s="257">
        <v>-141</v>
      </c>
      <c r="J30" s="266">
        <v>67</v>
      </c>
      <c r="K30" s="266">
        <v>26</v>
      </c>
      <c r="L30" s="266">
        <v>262</v>
      </c>
      <c r="M30" s="250">
        <v>60</v>
      </c>
      <c r="N30" s="246">
        <v>-106</v>
      </c>
      <c r="O30" s="250">
        <v>210</v>
      </c>
      <c r="P30" s="155">
        <v>-202</v>
      </c>
      <c r="Q30" s="2"/>
      <c r="R30" s="2"/>
      <c r="S30" s="19"/>
      <c r="T30" s="19"/>
      <c r="U30" s="20" t="s">
        <v>23</v>
      </c>
    </row>
    <row r="31" spans="1:21" ht="10.9" customHeight="1" x14ac:dyDescent="0.25">
      <c r="A31" s="26"/>
      <c r="B31" s="260"/>
      <c r="C31" s="260"/>
      <c r="D31" s="260"/>
      <c r="E31" s="260"/>
      <c r="F31" s="260"/>
      <c r="G31" s="260"/>
      <c r="H31" s="260"/>
      <c r="I31" s="260"/>
      <c r="J31" s="260"/>
      <c r="K31" s="260"/>
      <c r="L31" s="260"/>
      <c r="M31" s="248"/>
      <c r="N31" s="22"/>
      <c r="O31" s="248"/>
      <c r="P31" s="22"/>
      <c r="Q31" s="22"/>
      <c r="R31" s="26"/>
      <c r="S31" s="23"/>
      <c r="T31" s="23"/>
      <c r="U31" s="24" t="s">
        <v>23</v>
      </c>
    </row>
    <row r="32" spans="1:21" ht="15.75" x14ac:dyDescent="0.25">
      <c r="A32" s="12" t="s">
        <v>153</v>
      </c>
      <c r="B32" s="85">
        <v>2207</v>
      </c>
      <c r="C32" s="262">
        <v>2131</v>
      </c>
      <c r="D32" s="262">
        <v>1997</v>
      </c>
      <c r="E32" s="256">
        <v>1951</v>
      </c>
      <c r="F32" s="256">
        <v>2067</v>
      </c>
      <c r="G32" s="256">
        <v>2071</v>
      </c>
      <c r="H32" s="256">
        <v>2047</v>
      </c>
      <c r="I32" s="256">
        <v>2060</v>
      </c>
      <c r="J32" s="256">
        <v>1989</v>
      </c>
      <c r="K32" s="256">
        <v>2052</v>
      </c>
      <c r="L32" s="256">
        <v>2236</v>
      </c>
      <c r="M32" s="96">
        <v>2091</v>
      </c>
      <c r="N32" s="96">
        <v>1939</v>
      </c>
      <c r="O32" s="96">
        <v>2243</v>
      </c>
      <c r="P32" s="14">
        <v>2107</v>
      </c>
      <c r="Q32" s="15">
        <f>SUM(B32:P32)</f>
        <v>31188</v>
      </c>
      <c r="R32" s="15">
        <v>15</v>
      </c>
      <c r="S32" s="16">
        <f>Q32/R32</f>
        <v>2079.1999999999998</v>
      </c>
      <c r="T32" s="16">
        <f>S32/4</f>
        <v>519.79999999999995</v>
      </c>
      <c r="U32" s="16">
        <f t="shared" si="1"/>
        <v>129.94999999999999</v>
      </c>
    </row>
    <row r="33" spans="1:21" ht="15.75" x14ac:dyDescent="0.25">
      <c r="A33" s="17" t="s">
        <v>25</v>
      </c>
      <c r="B33" s="258">
        <v>23</v>
      </c>
      <c r="C33" s="258">
        <v>159</v>
      </c>
      <c r="D33" s="258">
        <v>27</v>
      </c>
      <c r="E33" s="257">
        <v>-55</v>
      </c>
      <c r="F33" s="257">
        <v>-142</v>
      </c>
      <c r="G33" s="257">
        <v>-121</v>
      </c>
      <c r="H33" s="257">
        <v>-86</v>
      </c>
      <c r="I33" s="258">
        <v>166</v>
      </c>
      <c r="J33" s="257">
        <v>-23</v>
      </c>
      <c r="K33" s="257">
        <v>-106</v>
      </c>
      <c r="L33" s="258">
        <v>278</v>
      </c>
      <c r="M33" s="246">
        <v>-61</v>
      </c>
      <c r="N33" s="247">
        <v>1</v>
      </c>
      <c r="O33" s="246">
        <v>-16</v>
      </c>
      <c r="P33" s="13"/>
      <c r="Q33" s="2"/>
      <c r="R33" s="2"/>
      <c r="S33" s="19"/>
      <c r="T33" s="19"/>
      <c r="U33" s="20" t="s">
        <v>23</v>
      </c>
    </row>
    <row r="34" spans="1:21" ht="10.9" customHeight="1" x14ac:dyDescent="0.25">
      <c r="A34" s="26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6"/>
      <c r="S34" s="23"/>
      <c r="T34" s="23"/>
      <c r="U34" s="24" t="s">
        <v>23</v>
      </c>
    </row>
    <row r="35" spans="1:21" x14ac:dyDescent="0.25">
      <c r="B35" s="2"/>
      <c r="U35" s="2"/>
    </row>
  </sheetData>
  <pageMargins left="0.70866141732283472" right="0.70866141732283472" top="0.74803149606299213" bottom="0.35433070866141736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96"/>
  <sheetViews>
    <sheetView workbookViewId="0">
      <selection activeCell="J18" sqref="J18"/>
    </sheetView>
  </sheetViews>
  <sheetFormatPr defaultRowHeight="15" x14ac:dyDescent="0.25"/>
  <cols>
    <col min="2" max="7" width="5.7109375" customWidth="1"/>
    <col min="8" max="9" width="5.42578125" customWidth="1"/>
    <col min="10" max="17" width="6" customWidth="1"/>
    <col min="18" max="23" width="4.85546875" customWidth="1"/>
  </cols>
  <sheetData>
    <row r="2" spans="1:23" ht="22.15" customHeight="1" x14ac:dyDescent="0.25"/>
    <row r="3" spans="1:23" ht="15.75" thickBot="1" x14ac:dyDescent="0.3"/>
    <row r="4" spans="1:23" ht="24.75" x14ac:dyDescent="0.25">
      <c r="B4" s="133" t="s">
        <v>71</v>
      </c>
      <c r="C4" s="58" t="s">
        <v>72</v>
      </c>
      <c r="D4" s="58" t="s">
        <v>73</v>
      </c>
      <c r="E4" s="34" t="s">
        <v>36</v>
      </c>
      <c r="F4" s="34" t="s">
        <v>37</v>
      </c>
      <c r="G4" s="280" t="s">
        <v>38</v>
      </c>
      <c r="H4" s="283"/>
      <c r="I4" s="284"/>
      <c r="J4" s="273" t="s">
        <v>39</v>
      </c>
      <c r="K4" s="34" t="s">
        <v>40</v>
      </c>
      <c r="L4" s="34" t="s">
        <v>41</v>
      </c>
      <c r="M4" s="34" t="s">
        <v>42</v>
      </c>
      <c r="N4" s="34" t="s">
        <v>195</v>
      </c>
      <c r="O4" s="34" t="s">
        <v>197</v>
      </c>
      <c r="P4" s="287" t="s">
        <v>200</v>
      </c>
      <c r="Q4" s="34" t="s">
        <v>208</v>
      </c>
      <c r="R4" s="288"/>
      <c r="S4" s="289"/>
      <c r="T4" s="316"/>
    </row>
    <row r="5" spans="1:23" ht="15.75" x14ac:dyDescent="0.25">
      <c r="A5" s="18" t="s">
        <v>21</v>
      </c>
      <c r="B5" s="277">
        <v>44454</v>
      </c>
      <c r="C5" s="278">
        <v>44468</v>
      </c>
      <c r="D5" s="277">
        <v>44482</v>
      </c>
      <c r="E5" s="241" t="s">
        <v>173</v>
      </c>
      <c r="F5" s="241" t="s">
        <v>177</v>
      </c>
      <c r="G5" s="281" t="s">
        <v>181</v>
      </c>
      <c r="H5" s="285"/>
      <c r="I5" s="286" t="s">
        <v>43</v>
      </c>
      <c r="J5" s="282" t="s">
        <v>183</v>
      </c>
      <c r="K5" s="241" t="s">
        <v>187</v>
      </c>
      <c r="L5" s="279" t="s">
        <v>190</v>
      </c>
      <c r="M5" s="279" t="s">
        <v>191</v>
      </c>
      <c r="N5" s="279" t="s">
        <v>194</v>
      </c>
      <c r="O5" s="279" t="s">
        <v>198</v>
      </c>
      <c r="P5" s="281" t="s">
        <v>201</v>
      </c>
      <c r="Q5" s="315" t="s">
        <v>213</v>
      </c>
      <c r="R5" s="290"/>
      <c r="S5" s="291" t="s">
        <v>43</v>
      </c>
      <c r="T5" s="292"/>
      <c r="U5" s="292" t="s">
        <v>203</v>
      </c>
      <c r="V5" s="292" t="s">
        <v>204</v>
      </c>
      <c r="W5" s="292" t="s">
        <v>205</v>
      </c>
    </row>
    <row r="6" spans="1:23" ht="15.75" x14ac:dyDescent="0.25">
      <c r="A6" s="39" t="s">
        <v>24</v>
      </c>
      <c r="B6" s="172">
        <v>172</v>
      </c>
      <c r="C6" s="172">
        <v>176</v>
      </c>
      <c r="D6" s="172">
        <v>183</v>
      </c>
      <c r="E6" s="172">
        <v>183</v>
      </c>
      <c r="F6" s="172">
        <v>185</v>
      </c>
      <c r="G6" s="172">
        <v>176</v>
      </c>
      <c r="H6" s="172">
        <f t="shared" ref="H6:H11" si="0">SUM(B6:G6)</f>
        <v>1075</v>
      </c>
      <c r="I6" s="16">
        <f t="shared" ref="I6:I11" si="1">H6/6</f>
        <v>179.16666666666666</v>
      </c>
      <c r="J6" s="172">
        <v>191</v>
      </c>
      <c r="K6" s="172">
        <v>190</v>
      </c>
      <c r="L6" s="172">
        <v>192</v>
      </c>
      <c r="M6" s="172">
        <v>209</v>
      </c>
      <c r="N6" s="172">
        <v>194</v>
      </c>
      <c r="O6" s="172">
        <v>195</v>
      </c>
      <c r="P6" s="172">
        <v>201</v>
      </c>
      <c r="Q6" s="172">
        <v>207</v>
      </c>
      <c r="R6" s="331">
        <f>SUM(J6:Q6)</f>
        <v>1579</v>
      </c>
      <c r="S6" s="16">
        <f>R6/8</f>
        <v>197.375</v>
      </c>
      <c r="T6" s="330">
        <f>S6-I6</f>
        <v>18.208333333333343</v>
      </c>
      <c r="U6" s="332">
        <v>4</v>
      </c>
      <c r="V6" s="98">
        <v>6</v>
      </c>
      <c r="W6" s="13">
        <f>T6*U6*V6</f>
        <v>437.00000000000023</v>
      </c>
    </row>
    <row r="7" spans="1:23" ht="15.75" x14ac:dyDescent="0.25">
      <c r="A7" s="120" t="s">
        <v>26</v>
      </c>
      <c r="B7" s="172">
        <v>180</v>
      </c>
      <c r="C7" s="172">
        <v>165</v>
      </c>
      <c r="D7" s="172">
        <v>173</v>
      </c>
      <c r="E7" s="172">
        <v>174</v>
      </c>
      <c r="F7" s="172">
        <v>175</v>
      </c>
      <c r="G7" s="172">
        <v>175</v>
      </c>
      <c r="H7" s="172">
        <f t="shared" si="0"/>
        <v>1042</v>
      </c>
      <c r="I7" s="16">
        <f t="shared" si="1"/>
        <v>173.66666666666666</v>
      </c>
      <c r="J7" s="172">
        <v>176</v>
      </c>
      <c r="K7" s="172">
        <v>180</v>
      </c>
      <c r="L7" s="172">
        <v>180</v>
      </c>
      <c r="M7" s="172">
        <v>185</v>
      </c>
      <c r="N7" s="172">
        <v>181</v>
      </c>
      <c r="O7" s="172">
        <v>187</v>
      </c>
      <c r="P7" s="172">
        <v>181</v>
      </c>
      <c r="Q7" s="172">
        <v>186</v>
      </c>
      <c r="R7" s="331">
        <f t="shared" ref="R7:R16" si="2">SUM(J7:Q7)</f>
        <v>1456</v>
      </c>
      <c r="S7" s="16">
        <f t="shared" ref="S7:S16" si="3">R7/8</f>
        <v>182</v>
      </c>
      <c r="T7" s="330">
        <f t="shared" ref="T7:T16" si="4">S7-I7</f>
        <v>8.3333333333333428</v>
      </c>
      <c r="U7" s="98">
        <v>4</v>
      </c>
      <c r="V7" s="98">
        <v>6</v>
      </c>
      <c r="W7" s="13">
        <f t="shared" ref="W7:W16" si="5">T7*U7*V7</f>
        <v>200.00000000000023</v>
      </c>
    </row>
    <row r="8" spans="1:23" ht="15.75" x14ac:dyDescent="0.25">
      <c r="A8" s="120" t="s">
        <v>27</v>
      </c>
      <c r="B8" s="172">
        <v>162</v>
      </c>
      <c r="C8" s="172">
        <v>158</v>
      </c>
      <c r="D8" s="172">
        <v>171</v>
      </c>
      <c r="E8" s="172">
        <v>164</v>
      </c>
      <c r="F8" s="172">
        <v>163</v>
      </c>
      <c r="G8" s="172">
        <v>168</v>
      </c>
      <c r="H8" s="172">
        <f t="shared" si="0"/>
        <v>986</v>
      </c>
      <c r="I8" s="16">
        <f t="shared" si="1"/>
        <v>164.33333333333334</v>
      </c>
      <c r="J8" s="172">
        <v>171</v>
      </c>
      <c r="K8" s="172">
        <v>181</v>
      </c>
      <c r="L8" s="172">
        <v>178</v>
      </c>
      <c r="M8" s="172">
        <v>183</v>
      </c>
      <c r="N8" s="172">
        <v>177</v>
      </c>
      <c r="O8" s="172">
        <v>179</v>
      </c>
      <c r="P8" s="172">
        <v>179</v>
      </c>
      <c r="Q8" s="172">
        <v>175</v>
      </c>
      <c r="R8" s="331">
        <f t="shared" si="2"/>
        <v>1423</v>
      </c>
      <c r="S8" s="16">
        <f t="shared" si="3"/>
        <v>177.875</v>
      </c>
      <c r="T8" s="330">
        <f t="shared" si="4"/>
        <v>13.541666666666657</v>
      </c>
      <c r="U8" s="98">
        <v>4</v>
      </c>
      <c r="V8" s="98">
        <v>6</v>
      </c>
      <c r="W8" s="13">
        <f t="shared" si="5"/>
        <v>324.99999999999977</v>
      </c>
    </row>
    <row r="9" spans="1:23" ht="15.75" x14ac:dyDescent="0.25">
      <c r="A9" s="39" t="s">
        <v>28</v>
      </c>
      <c r="B9" s="270">
        <v>145</v>
      </c>
      <c r="C9" s="270">
        <v>147</v>
      </c>
      <c r="D9" s="270">
        <v>162</v>
      </c>
      <c r="E9" s="270">
        <v>133</v>
      </c>
      <c r="F9" s="270">
        <v>133</v>
      </c>
      <c r="G9" s="270">
        <v>153</v>
      </c>
      <c r="H9" s="172">
        <f t="shared" si="0"/>
        <v>873</v>
      </c>
      <c r="I9" s="16">
        <f t="shared" si="1"/>
        <v>145.5</v>
      </c>
      <c r="J9" s="270">
        <v>131</v>
      </c>
      <c r="K9" s="270">
        <v>153</v>
      </c>
      <c r="L9" s="270">
        <v>165</v>
      </c>
      <c r="M9" s="270">
        <v>166</v>
      </c>
      <c r="N9" s="270">
        <v>158</v>
      </c>
      <c r="O9" s="270">
        <v>156</v>
      </c>
      <c r="P9" s="270">
        <v>155</v>
      </c>
      <c r="Q9" s="270">
        <v>162</v>
      </c>
      <c r="R9" s="331">
        <f t="shared" si="2"/>
        <v>1246</v>
      </c>
      <c r="S9" s="16">
        <f t="shared" si="3"/>
        <v>155.75</v>
      </c>
      <c r="T9" s="330">
        <f t="shared" si="4"/>
        <v>10.25</v>
      </c>
      <c r="U9" s="98">
        <v>4</v>
      </c>
      <c r="V9" s="98">
        <v>6</v>
      </c>
      <c r="W9" s="13">
        <f t="shared" si="5"/>
        <v>246</v>
      </c>
    </row>
    <row r="10" spans="1:23" ht="15.75" x14ac:dyDescent="0.25">
      <c r="A10" s="39" t="s">
        <v>154</v>
      </c>
      <c r="B10" s="270">
        <v>141</v>
      </c>
      <c r="C10" s="270">
        <v>151</v>
      </c>
      <c r="D10" s="270">
        <v>147</v>
      </c>
      <c r="E10" s="270">
        <v>139</v>
      </c>
      <c r="F10" s="270">
        <v>147</v>
      </c>
      <c r="G10" s="270">
        <v>140</v>
      </c>
      <c r="H10" s="270">
        <f t="shared" si="0"/>
        <v>865</v>
      </c>
      <c r="I10" s="156">
        <f t="shared" si="1"/>
        <v>144.16666666666666</v>
      </c>
      <c r="J10" s="270">
        <v>150</v>
      </c>
      <c r="K10" s="270">
        <v>142</v>
      </c>
      <c r="L10" s="270">
        <v>145</v>
      </c>
      <c r="M10" s="270">
        <v>142</v>
      </c>
      <c r="N10" s="270">
        <v>148</v>
      </c>
      <c r="O10" s="270">
        <v>153</v>
      </c>
      <c r="P10" s="270">
        <v>156</v>
      </c>
      <c r="Q10" s="270">
        <v>166</v>
      </c>
      <c r="R10" s="331">
        <f t="shared" si="2"/>
        <v>1202</v>
      </c>
      <c r="S10" s="16">
        <f t="shared" si="3"/>
        <v>150.25</v>
      </c>
      <c r="T10" s="330">
        <f t="shared" si="4"/>
        <v>6.0833333333333428</v>
      </c>
      <c r="U10" s="332">
        <v>4</v>
      </c>
      <c r="V10" s="332">
        <v>6</v>
      </c>
      <c r="W10" s="13">
        <f t="shared" si="5"/>
        <v>146.00000000000023</v>
      </c>
    </row>
    <row r="11" spans="1:23" ht="15.75" x14ac:dyDescent="0.25">
      <c r="A11" s="39" t="s">
        <v>133</v>
      </c>
      <c r="B11" s="270">
        <v>131</v>
      </c>
      <c r="C11" s="270">
        <v>130</v>
      </c>
      <c r="D11" s="270">
        <v>139</v>
      </c>
      <c r="E11" s="270">
        <v>141</v>
      </c>
      <c r="F11" s="270">
        <v>137</v>
      </c>
      <c r="G11" s="270">
        <v>132</v>
      </c>
      <c r="H11" s="270">
        <f t="shared" si="0"/>
        <v>810</v>
      </c>
      <c r="I11" s="156">
        <f t="shared" si="1"/>
        <v>135</v>
      </c>
      <c r="J11" s="270">
        <v>138</v>
      </c>
      <c r="K11" s="270">
        <v>143</v>
      </c>
      <c r="L11" s="270">
        <v>142</v>
      </c>
      <c r="M11" s="270">
        <v>143</v>
      </c>
      <c r="N11" s="270">
        <v>144</v>
      </c>
      <c r="O11" s="270">
        <v>146</v>
      </c>
      <c r="P11" s="270">
        <v>148</v>
      </c>
      <c r="Q11" s="270">
        <v>157</v>
      </c>
      <c r="R11" s="331">
        <f t="shared" si="2"/>
        <v>1161</v>
      </c>
      <c r="S11" s="16">
        <f t="shared" si="3"/>
        <v>145.125</v>
      </c>
      <c r="T11" s="330">
        <f t="shared" si="4"/>
        <v>10.125</v>
      </c>
      <c r="U11" s="332">
        <v>4</v>
      </c>
      <c r="V11" s="332">
        <v>6</v>
      </c>
      <c r="W11" s="13">
        <f t="shared" si="5"/>
        <v>243</v>
      </c>
    </row>
    <row r="12" spans="1:23" ht="15.75" x14ac:dyDescent="0.25">
      <c r="A12" s="18" t="s">
        <v>29</v>
      </c>
      <c r="B12" s="252"/>
      <c r="C12" s="252"/>
      <c r="D12" s="252"/>
      <c r="E12" s="252"/>
      <c r="F12" s="252"/>
      <c r="G12" s="252"/>
      <c r="H12" s="333"/>
      <c r="I12" s="293"/>
      <c r="J12" s="252"/>
      <c r="K12" s="252"/>
      <c r="L12" s="252"/>
      <c r="M12" s="252"/>
      <c r="N12" s="252"/>
      <c r="O12" s="252"/>
      <c r="P12" s="252"/>
      <c r="Q12" s="252"/>
      <c r="R12" s="331" t="s">
        <v>23</v>
      </c>
      <c r="S12" s="16" t="s">
        <v>23</v>
      </c>
      <c r="T12" s="330" t="s">
        <v>23</v>
      </c>
      <c r="U12" s="252"/>
      <c r="V12" s="334"/>
      <c r="W12" s="13" t="s">
        <v>23</v>
      </c>
    </row>
    <row r="13" spans="1:23" ht="15.75" x14ac:dyDescent="0.25">
      <c r="A13" s="39" t="s">
        <v>24</v>
      </c>
      <c r="B13" s="172">
        <v>156</v>
      </c>
      <c r="C13" s="172">
        <v>160</v>
      </c>
      <c r="D13" s="172">
        <v>167</v>
      </c>
      <c r="E13" s="172">
        <v>164</v>
      </c>
      <c r="F13" s="172">
        <v>150</v>
      </c>
      <c r="G13" s="172">
        <v>147</v>
      </c>
      <c r="H13" s="270">
        <f t="shared" ref="H13:H16" si="6">SUM(B13:G13)</f>
        <v>944</v>
      </c>
      <c r="I13" s="156">
        <f t="shared" ref="I13:I16" si="7">H13/6</f>
        <v>157.33333333333334</v>
      </c>
      <c r="J13" s="172">
        <v>149</v>
      </c>
      <c r="K13" s="172">
        <v>166</v>
      </c>
      <c r="L13" s="172">
        <v>163</v>
      </c>
      <c r="M13" s="172">
        <v>159</v>
      </c>
      <c r="N13" s="172">
        <v>158</v>
      </c>
      <c r="O13" s="172">
        <v>164</v>
      </c>
      <c r="P13" s="172">
        <v>167</v>
      </c>
      <c r="Q13" s="172">
        <v>167</v>
      </c>
      <c r="R13" s="331">
        <f t="shared" si="2"/>
        <v>1293</v>
      </c>
      <c r="S13" s="16">
        <f t="shared" si="3"/>
        <v>161.625</v>
      </c>
      <c r="T13" s="330">
        <v>5</v>
      </c>
      <c r="U13" s="98">
        <v>4</v>
      </c>
      <c r="V13" s="332">
        <v>4</v>
      </c>
      <c r="W13" s="13">
        <f t="shared" si="5"/>
        <v>80</v>
      </c>
    </row>
    <row r="14" spans="1:23" ht="15.75" x14ac:dyDescent="0.25">
      <c r="A14" s="39" t="s">
        <v>30</v>
      </c>
      <c r="B14" s="270">
        <v>152</v>
      </c>
      <c r="C14" s="270">
        <v>140</v>
      </c>
      <c r="D14" s="270">
        <v>150</v>
      </c>
      <c r="E14" s="270">
        <v>159</v>
      </c>
      <c r="F14" s="270">
        <v>148</v>
      </c>
      <c r="G14" s="270">
        <v>148</v>
      </c>
      <c r="H14" s="270">
        <f t="shared" si="6"/>
        <v>897</v>
      </c>
      <c r="I14" s="156">
        <f t="shared" si="7"/>
        <v>149.5</v>
      </c>
      <c r="J14" s="270">
        <v>163</v>
      </c>
      <c r="K14" s="270">
        <v>149</v>
      </c>
      <c r="L14" s="270">
        <v>160</v>
      </c>
      <c r="M14" s="270">
        <v>155</v>
      </c>
      <c r="N14" s="270">
        <v>163</v>
      </c>
      <c r="O14" s="270">
        <v>167</v>
      </c>
      <c r="P14" s="270">
        <v>160</v>
      </c>
      <c r="Q14" s="270">
        <v>159</v>
      </c>
      <c r="R14" s="331">
        <f t="shared" si="2"/>
        <v>1276</v>
      </c>
      <c r="S14" s="16">
        <f t="shared" si="3"/>
        <v>159.5</v>
      </c>
      <c r="T14" s="330">
        <f t="shared" si="4"/>
        <v>10</v>
      </c>
      <c r="U14" s="332">
        <v>4</v>
      </c>
      <c r="V14" s="332">
        <v>4</v>
      </c>
      <c r="W14" s="13">
        <f t="shared" si="5"/>
        <v>160</v>
      </c>
    </row>
    <row r="15" spans="1:23" ht="15.75" x14ac:dyDescent="0.25">
      <c r="A15" s="39" t="s">
        <v>31</v>
      </c>
      <c r="B15" s="270">
        <v>132</v>
      </c>
      <c r="C15" s="270">
        <v>116</v>
      </c>
      <c r="D15" s="270">
        <v>141</v>
      </c>
      <c r="E15" s="270">
        <v>131</v>
      </c>
      <c r="F15" s="270">
        <v>140</v>
      </c>
      <c r="G15" s="270">
        <v>129</v>
      </c>
      <c r="H15" s="270">
        <f t="shared" si="6"/>
        <v>789</v>
      </c>
      <c r="I15" s="156">
        <f t="shared" si="7"/>
        <v>131.5</v>
      </c>
      <c r="J15" s="270">
        <v>142</v>
      </c>
      <c r="K15" s="270">
        <v>132</v>
      </c>
      <c r="L15" s="270">
        <v>142</v>
      </c>
      <c r="M15" s="270">
        <v>130</v>
      </c>
      <c r="N15" s="270">
        <v>148</v>
      </c>
      <c r="O15" s="270">
        <v>142</v>
      </c>
      <c r="P15" s="270">
        <v>135</v>
      </c>
      <c r="Q15" s="270">
        <v>149</v>
      </c>
      <c r="R15" s="331">
        <f t="shared" si="2"/>
        <v>1120</v>
      </c>
      <c r="S15" s="16">
        <f t="shared" si="3"/>
        <v>140</v>
      </c>
      <c r="T15" s="330">
        <v>8</v>
      </c>
      <c r="U15" s="332">
        <v>4</v>
      </c>
      <c r="V15" s="332">
        <v>4</v>
      </c>
      <c r="W15" s="13">
        <f t="shared" si="5"/>
        <v>128</v>
      </c>
    </row>
    <row r="16" spans="1:23" ht="15.75" x14ac:dyDescent="0.25">
      <c r="A16" s="39" t="s">
        <v>153</v>
      </c>
      <c r="B16" s="270">
        <v>138</v>
      </c>
      <c r="C16" s="270">
        <v>133</v>
      </c>
      <c r="D16" s="270">
        <v>125</v>
      </c>
      <c r="E16" s="270">
        <v>122</v>
      </c>
      <c r="F16" s="270">
        <v>129</v>
      </c>
      <c r="G16" s="270">
        <v>129</v>
      </c>
      <c r="H16" s="270">
        <f t="shared" si="6"/>
        <v>776</v>
      </c>
      <c r="I16" s="156">
        <f t="shared" si="7"/>
        <v>129.33333333333334</v>
      </c>
      <c r="J16" s="270">
        <v>128</v>
      </c>
      <c r="K16" s="270">
        <v>129</v>
      </c>
      <c r="L16" s="270">
        <v>124</v>
      </c>
      <c r="M16" s="270">
        <v>128</v>
      </c>
      <c r="N16" s="270">
        <v>140</v>
      </c>
      <c r="O16" s="270">
        <v>131</v>
      </c>
      <c r="P16" s="270">
        <v>121</v>
      </c>
      <c r="Q16" s="270">
        <v>140</v>
      </c>
      <c r="R16" s="331">
        <f t="shared" si="2"/>
        <v>1041</v>
      </c>
      <c r="S16" s="16">
        <f t="shared" si="3"/>
        <v>130.125</v>
      </c>
      <c r="T16" s="330">
        <f t="shared" si="4"/>
        <v>0.79166666666665719</v>
      </c>
      <c r="U16" s="332">
        <v>4</v>
      </c>
      <c r="V16" s="332">
        <v>4</v>
      </c>
      <c r="W16" s="16">
        <f t="shared" si="5"/>
        <v>12.666666666666515</v>
      </c>
    </row>
    <row r="18" ht="21" customHeight="1" x14ac:dyDescent="0.25"/>
    <row r="81" ht="11.45" customHeight="1" x14ac:dyDescent="0.25"/>
    <row r="82" ht="18.600000000000001" customHeight="1" x14ac:dyDescent="0.25"/>
    <row r="92" ht="9" customHeight="1" x14ac:dyDescent="0.25"/>
    <row r="93" ht="9" customHeight="1" x14ac:dyDescent="0.25"/>
    <row r="94" ht="9" customHeight="1" x14ac:dyDescent="0.25"/>
    <row r="95" ht="9" customHeight="1" x14ac:dyDescent="0.25"/>
    <row r="96" ht="11.45" customHeight="1" x14ac:dyDescent="0.25"/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4"/>
  <sheetViews>
    <sheetView topLeftCell="A16" workbookViewId="0">
      <selection activeCell="O25" sqref="O25"/>
    </sheetView>
  </sheetViews>
  <sheetFormatPr defaultRowHeight="15" x14ac:dyDescent="0.25"/>
  <cols>
    <col min="2" max="2" width="3.28515625" bestFit="1" customWidth="1"/>
    <col min="3" max="3" width="19.7109375" bestFit="1" customWidth="1"/>
    <col min="4" max="7" width="6" customWidth="1"/>
    <col min="9" max="12" width="4.42578125" customWidth="1"/>
  </cols>
  <sheetData>
    <row r="1" spans="2:12" x14ac:dyDescent="0.25">
      <c r="B1" s="64" t="s">
        <v>75</v>
      </c>
      <c r="C1" s="295" t="s">
        <v>78</v>
      </c>
      <c r="D1" s="15">
        <v>236</v>
      </c>
      <c r="E1" s="15">
        <v>205</v>
      </c>
      <c r="F1" s="15">
        <v>222</v>
      </c>
      <c r="G1" s="15">
        <v>268</v>
      </c>
      <c r="H1" s="39">
        <v>931</v>
      </c>
      <c r="I1" s="15">
        <v>29</v>
      </c>
      <c r="J1" s="15">
        <v>12</v>
      </c>
      <c r="K1" s="15">
        <v>2</v>
      </c>
      <c r="L1" s="15">
        <v>0</v>
      </c>
    </row>
    <row r="2" spans="2:12" x14ac:dyDescent="0.25">
      <c r="B2" s="64" t="s">
        <v>75</v>
      </c>
      <c r="C2" s="296" t="s">
        <v>88</v>
      </c>
      <c r="D2" s="15">
        <v>181</v>
      </c>
      <c r="E2" s="15">
        <v>211</v>
      </c>
      <c r="F2" s="15">
        <v>256</v>
      </c>
      <c r="G2" s="15">
        <v>206</v>
      </c>
      <c r="H2" s="39">
        <v>854</v>
      </c>
      <c r="I2" s="15">
        <v>26</v>
      </c>
      <c r="J2" s="15">
        <v>13</v>
      </c>
      <c r="K2" s="15">
        <v>5</v>
      </c>
      <c r="L2" s="15">
        <v>2</v>
      </c>
    </row>
    <row r="3" spans="2:12" x14ac:dyDescent="0.25">
      <c r="B3" s="64" t="s">
        <v>75</v>
      </c>
      <c r="C3" s="296" t="s">
        <v>81</v>
      </c>
      <c r="D3" s="15">
        <v>216</v>
      </c>
      <c r="E3" s="15">
        <v>224</v>
      </c>
      <c r="F3" s="15">
        <v>173</v>
      </c>
      <c r="G3" s="15">
        <v>226</v>
      </c>
      <c r="H3" s="39">
        <v>839</v>
      </c>
      <c r="I3" s="15">
        <v>24</v>
      </c>
      <c r="J3" s="15">
        <v>17</v>
      </c>
      <c r="K3" s="15">
        <v>2</v>
      </c>
      <c r="L3" s="15">
        <v>2</v>
      </c>
    </row>
    <row r="4" spans="2:12" x14ac:dyDescent="0.25">
      <c r="B4" s="64" t="s">
        <v>75</v>
      </c>
      <c r="C4" s="296" t="s">
        <v>77</v>
      </c>
      <c r="D4" s="15">
        <v>179</v>
      </c>
      <c r="E4" s="15">
        <v>257</v>
      </c>
      <c r="F4" s="15">
        <v>215</v>
      </c>
      <c r="G4" s="15">
        <v>180</v>
      </c>
      <c r="H4" s="39">
        <v>831</v>
      </c>
      <c r="I4" s="15">
        <v>24</v>
      </c>
      <c r="J4" s="15">
        <v>15</v>
      </c>
      <c r="K4" s="15">
        <v>2</v>
      </c>
      <c r="L4" s="15">
        <v>3</v>
      </c>
    </row>
    <row r="5" spans="2:12" x14ac:dyDescent="0.25">
      <c r="B5" s="64" t="s">
        <v>75</v>
      </c>
      <c r="C5" s="296" t="s">
        <v>192</v>
      </c>
      <c r="D5" s="15">
        <v>213</v>
      </c>
      <c r="E5" s="15">
        <v>236</v>
      </c>
      <c r="F5" s="15">
        <v>161</v>
      </c>
      <c r="G5" s="15">
        <v>193</v>
      </c>
      <c r="H5" s="39">
        <v>803</v>
      </c>
      <c r="I5" s="15">
        <v>21</v>
      </c>
      <c r="J5" s="15">
        <v>13</v>
      </c>
      <c r="K5" s="15">
        <v>3</v>
      </c>
      <c r="L5" s="15">
        <v>4</v>
      </c>
    </row>
    <row r="6" spans="2:12" x14ac:dyDescent="0.25">
      <c r="B6" s="68" t="s">
        <v>82</v>
      </c>
      <c r="C6" s="297" t="s">
        <v>84</v>
      </c>
      <c r="D6" s="15">
        <v>214</v>
      </c>
      <c r="E6" s="15">
        <v>214</v>
      </c>
      <c r="F6" s="15">
        <v>168</v>
      </c>
      <c r="G6" s="15">
        <v>190</v>
      </c>
      <c r="H6" s="39">
        <v>786</v>
      </c>
      <c r="I6" s="15">
        <v>19</v>
      </c>
      <c r="J6" s="15">
        <v>19</v>
      </c>
      <c r="K6" s="15">
        <v>1</v>
      </c>
      <c r="L6" s="15">
        <v>4</v>
      </c>
    </row>
    <row r="7" spans="2:12" x14ac:dyDescent="0.25">
      <c r="B7" s="92" t="s">
        <v>85</v>
      </c>
      <c r="C7" s="298" t="s">
        <v>79</v>
      </c>
      <c r="D7" s="15">
        <v>199</v>
      </c>
      <c r="E7" s="15">
        <v>194</v>
      </c>
      <c r="F7" s="15">
        <v>209</v>
      </c>
      <c r="G7" s="15">
        <v>171</v>
      </c>
      <c r="H7" s="39">
        <v>773</v>
      </c>
      <c r="I7" s="15">
        <v>20</v>
      </c>
      <c r="J7" s="15">
        <v>18</v>
      </c>
      <c r="K7" s="15">
        <v>4</v>
      </c>
      <c r="L7" s="15">
        <v>2</v>
      </c>
    </row>
    <row r="8" spans="2:12" x14ac:dyDescent="0.25">
      <c r="B8" s="68" t="s">
        <v>82</v>
      </c>
      <c r="C8" s="299" t="s">
        <v>99</v>
      </c>
      <c r="D8" s="15">
        <v>190</v>
      </c>
      <c r="E8" s="15">
        <v>215</v>
      </c>
      <c r="F8" s="15">
        <v>132</v>
      </c>
      <c r="G8" s="15">
        <v>235</v>
      </c>
      <c r="H8" s="39">
        <v>772</v>
      </c>
      <c r="I8" s="15">
        <v>17</v>
      </c>
      <c r="J8" s="15">
        <v>18</v>
      </c>
      <c r="K8" s="15">
        <v>3</v>
      </c>
      <c r="L8" s="15">
        <v>4</v>
      </c>
    </row>
    <row r="9" spans="2:12" x14ac:dyDescent="0.25">
      <c r="B9" s="72" t="s">
        <v>93</v>
      </c>
      <c r="C9" s="300" t="s">
        <v>100</v>
      </c>
      <c r="D9" s="15">
        <v>234</v>
      </c>
      <c r="E9" s="15">
        <v>195</v>
      </c>
      <c r="F9" s="15">
        <v>165</v>
      </c>
      <c r="G9" s="15">
        <v>170</v>
      </c>
      <c r="H9" s="39">
        <v>764</v>
      </c>
      <c r="I9" s="15">
        <v>16</v>
      </c>
      <c r="J9" s="15">
        <v>18</v>
      </c>
      <c r="K9" s="15">
        <v>5</v>
      </c>
      <c r="L9" s="15">
        <v>1</v>
      </c>
    </row>
    <row r="10" spans="2:12" x14ac:dyDescent="0.25">
      <c r="B10" s="68" t="s">
        <v>82</v>
      </c>
      <c r="C10" s="299" t="s">
        <v>105</v>
      </c>
      <c r="D10" s="15">
        <v>190</v>
      </c>
      <c r="E10" s="15">
        <v>203</v>
      </c>
      <c r="F10" s="15">
        <v>217</v>
      </c>
      <c r="G10" s="15">
        <v>153</v>
      </c>
      <c r="H10" s="39">
        <v>763</v>
      </c>
      <c r="I10" s="15">
        <v>20</v>
      </c>
      <c r="J10" s="15">
        <v>14</v>
      </c>
      <c r="K10" s="15">
        <v>3</v>
      </c>
      <c r="L10" s="15">
        <v>5</v>
      </c>
    </row>
    <row r="11" spans="2:12" x14ac:dyDescent="0.25">
      <c r="B11" s="93" t="s">
        <v>102</v>
      </c>
      <c r="C11" s="301" t="s">
        <v>109</v>
      </c>
      <c r="D11" s="15">
        <v>151</v>
      </c>
      <c r="E11" s="15">
        <v>194</v>
      </c>
      <c r="F11" s="15">
        <v>221</v>
      </c>
      <c r="G11" s="15">
        <v>185</v>
      </c>
      <c r="H11" s="39">
        <v>751</v>
      </c>
      <c r="I11" s="15">
        <v>20</v>
      </c>
      <c r="J11" s="15">
        <v>10</v>
      </c>
      <c r="K11" s="15">
        <v>7</v>
      </c>
      <c r="L11" s="15">
        <v>4</v>
      </c>
    </row>
    <row r="12" spans="2:12" x14ac:dyDescent="0.25">
      <c r="B12" s="92" t="s">
        <v>85</v>
      </c>
      <c r="C12" s="298" t="s">
        <v>92</v>
      </c>
      <c r="D12" s="15">
        <v>217</v>
      </c>
      <c r="E12" s="15">
        <v>185</v>
      </c>
      <c r="F12" s="15">
        <v>133</v>
      </c>
      <c r="G12" s="15">
        <v>203</v>
      </c>
      <c r="H12" s="39">
        <v>738</v>
      </c>
      <c r="I12" s="15">
        <v>15</v>
      </c>
      <c r="J12" s="15">
        <v>20</v>
      </c>
      <c r="K12" s="15">
        <v>5</v>
      </c>
      <c r="L12" s="15">
        <v>2</v>
      </c>
    </row>
    <row r="13" spans="2:12" x14ac:dyDescent="0.25">
      <c r="B13" s="93" t="s">
        <v>102</v>
      </c>
      <c r="C13" s="301" t="s">
        <v>103</v>
      </c>
      <c r="D13" s="15">
        <v>191</v>
      </c>
      <c r="E13" s="15">
        <v>175</v>
      </c>
      <c r="F13" s="15">
        <v>179</v>
      </c>
      <c r="G13" s="15">
        <v>192</v>
      </c>
      <c r="H13" s="39">
        <v>737</v>
      </c>
      <c r="I13" s="15">
        <v>14</v>
      </c>
      <c r="J13" s="15">
        <v>19</v>
      </c>
      <c r="K13" s="15">
        <v>6</v>
      </c>
      <c r="L13" s="15">
        <v>2</v>
      </c>
    </row>
    <row r="14" spans="2:12" x14ac:dyDescent="0.25">
      <c r="B14" s="68" t="s">
        <v>82</v>
      </c>
      <c r="C14" s="297" t="s">
        <v>83</v>
      </c>
      <c r="D14" s="15">
        <v>190</v>
      </c>
      <c r="E14" s="15">
        <v>135</v>
      </c>
      <c r="F14" s="15">
        <v>201</v>
      </c>
      <c r="G14" s="15">
        <v>211</v>
      </c>
      <c r="H14" s="39">
        <v>737</v>
      </c>
      <c r="I14" s="15">
        <v>19</v>
      </c>
      <c r="J14" s="15">
        <v>12</v>
      </c>
      <c r="K14" s="15">
        <v>5</v>
      </c>
      <c r="L14" s="15">
        <v>6</v>
      </c>
    </row>
    <row r="15" spans="2:12" x14ac:dyDescent="0.25">
      <c r="B15" s="68" t="s">
        <v>82</v>
      </c>
      <c r="C15" s="299" t="s">
        <v>91</v>
      </c>
      <c r="D15" s="15">
        <v>192</v>
      </c>
      <c r="E15" s="15">
        <v>200</v>
      </c>
      <c r="F15" s="15">
        <v>156</v>
      </c>
      <c r="G15" s="15">
        <v>178</v>
      </c>
      <c r="H15" s="39">
        <v>726</v>
      </c>
      <c r="I15" s="15">
        <v>9</v>
      </c>
      <c r="J15" s="15">
        <v>27</v>
      </c>
      <c r="K15" s="15">
        <v>2</v>
      </c>
      <c r="L15" s="15">
        <v>3</v>
      </c>
    </row>
    <row r="16" spans="2:12" x14ac:dyDescent="0.25">
      <c r="B16" s="93" t="s">
        <v>102</v>
      </c>
      <c r="C16" s="302" t="s">
        <v>108</v>
      </c>
      <c r="D16" s="15">
        <v>173</v>
      </c>
      <c r="E16" s="15">
        <v>178</v>
      </c>
      <c r="F16" s="15">
        <v>191</v>
      </c>
      <c r="G16" s="15">
        <v>173</v>
      </c>
      <c r="H16" s="39">
        <v>715</v>
      </c>
      <c r="I16" s="15">
        <v>11</v>
      </c>
      <c r="J16" s="15">
        <v>22</v>
      </c>
      <c r="K16" s="15">
        <v>4</v>
      </c>
      <c r="L16" s="15">
        <v>3</v>
      </c>
    </row>
    <row r="17" spans="2:12" x14ac:dyDescent="0.25">
      <c r="B17" s="64" t="s">
        <v>75</v>
      </c>
      <c r="C17" s="296" t="s">
        <v>80</v>
      </c>
      <c r="D17" s="15">
        <v>206</v>
      </c>
      <c r="E17" s="15">
        <v>165</v>
      </c>
      <c r="F17" s="15">
        <v>172</v>
      </c>
      <c r="G17" s="15">
        <v>158</v>
      </c>
      <c r="H17" s="39">
        <v>701</v>
      </c>
      <c r="I17" s="15">
        <v>13</v>
      </c>
      <c r="J17" s="15">
        <v>19</v>
      </c>
      <c r="K17" s="15">
        <v>5</v>
      </c>
      <c r="L17" s="15">
        <v>4</v>
      </c>
    </row>
    <row r="18" spans="2:12" x14ac:dyDescent="0.25">
      <c r="B18" s="92" t="s">
        <v>85</v>
      </c>
      <c r="C18" s="298" t="s">
        <v>89</v>
      </c>
      <c r="D18" s="15">
        <v>160</v>
      </c>
      <c r="E18" s="15">
        <v>180</v>
      </c>
      <c r="F18" s="15">
        <v>168</v>
      </c>
      <c r="G18" s="15">
        <v>188</v>
      </c>
      <c r="H18" s="39">
        <v>696</v>
      </c>
      <c r="I18" s="15">
        <v>11</v>
      </c>
      <c r="J18" s="15">
        <v>21</v>
      </c>
      <c r="K18" s="15">
        <v>3</v>
      </c>
      <c r="L18" s="15">
        <v>5</v>
      </c>
    </row>
    <row r="19" spans="2:12" x14ac:dyDescent="0.25">
      <c r="B19" s="92" t="s">
        <v>85</v>
      </c>
      <c r="C19" s="298" t="s">
        <v>94</v>
      </c>
      <c r="D19" s="15">
        <v>183</v>
      </c>
      <c r="E19" s="15">
        <v>203</v>
      </c>
      <c r="F19" s="15">
        <v>169</v>
      </c>
      <c r="G19" s="15">
        <v>135</v>
      </c>
      <c r="H19" s="39">
        <v>690</v>
      </c>
      <c r="I19" s="15">
        <v>9</v>
      </c>
      <c r="J19" s="15">
        <v>22</v>
      </c>
      <c r="K19" s="15">
        <v>8</v>
      </c>
      <c r="L19" s="15">
        <v>2</v>
      </c>
    </row>
    <row r="20" spans="2:12" x14ac:dyDescent="0.25">
      <c r="B20" s="80" t="s">
        <v>112</v>
      </c>
      <c r="C20" s="294" t="s">
        <v>114</v>
      </c>
      <c r="D20" s="15">
        <v>149</v>
      </c>
      <c r="E20" s="15">
        <v>184</v>
      </c>
      <c r="F20" s="15">
        <v>144</v>
      </c>
      <c r="G20" s="15">
        <v>208</v>
      </c>
      <c r="H20" s="39">
        <v>685</v>
      </c>
      <c r="I20" s="15">
        <v>11</v>
      </c>
      <c r="J20" s="15">
        <v>20</v>
      </c>
      <c r="K20" s="15">
        <v>5</v>
      </c>
      <c r="L20" s="15">
        <v>5</v>
      </c>
    </row>
    <row r="21" spans="2:12" x14ac:dyDescent="0.25">
      <c r="B21" s="68" t="s">
        <v>82</v>
      </c>
      <c r="C21" s="299" t="s">
        <v>97</v>
      </c>
      <c r="D21" s="15">
        <v>147</v>
      </c>
      <c r="E21" s="15">
        <v>194</v>
      </c>
      <c r="F21" s="15">
        <v>186</v>
      </c>
      <c r="G21" s="15">
        <v>157</v>
      </c>
      <c r="H21" s="39">
        <v>684</v>
      </c>
      <c r="I21" s="15">
        <v>15</v>
      </c>
      <c r="J21" s="15">
        <v>17</v>
      </c>
      <c r="K21" s="15">
        <v>8</v>
      </c>
      <c r="L21" s="15">
        <v>3</v>
      </c>
    </row>
    <row r="22" spans="2:12" x14ac:dyDescent="0.25">
      <c r="B22" s="92" t="s">
        <v>85</v>
      </c>
      <c r="C22" s="298" t="s">
        <v>96</v>
      </c>
      <c r="D22" s="15">
        <v>165</v>
      </c>
      <c r="E22" s="15">
        <v>202</v>
      </c>
      <c r="F22" s="15">
        <v>149</v>
      </c>
      <c r="G22" s="15">
        <v>151</v>
      </c>
      <c r="H22" s="39">
        <v>667</v>
      </c>
      <c r="I22" s="15">
        <v>16</v>
      </c>
      <c r="J22" s="15">
        <v>14</v>
      </c>
      <c r="K22" s="15">
        <v>5</v>
      </c>
      <c r="L22" s="15">
        <v>7</v>
      </c>
    </row>
    <row r="23" spans="2:12" x14ac:dyDescent="0.25">
      <c r="B23" s="158" t="s">
        <v>121</v>
      </c>
      <c r="C23" s="303" t="s">
        <v>210</v>
      </c>
      <c r="D23" s="15">
        <v>150</v>
      </c>
      <c r="E23" s="15">
        <v>144</v>
      </c>
      <c r="F23" s="15">
        <v>200</v>
      </c>
      <c r="G23" s="15">
        <v>169</v>
      </c>
      <c r="H23" s="39">
        <v>663</v>
      </c>
      <c r="I23" s="15">
        <v>17</v>
      </c>
      <c r="J23" s="15">
        <v>11</v>
      </c>
      <c r="K23" s="15">
        <v>10</v>
      </c>
      <c r="L23" s="15">
        <v>3</v>
      </c>
    </row>
    <row r="24" spans="2:12" x14ac:dyDescent="0.25">
      <c r="B24" s="72" t="s">
        <v>93</v>
      </c>
      <c r="C24" s="304" t="s">
        <v>95</v>
      </c>
      <c r="D24" s="15">
        <v>181</v>
      </c>
      <c r="E24" s="15">
        <v>170</v>
      </c>
      <c r="F24" s="15">
        <v>149</v>
      </c>
      <c r="G24" s="15">
        <v>158</v>
      </c>
      <c r="H24" s="39">
        <v>658</v>
      </c>
      <c r="I24" s="15">
        <v>12</v>
      </c>
      <c r="J24" s="15">
        <v>19</v>
      </c>
      <c r="K24" s="15">
        <v>10</v>
      </c>
      <c r="L24" s="15">
        <v>3</v>
      </c>
    </row>
    <row r="25" spans="2:12" x14ac:dyDescent="0.25">
      <c r="B25" s="72" t="s">
        <v>93</v>
      </c>
      <c r="C25" s="300" t="s">
        <v>189</v>
      </c>
      <c r="D25" s="15">
        <v>145</v>
      </c>
      <c r="E25" s="15">
        <v>130</v>
      </c>
      <c r="F25" s="15">
        <v>181</v>
      </c>
      <c r="G25" s="15">
        <v>201</v>
      </c>
      <c r="H25" s="39">
        <v>657</v>
      </c>
      <c r="I25" s="15">
        <v>14</v>
      </c>
      <c r="J25" s="15">
        <v>13</v>
      </c>
      <c r="K25" s="15">
        <v>9</v>
      </c>
      <c r="L25" s="15">
        <v>5</v>
      </c>
    </row>
    <row r="26" spans="2:12" x14ac:dyDescent="0.25">
      <c r="B26" s="93" t="s">
        <v>102</v>
      </c>
      <c r="C26" s="302" t="s">
        <v>107</v>
      </c>
      <c r="D26" s="15">
        <v>162</v>
      </c>
      <c r="E26" s="15">
        <v>164</v>
      </c>
      <c r="F26" s="15">
        <v>163</v>
      </c>
      <c r="G26" s="15">
        <v>167</v>
      </c>
      <c r="H26" s="39">
        <v>656</v>
      </c>
      <c r="I26" s="15">
        <v>12</v>
      </c>
      <c r="J26" s="15">
        <v>19</v>
      </c>
      <c r="K26" s="15">
        <v>8</v>
      </c>
      <c r="L26" s="15">
        <v>3</v>
      </c>
    </row>
    <row r="27" spans="2:12" x14ac:dyDescent="0.25">
      <c r="B27" s="80" t="s">
        <v>112</v>
      </c>
      <c r="C27" s="305" t="s">
        <v>122</v>
      </c>
      <c r="D27" s="15">
        <v>156</v>
      </c>
      <c r="E27" s="15">
        <v>152</v>
      </c>
      <c r="F27" s="15">
        <v>171</v>
      </c>
      <c r="G27" s="15">
        <v>164</v>
      </c>
      <c r="H27" s="39">
        <v>643</v>
      </c>
      <c r="I27" s="15">
        <v>9</v>
      </c>
      <c r="J27" s="15">
        <v>21</v>
      </c>
      <c r="K27" s="15">
        <v>10</v>
      </c>
      <c r="L27" s="15">
        <v>1</v>
      </c>
    </row>
    <row r="28" spans="2:12" x14ac:dyDescent="0.25">
      <c r="B28" s="72" t="s">
        <v>93</v>
      </c>
      <c r="C28" s="300" t="s">
        <v>111</v>
      </c>
      <c r="D28" s="15">
        <v>121</v>
      </c>
      <c r="E28" s="15">
        <v>177</v>
      </c>
      <c r="F28" s="15">
        <v>147</v>
      </c>
      <c r="G28" s="15">
        <v>183</v>
      </c>
      <c r="H28" s="39">
        <v>628</v>
      </c>
      <c r="I28" s="15">
        <v>13</v>
      </c>
      <c r="J28" s="15">
        <v>13</v>
      </c>
      <c r="K28" s="15">
        <v>11</v>
      </c>
      <c r="L28" s="15">
        <v>5</v>
      </c>
    </row>
    <row r="29" spans="2:12" x14ac:dyDescent="0.25">
      <c r="B29" s="80" t="s">
        <v>112</v>
      </c>
      <c r="C29" s="294" t="s">
        <v>118</v>
      </c>
      <c r="D29" s="15">
        <v>135</v>
      </c>
      <c r="E29" s="15">
        <v>158</v>
      </c>
      <c r="F29" s="15">
        <v>177</v>
      </c>
      <c r="G29" s="15">
        <v>156</v>
      </c>
      <c r="H29" s="39">
        <v>626</v>
      </c>
      <c r="I29" s="15">
        <v>9</v>
      </c>
      <c r="J29" s="15">
        <v>19</v>
      </c>
      <c r="K29" s="15">
        <v>10</v>
      </c>
      <c r="L29" s="15">
        <v>3</v>
      </c>
    </row>
    <row r="30" spans="2:12" x14ac:dyDescent="0.25">
      <c r="B30" s="72" t="s">
        <v>93</v>
      </c>
      <c r="C30" s="304" t="s">
        <v>98</v>
      </c>
      <c r="D30" s="15">
        <v>207</v>
      </c>
      <c r="E30" s="15">
        <v>144</v>
      </c>
      <c r="F30" s="15">
        <v>126</v>
      </c>
      <c r="G30" s="15">
        <v>143</v>
      </c>
      <c r="H30" s="39">
        <v>620</v>
      </c>
      <c r="I30" s="15">
        <v>12</v>
      </c>
      <c r="J30" s="15">
        <v>13</v>
      </c>
      <c r="K30" s="15">
        <v>9</v>
      </c>
      <c r="L30" s="15">
        <v>8</v>
      </c>
    </row>
    <row r="31" spans="2:12" ht="15.75" x14ac:dyDescent="0.25">
      <c r="B31" s="87" t="s">
        <v>45</v>
      </c>
      <c r="C31" s="193" t="s">
        <v>211</v>
      </c>
      <c r="D31" s="15">
        <v>169</v>
      </c>
      <c r="E31" s="15">
        <v>149</v>
      </c>
      <c r="F31" s="15">
        <v>139</v>
      </c>
      <c r="G31" s="15">
        <v>163</v>
      </c>
      <c r="H31" s="39">
        <v>620</v>
      </c>
      <c r="I31" s="15">
        <v>8</v>
      </c>
      <c r="J31" s="15">
        <v>17</v>
      </c>
      <c r="K31" s="15">
        <v>10</v>
      </c>
      <c r="L31" s="15">
        <v>5</v>
      </c>
    </row>
    <row r="32" spans="2:12" x14ac:dyDescent="0.25">
      <c r="B32" s="72" t="s">
        <v>93</v>
      </c>
      <c r="C32" s="300" t="s">
        <v>101</v>
      </c>
      <c r="D32" s="15">
        <v>159</v>
      </c>
      <c r="E32" s="15">
        <v>136</v>
      </c>
      <c r="F32" s="15">
        <v>148</v>
      </c>
      <c r="G32" s="15">
        <v>171</v>
      </c>
      <c r="H32" s="39">
        <v>614</v>
      </c>
      <c r="I32" s="15">
        <v>14</v>
      </c>
      <c r="J32" s="15">
        <v>11</v>
      </c>
      <c r="K32" s="15">
        <v>14</v>
      </c>
      <c r="L32" s="15">
        <v>3</v>
      </c>
    </row>
    <row r="33" spans="2:12" x14ac:dyDescent="0.25">
      <c r="B33" s="93" t="s">
        <v>102</v>
      </c>
      <c r="C33" s="301" t="s">
        <v>106</v>
      </c>
      <c r="D33" s="15">
        <v>156</v>
      </c>
      <c r="E33" s="15">
        <v>142</v>
      </c>
      <c r="F33" s="15">
        <v>157</v>
      </c>
      <c r="G33" s="15">
        <v>152</v>
      </c>
      <c r="H33" s="39">
        <v>607</v>
      </c>
      <c r="I33" s="15">
        <v>8</v>
      </c>
      <c r="J33" s="15">
        <v>17</v>
      </c>
      <c r="K33" s="15">
        <v>12</v>
      </c>
      <c r="L33" s="15">
        <v>3</v>
      </c>
    </row>
    <row r="34" spans="2:12" x14ac:dyDescent="0.25">
      <c r="B34" s="72" t="s">
        <v>93</v>
      </c>
      <c r="C34" s="300" t="s">
        <v>115</v>
      </c>
      <c r="D34" s="15">
        <v>163</v>
      </c>
      <c r="E34" s="15">
        <v>152</v>
      </c>
      <c r="F34" s="15">
        <v>155</v>
      </c>
      <c r="G34" s="15">
        <v>114</v>
      </c>
      <c r="H34" s="39">
        <v>584</v>
      </c>
      <c r="I34" s="15">
        <v>11</v>
      </c>
      <c r="J34" s="15">
        <v>14</v>
      </c>
      <c r="K34" s="15">
        <v>9</v>
      </c>
      <c r="L34" s="15">
        <v>9</v>
      </c>
    </row>
    <row r="35" spans="2:12" x14ac:dyDescent="0.25">
      <c r="B35" s="93" t="s">
        <v>102</v>
      </c>
      <c r="C35" s="301" t="s">
        <v>110</v>
      </c>
      <c r="D35" s="15">
        <v>137</v>
      </c>
      <c r="E35" s="15">
        <v>131</v>
      </c>
      <c r="F35" s="15">
        <v>135</v>
      </c>
      <c r="G35" s="15">
        <v>136</v>
      </c>
      <c r="H35" s="39">
        <v>539</v>
      </c>
      <c r="I35" s="15">
        <v>8</v>
      </c>
      <c r="J35" s="15">
        <v>12</v>
      </c>
      <c r="K35" s="15">
        <v>15</v>
      </c>
      <c r="L35" s="15">
        <v>5</v>
      </c>
    </row>
    <row r="36" spans="2:12" x14ac:dyDescent="0.25">
      <c r="B36" s="80" t="s">
        <v>112</v>
      </c>
      <c r="C36" s="294" t="s">
        <v>123</v>
      </c>
      <c r="D36" s="15">
        <v>126</v>
      </c>
      <c r="E36" s="15">
        <v>131</v>
      </c>
      <c r="F36" s="15">
        <v>126</v>
      </c>
      <c r="G36" s="15">
        <v>140</v>
      </c>
      <c r="H36" s="39">
        <v>523</v>
      </c>
      <c r="I36" s="15">
        <v>5</v>
      </c>
      <c r="J36" s="15">
        <v>17</v>
      </c>
      <c r="K36" s="15">
        <v>13</v>
      </c>
      <c r="L36" s="15">
        <v>7</v>
      </c>
    </row>
    <row r="37" spans="2:12" x14ac:dyDescent="0.25">
      <c r="B37" s="80"/>
      <c r="C37" s="294"/>
      <c r="D37" s="15"/>
      <c r="E37" s="15"/>
      <c r="F37" s="15"/>
      <c r="G37" s="15"/>
      <c r="H37" s="39"/>
      <c r="I37" s="15"/>
      <c r="J37" s="15"/>
      <c r="K37" s="15"/>
      <c r="L37" s="15"/>
    </row>
    <row r="38" spans="2:12" x14ac:dyDescent="0.25">
      <c r="B38" s="80"/>
      <c r="C38" s="294"/>
      <c r="D38" s="15"/>
      <c r="E38" s="15"/>
      <c r="F38" s="15"/>
      <c r="G38" s="15"/>
      <c r="H38" s="39"/>
      <c r="I38" s="15"/>
      <c r="J38" s="15"/>
      <c r="K38" s="15"/>
      <c r="L38" s="15"/>
    </row>
    <row r="39" spans="2:12" ht="15.75" x14ac:dyDescent="0.25">
      <c r="B39" s="87" t="s">
        <v>45</v>
      </c>
      <c r="C39" s="193" t="s">
        <v>52</v>
      </c>
      <c r="D39" s="15">
        <v>148</v>
      </c>
      <c r="E39" s="15">
        <v>189</v>
      </c>
      <c r="F39" s="15">
        <v>151</v>
      </c>
      <c r="G39" s="15">
        <v>208</v>
      </c>
      <c r="H39" s="39">
        <v>696</v>
      </c>
      <c r="I39" s="15">
        <v>13</v>
      </c>
      <c r="J39" s="15">
        <v>16</v>
      </c>
      <c r="K39" s="15">
        <v>10</v>
      </c>
      <c r="L39" s="15">
        <v>2</v>
      </c>
    </row>
    <row r="40" spans="2:12" ht="15.75" x14ac:dyDescent="0.25">
      <c r="B40" s="88" t="s">
        <v>49</v>
      </c>
      <c r="C40" s="194" t="s">
        <v>51</v>
      </c>
      <c r="D40" s="15">
        <v>172</v>
      </c>
      <c r="E40" s="15">
        <v>150</v>
      </c>
      <c r="F40" s="15">
        <v>165</v>
      </c>
      <c r="G40" s="15">
        <v>193</v>
      </c>
      <c r="H40" s="39">
        <v>680</v>
      </c>
      <c r="I40" s="15">
        <v>14</v>
      </c>
      <c r="J40" s="15">
        <v>17</v>
      </c>
      <c r="K40" s="15">
        <v>4</v>
      </c>
      <c r="L40" s="15">
        <v>8</v>
      </c>
    </row>
    <row r="41" spans="2:12" ht="15.75" x14ac:dyDescent="0.25">
      <c r="B41" s="87" t="s">
        <v>45</v>
      </c>
      <c r="C41" s="193" t="s">
        <v>48</v>
      </c>
      <c r="D41" s="15">
        <v>176</v>
      </c>
      <c r="E41" s="15">
        <v>202</v>
      </c>
      <c r="F41" s="15">
        <v>144</v>
      </c>
      <c r="G41" s="15">
        <v>156</v>
      </c>
      <c r="H41" s="39">
        <v>678</v>
      </c>
      <c r="I41" s="15">
        <v>7</v>
      </c>
      <c r="J41" s="15">
        <v>26</v>
      </c>
      <c r="K41" s="15">
        <v>6</v>
      </c>
      <c r="L41" s="15">
        <v>2</v>
      </c>
    </row>
    <row r="42" spans="2:12" ht="15.75" x14ac:dyDescent="0.25">
      <c r="B42" s="88" t="s">
        <v>49</v>
      </c>
      <c r="C42" s="194" t="s">
        <v>69</v>
      </c>
      <c r="D42" s="15">
        <v>150</v>
      </c>
      <c r="E42" s="15">
        <v>168</v>
      </c>
      <c r="F42" s="15">
        <v>179</v>
      </c>
      <c r="G42" s="15">
        <v>179</v>
      </c>
      <c r="H42" s="39">
        <v>676</v>
      </c>
      <c r="I42" s="15">
        <v>10</v>
      </c>
      <c r="J42" s="15">
        <v>22</v>
      </c>
      <c r="K42" s="15">
        <v>2</v>
      </c>
      <c r="L42" s="15">
        <v>8</v>
      </c>
    </row>
    <row r="43" spans="2:12" ht="15.75" x14ac:dyDescent="0.25">
      <c r="B43" s="90" t="s">
        <v>58</v>
      </c>
      <c r="C43" s="196" t="s">
        <v>65</v>
      </c>
      <c r="D43" s="15">
        <v>141</v>
      </c>
      <c r="E43" s="15">
        <v>177</v>
      </c>
      <c r="F43" s="15">
        <v>176</v>
      </c>
      <c r="G43" s="15">
        <v>168</v>
      </c>
      <c r="H43" s="39">
        <v>662</v>
      </c>
      <c r="I43" s="15">
        <v>10</v>
      </c>
      <c r="J43" s="15">
        <v>19</v>
      </c>
      <c r="K43" s="15">
        <v>8</v>
      </c>
      <c r="L43" s="15">
        <v>3</v>
      </c>
    </row>
    <row r="44" spans="2:12" ht="15.75" x14ac:dyDescent="0.25">
      <c r="B44" s="90" t="s">
        <v>58</v>
      </c>
      <c r="C44" s="196" t="s">
        <v>68</v>
      </c>
      <c r="D44" s="15">
        <v>188</v>
      </c>
      <c r="E44" s="15">
        <v>163</v>
      </c>
      <c r="F44" s="15">
        <v>182</v>
      </c>
      <c r="G44" s="15">
        <v>118</v>
      </c>
      <c r="H44" s="39">
        <v>651</v>
      </c>
      <c r="I44" s="15">
        <v>7</v>
      </c>
      <c r="J44" s="15">
        <v>23</v>
      </c>
      <c r="K44" s="15">
        <v>6</v>
      </c>
      <c r="L44" s="15">
        <v>6</v>
      </c>
    </row>
    <row r="45" spans="2:12" ht="15.75" x14ac:dyDescent="0.25">
      <c r="B45" s="87" t="s">
        <v>45</v>
      </c>
      <c r="C45" s="193" t="s">
        <v>171</v>
      </c>
      <c r="D45" s="15">
        <v>175</v>
      </c>
      <c r="E45" s="15">
        <v>125</v>
      </c>
      <c r="F45" s="15">
        <v>146</v>
      </c>
      <c r="G45" s="15">
        <v>201</v>
      </c>
      <c r="H45" s="39">
        <v>647</v>
      </c>
      <c r="I45" s="15">
        <v>8</v>
      </c>
      <c r="J45" s="15">
        <v>21</v>
      </c>
      <c r="K45" s="15">
        <v>3</v>
      </c>
      <c r="L45" s="15">
        <v>9</v>
      </c>
    </row>
    <row r="46" spans="2:12" ht="15.75" x14ac:dyDescent="0.25">
      <c r="B46" s="88" t="s">
        <v>49</v>
      </c>
      <c r="C46" s="194" t="s">
        <v>53</v>
      </c>
      <c r="D46" s="15">
        <v>141</v>
      </c>
      <c r="E46" s="15">
        <v>169</v>
      </c>
      <c r="F46" s="15">
        <v>178</v>
      </c>
      <c r="G46" s="15">
        <v>155</v>
      </c>
      <c r="H46" s="39">
        <v>643</v>
      </c>
      <c r="I46" s="15">
        <v>12</v>
      </c>
      <c r="J46" s="15">
        <v>17</v>
      </c>
      <c r="K46" s="15">
        <v>8</v>
      </c>
      <c r="L46" s="15">
        <v>5</v>
      </c>
    </row>
    <row r="47" spans="2:12" ht="15.75" x14ac:dyDescent="0.25">
      <c r="B47" s="87" t="s">
        <v>45</v>
      </c>
      <c r="C47" s="193" t="s">
        <v>47</v>
      </c>
      <c r="D47" s="15">
        <v>161</v>
      </c>
      <c r="E47" s="15">
        <v>158</v>
      </c>
      <c r="F47" s="15">
        <v>146</v>
      </c>
      <c r="G47" s="15">
        <v>178</v>
      </c>
      <c r="H47" s="39">
        <v>643</v>
      </c>
      <c r="I47" s="15">
        <v>13</v>
      </c>
      <c r="J47" s="15">
        <v>14</v>
      </c>
      <c r="K47" s="15">
        <v>6</v>
      </c>
      <c r="L47" s="15">
        <v>9</v>
      </c>
    </row>
    <row r="48" spans="2:12" ht="15.75" x14ac:dyDescent="0.25">
      <c r="B48" s="91" t="s">
        <v>55</v>
      </c>
      <c r="C48" s="195" t="s">
        <v>56</v>
      </c>
      <c r="D48" s="15">
        <v>174</v>
      </c>
      <c r="E48" s="15">
        <v>162</v>
      </c>
      <c r="F48" s="15">
        <v>153</v>
      </c>
      <c r="G48" s="15">
        <v>124</v>
      </c>
      <c r="H48" s="39">
        <v>613</v>
      </c>
      <c r="I48" s="15">
        <v>10</v>
      </c>
      <c r="J48" s="15">
        <v>14</v>
      </c>
      <c r="K48" s="15">
        <v>11</v>
      </c>
      <c r="L48" s="15">
        <v>5</v>
      </c>
    </row>
    <row r="49" spans="2:12" ht="15.75" x14ac:dyDescent="0.25">
      <c r="B49" s="90" t="s">
        <v>58</v>
      </c>
      <c r="C49" s="196" t="s">
        <v>60</v>
      </c>
      <c r="D49" s="15">
        <v>147</v>
      </c>
      <c r="E49" s="15">
        <v>150</v>
      </c>
      <c r="F49" s="15">
        <v>132</v>
      </c>
      <c r="G49" s="15">
        <v>153</v>
      </c>
      <c r="H49" s="39">
        <v>582</v>
      </c>
      <c r="I49" s="15">
        <v>4</v>
      </c>
      <c r="J49" s="15">
        <v>21</v>
      </c>
      <c r="K49" s="15">
        <v>9</v>
      </c>
      <c r="L49" s="15">
        <v>6</v>
      </c>
    </row>
    <row r="50" spans="2:12" ht="15.75" x14ac:dyDescent="0.25">
      <c r="B50" s="91" t="s">
        <v>55</v>
      </c>
      <c r="C50" s="197" t="s">
        <v>62</v>
      </c>
      <c r="D50" s="15">
        <v>127</v>
      </c>
      <c r="E50" s="15">
        <v>154</v>
      </c>
      <c r="F50" s="15">
        <v>137</v>
      </c>
      <c r="G50" s="15">
        <v>156</v>
      </c>
      <c r="H50" s="39">
        <v>574</v>
      </c>
      <c r="I50" s="15">
        <v>6</v>
      </c>
      <c r="J50" s="15">
        <v>18</v>
      </c>
      <c r="K50" s="15">
        <v>10</v>
      </c>
      <c r="L50" s="15">
        <v>6</v>
      </c>
    </row>
    <row r="51" spans="2:12" ht="15.75" x14ac:dyDescent="0.25">
      <c r="B51" s="90" t="s">
        <v>58</v>
      </c>
      <c r="C51" s="196" t="s">
        <v>66</v>
      </c>
      <c r="D51" s="15">
        <v>105</v>
      </c>
      <c r="E51" s="15">
        <v>154</v>
      </c>
      <c r="F51" s="15">
        <v>164</v>
      </c>
      <c r="G51" s="15">
        <v>133</v>
      </c>
      <c r="H51" s="39">
        <v>556</v>
      </c>
      <c r="I51" s="15">
        <v>6</v>
      </c>
      <c r="J51" s="15">
        <v>14</v>
      </c>
      <c r="K51" s="15">
        <v>11</v>
      </c>
      <c r="L51" s="15">
        <v>9</v>
      </c>
    </row>
    <row r="52" spans="2:12" ht="15.75" x14ac:dyDescent="0.25">
      <c r="B52" s="88" t="s">
        <v>49</v>
      </c>
      <c r="C52" s="194" t="s">
        <v>50</v>
      </c>
      <c r="D52" s="15">
        <v>127</v>
      </c>
      <c r="E52" s="15">
        <v>145</v>
      </c>
      <c r="F52" s="15">
        <v>138</v>
      </c>
      <c r="G52" s="15">
        <v>133</v>
      </c>
      <c r="H52" s="39">
        <v>543</v>
      </c>
      <c r="I52" s="15">
        <v>5</v>
      </c>
      <c r="J52" s="15">
        <v>16</v>
      </c>
      <c r="K52" s="15">
        <v>18</v>
      </c>
      <c r="L52" s="15">
        <v>1</v>
      </c>
    </row>
    <row r="53" spans="2:12" ht="15.75" x14ac:dyDescent="0.25">
      <c r="B53" s="90" t="s">
        <v>58</v>
      </c>
      <c r="C53" s="196" t="s">
        <v>59</v>
      </c>
      <c r="D53" s="15">
        <v>133</v>
      </c>
      <c r="E53" s="15">
        <v>95</v>
      </c>
      <c r="F53" s="15">
        <v>154</v>
      </c>
      <c r="G53" s="15">
        <v>135</v>
      </c>
      <c r="H53" s="39">
        <v>517</v>
      </c>
      <c r="I53" s="15">
        <v>5</v>
      </c>
      <c r="J53" s="15">
        <v>14</v>
      </c>
      <c r="K53" s="15">
        <v>16</v>
      </c>
      <c r="L53" s="15">
        <v>5</v>
      </c>
    </row>
    <row r="54" spans="2:12" ht="15.75" x14ac:dyDescent="0.25">
      <c r="B54" s="91" t="s">
        <v>55</v>
      </c>
      <c r="C54" s="197" t="s">
        <v>67</v>
      </c>
      <c r="D54" s="15">
        <v>96</v>
      </c>
      <c r="E54" s="15">
        <v>104</v>
      </c>
      <c r="F54" s="15">
        <v>145</v>
      </c>
      <c r="G54" s="15">
        <v>129</v>
      </c>
      <c r="H54" s="39">
        <v>474</v>
      </c>
      <c r="I54" s="15">
        <v>8</v>
      </c>
      <c r="J54" s="15">
        <v>7</v>
      </c>
      <c r="K54" s="15">
        <v>24</v>
      </c>
      <c r="L54" s="15">
        <v>1</v>
      </c>
    </row>
  </sheetData>
  <sortState ref="B39:L54">
    <sortCondition descending="1" ref="H39:H54"/>
  </sortState>
  <pageMargins left="0.7" right="0.7" top="0.75" bottom="0.75" header="0.3" footer="0.3"/>
  <pageSetup paperSize="9" orientation="portrait" horizontalDpi="0" verticalDpi="0" r:id="rId1"/>
  <rowBreaks count="1" manualBreakCount="1">
    <brk id="37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3"/>
  <sheetViews>
    <sheetView topLeftCell="A25" workbookViewId="0">
      <selection activeCell="M44" sqref="M44"/>
    </sheetView>
  </sheetViews>
  <sheetFormatPr defaultRowHeight="15" x14ac:dyDescent="0.25"/>
  <cols>
    <col min="2" max="2" width="3.5703125" customWidth="1"/>
    <col min="3" max="3" width="21.28515625" customWidth="1"/>
    <col min="4" max="12" width="5.7109375" customWidth="1"/>
  </cols>
  <sheetData>
    <row r="1" spans="2:12" ht="15.75" x14ac:dyDescent="0.25">
      <c r="B1" s="64" t="s">
        <v>75</v>
      </c>
      <c r="C1" s="66" t="s">
        <v>77</v>
      </c>
      <c r="D1" s="15">
        <v>205</v>
      </c>
      <c r="E1" s="15">
        <v>229</v>
      </c>
      <c r="F1" s="15">
        <v>222</v>
      </c>
      <c r="G1" s="15">
        <v>214</v>
      </c>
      <c r="H1" s="39">
        <v>870</v>
      </c>
      <c r="I1" s="15">
        <v>27</v>
      </c>
      <c r="J1" s="15">
        <v>10</v>
      </c>
      <c r="K1" s="15">
        <v>1</v>
      </c>
      <c r="L1" s="15">
        <v>3</v>
      </c>
    </row>
    <row r="2" spans="2:12" ht="15.75" x14ac:dyDescent="0.25">
      <c r="B2" s="64" t="s">
        <v>75</v>
      </c>
      <c r="C2" s="65" t="s">
        <v>78</v>
      </c>
      <c r="D2" s="15">
        <v>223</v>
      </c>
      <c r="E2" s="15">
        <v>161</v>
      </c>
      <c r="F2" s="15">
        <v>238</v>
      </c>
      <c r="G2" s="15">
        <v>215</v>
      </c>
      <c r="H2" s="39">
        <v>837</v>
      </c>
      <c r="I2" s="15">
        <v>23</v>
      </c>
      <c r="J2" s="15">
        <v>15</v>
      </c>
      <c r="K2" s="15">
        <v>2</v>
      </c>
      <c r="L2" s="15">
        <v>3</v>
      </c>
    </row>
    <row r="3" spans="2:12" ht="15.75" x14ac:dyDescent="0.25">
      <c r="B3" s="64" t="s">
        <v>75</v>
      </c>
      <c r="C3" s="65" t="s">
        <v>76</v>
      </c>
      <c r="D3" s="15">
        <v>164</v>
      </c>
      <c r="E3" s="15">
        <v>188</v>
      </c>
      <c r="F3" s="15">
        <v>246</v>
      </c>
      <c r="G3" s="15">
        <v>222</v>
      </c>
      <c r="H3" s="39">
        <v>820</v>
      </c>
      <c r="I3" s="15">
        <v>23</v>
      </c>
      <c r="J3" s="15">
        <v>14</v>
      </c>
      <c r="K3" s="15">
        <v>3</v>
      </c>
      <c r="L3" s="15">
        <v>2</v>
      </c>
    </row>
    <row r="4" spans="2:12" ht="15.75" x14ac:dyDescent="0.25">
      <c r="B4" s="64" t="s">
        <v>75</v>
      </c>
      <c r="C4" s="66" t="s">
        <v>192</v>
      </c>
      <c r="D4" s="15">
        <v>215</v>
      </c>
      <c r="E4" s="15">
        <v>192</v>
      </c>
      <c r="F4" s="15">
        <v>196</v>
      </c>
      <c r="G4" s="15">
        <v>204</v>
      </c>
      <c r="H4" s="39">
        <v>807</v>
      </c>
      <c r="I4" s="15">
        <v>19</v>
      </c>
      <c r="J4" s="15">
        <v>21</v>
      </c>
      <c r="K4" s="15">
        <v>2</v>
      </c>
      <c r="L4" s="15">
        <v>0</v>
      </c>
    </row>
    <row r="5" spans="2:12" ht="15.75" x14ac:dyDescent="0.25">
      <c r="B5" s="68" t="s">
        <v>82</v>
      </c>
      <c r="C5" s="69" t="s">
        <v>87</v>
      </c>
      <c r="D5" s="15">
        <v>182</v>
      </c>
      <c r="E5" s="15">
        <v>192</v>
      </c>
      <c r="F5" s="15">
        <v>212</v>
      </c>
      <c r="G5" s="15">
        <v>197</v>
      </c>
      <c r="H5" s="39">
        <v>783</v>
      </c>
      <c r="I5" s="15">
        <v>20</v>
      </c>
      <c r="J5" s="15">
        <v>16</v>
      </c>
      <c r="K5" s="15">
        <v>2</v>
      </c>
      <c r="L5" s="15">
        <v>4</v>
      </c>
    </row>
    <row r="6" spans="2:12" ht="15.75" x14ac:dyDescent="0.25">
      <c r="B6" s="64" t="s">
        <v>75</v>
      </c>
      <c r="C6" s="66" t="s">
        <v>81</v>
      </c>
      <c r="D6" s="15">
        <v>143</v>
      </c>
      <c r="E6" s="15">
        <v>179</v>
      </c>
      <c r="F6" s="15">
        <v>237</v>
      </c>
      <c r="G6" s="15">
        <v>212</v>
      </c>
      <c r="H6" s="39">
        <v>771</v>
      </c>
      <c r="I6" s="15">
        <v>18</v>
      </c>
      <c r="J6" s="15">
        <v>15</v>
      </c>
      <c r="K6" s="15">
        <v>6</v>
      </c>
      <c r="L6" s="15">
        <v>2</v>
      </c>
    </row>
    <row r="7" spans="2:12" ht="15.75" x14ac:dyDescent="0.25">
      <c r="B7" s="68" t="s">
        <v>82</v>
      </c>
      <c r="C7" s="183" t="s">
        <v>105</v>
      </c>
      <c r="D7" s="15">
        <v>176</v>
      </c>
      <c r="E7" s="15">
        <v>205</v>
      </c>
      <c r="F7" s="15">
        <v>207</v>
      </c>
      <c r="G7" s="15">
        <v>181</v>
      </c>
      <c r="H7" s="39">
        <v>769</v>
      </c>
      <c r="I7" s="15">
        <v>17</v>
      </c>
      <c r="J7" s="15">
        <v>21</v>
      </c>
      <c r="K7" s="15">
        <v>3</v>
      </c>
      <c r="L7" s="15">
        <v>1</v>
      </c>
    </row>
    <row r="8" spans="2:12" ht="15.75" x14ac:dyDescent="0.25">
      <c r="B8" s="68" t="s">
        <v>82</v>
      </c>
      <c r="C8" s="69" t="s">
        <v>83</v>
      </c>
      <c r="D8" s="15">
        <v>206</v>
      </c>
      <c r="E8" s="15">
        <v>195</v>
      </c>
      <c r="F8" s="15">
        <v>191</v>
      </c>
      <c r="G8" s="15">
        <v>171</v>
      </c>
      <c r="H8" s="39">
        <v>763</v>
      </c>
      <c r="I8" s="15">
        <v>17</v>
      </c>
      <c r="J8" s="15">
        <v>20</v>
      </c>
      <c r="K8" s="15">
        <v>4</v>
      </c>
      <c r="L8" s="15">
        <v>2</v>
      </c>
    </row>
    <row r="9" spans="2:12" ht="15.75" x14ac:dyDescent="0.25">
      <c r="B9" s="92" t="s">
        <v>85</v>
      </c>
      <c r="C9" s="70" t="s">
        <v>79</v>
      </c>
      <c r="D9" s="15">
        <v>200</v>
      </c>
      <c r="E9" s="15">
        <v>186</v>
      </c>
      <c r="F9" s="15">
        <v>165</v>
      </c>
      <c r="G9" s="15">
        <v>201</v>
      </c>
      <c r="H9" s="39">
        <v>752</v>
      </c>
      <c r="I9" s="15">
        <v>17</v>
      </c>
      <c r="J9" s="15">
        <v>17</v>
      </c>
      <c r="K9" s="15">
        <v>2</v>
      </c>
      <c r="L9" s="15">
        <v>5</v>
      </c>
    </row>
    <row r="10" spans="2:12" ht="15.75" x14ac:dyDescent="0.25">
      <c r="B10" s="92" t="s">
        <v>85</v>
      </c>
      <c r="C10" s="70" t="s">
        <v>92</v>
      </c>
      <c r="D10" s="15">
        <v>211</v>
      </c>
      <c r="E10" s="15">
        <v>195</v>
      </c>
      <c r="F10" s="15">
        <v>171</v>
      </c>
      <c r="G10" s="15">
        <v>163</v>
      </c>
      <c r="H10" s="39">
        <v>740</v>
      </c>
      <c r="I10" s="15">
        <v>19</v>
      </c>
      <c r="J10" s="15">
        <v>13</v>
      </c>
      <c r="K10" s="15">
        <v>4</v>
      </c>
      <c r="L10" s="15">
        <v>6</v>
      </c>
    </row>
    <row r="11" spans="2:12" ht="15.75" x14ac:dyDescent="0.25">
      <c r="B11" s="68" t="s">
        <v>82</v>
      </c>
      <c r="C11" s="71" t="s">
        <v>91</v>
      </c>
      <c r="D11" s="15">
        <v>179</v>
      </c>
      <c r="E11" s="15">
        <v>181</v>
      </c>
      <c r="F11" s="15">
        <v>184</v>
      </c>
      <c r="G11" s="15">
        <v>170</v>
      </c>
      <c r="H11" s="39">
        <v>714</v>
      </c>
      <c r="I11" s="15">
        <v>12</v>
      </c>
      <c r="J11" s="15">
        <v>21</v>
      </c>
      <c r="K11" s="15">
        <v>5</v>
      </c>
      <c r="L11" s="15">
        <v>3</v>
      </c>
    </row>
    <row r="12" spans="2:12" ht="15.75" x14ac:dyDescent="0.25">
      <c r="B12" s="64" t="s">
        <v>75</v>
      </c>
      <c r="C12" s="66" t="s">
        <v>88</v>
      </c>
      <c r="D12" s="15">
        <v>158</v>
      </c>
      <c r="E12" s="15">
        <v>181</v>
      </c>
      <c r="F12" s="15">
        <v>157</v>
      </c>
      <c r="G12" s="15">
        <v>214</v>
      </c>
      <c r="H12" s="39">
        <v>710</v>
      </c>
      <c r="I12" s="15">
        <v>15</v>
      </c>
      <c r="J12" s="15">
        <v>16</v>
      </c>
      <c r="K12" s="15">
        <v>6</v>
      </c>
      <c r="L12" s="15">
        <v>4</v>
      </c>
    </row>
    <row r="13" spans="2:12" ht="15.75" x14ac:dyDescent="0.25">
      <c r="B13" s="92" t="s">
        <v>85</v>
      </c>
      <c r="C13" s="70" t="s">
        <v>111</v>
      </c>
      <c r="D13" s="15">
        <v>145</v>
      </c>
      <c r="E13" s="15">
        <v>182</v>
      </c>
      <c r="F13" s="15">
        <v>202</v>
      </c>
      <c r="G13" s="15">
        <v>178</v>
      </c>
      <c r="H13" s="39">
        <v>707</v>
      </c>
      <c r="I13" s="15">
        <v>14</v>
      </c>
      <c r="J13" s="15">
        <v>17</v>
      </c>
      <c r="K13" s="15">
        <v>6</v>
      </c>
      <c r="L13" s="15">
        <v>4</v>
      </c>
    </row>
    <row r="14" spans="2:12" ht="15.75" x14ac:dyDescent="0.25">
      <c r="B14" s="68" t="s">
        <v>82</v>
      </c>
      <c r="C14" s="69" t="s">
        <v>84</v>
      </c>
      <c r="D14" s="15">
        <v>178</v>
      </c>
      <c r="E14" s="15">
        <v>171</v>
      </c>
      <c r="F14" s="15">
        <v>191</v>
      </c>
      <c r="G14" s="15">
        <v>159</v>
      </c>
      <c r="H14" s="39">
        <v>699</v>
      </c>
      <c r="I14" s="15">
        <v>11</v>
      </c>
      <c r="J14" s="15">
        <v>20</v>
      </c>
      <c r="K14" s="15">
        <v>4</v>
      </c>
      <c r="L14" s="15">
        <v>5</v>
      </c>
    </row>
    <row r="15" spans="2:12" ht="15.75" x14ac:dyDescent="0.25">
      <c r="B15" s="72" t="s">
        <v>93</v>
      </c>
      <c r="C15" s="73" t="s">
        <v>100</v>
      </c>
      <c r="D15" s="15">
        <v>146</v>
      </c>
      <c r="E15" s="15">
        <v>191</v>
      </c>
      <c r="F15" s="15">
        <v>164</v>
      </c>
      <c r="G15" s="15">
        <v>188</v>
      </c>
      <c r="H15" s="39">
        <v>689</v>
      </c>
      <c r="I15" s="15">
        <v>12</v>
      </c>
      <c r="J15" s="15">
        <v>17</v>
      </c>
      <c r="K15" s="15">
        <v>8</v>
      </c>
      <c r="L15" s="15">
        <v>3</v>
      </c>
    </row>
    <row r="16" spans="2:12" ht="15.75" x14ac:dyDescent="0.25">
      <c r="B16" s="92" t="s">
        <v>85</v>
      </c>
      <c r="C16" s="70" t="s">
        <v>94</v>
      </c>
      <c r="D16" s="15">
        <v>200</v>
      </c>
      <c r="E16" s="15">
        <v>158</v>
      </c>
      <c r="F16" s="15">
        <v>152</v>
      </c>
      <c r="G16" s="15">
        <v>172</v>
      </c>
      <c r="H16" s="39">
        <v>682</v>
      </c>
      <c r="I16" s="15">
        <v>13</v>
      </c>
      <c r="J16" s="15">
        <v>19</v>
      </c>
      <c r="K16" s="15">
        <v>7</v>
      </c>
      <c r="L16" s="15">
        <v>3</v>
      </c>
    </row>
    <row r="17" spans="2:12" ht="15.75" x14ac:dyDescent="0.25">
      <c r="B17" s="93" t="s">
        <v>102</v>
      </c>
      <c r="C17" s="78" t="s">
        <v>103</v>
      </c>
      <c r="D17" s="15">
        <v>154</v>
      </c>
      <c r="E17" s="15">
        <v>187</v>
      </c>
      <c r="F17" s="15">
        <v>169</v>
      </c>
      <c r="G17" s="15">
        <v>167</v>
      </c>
      <c r="H17" s="39">
        <v>677</v>
      </c>
      <c r="I17" s="15">
        <v>11</v>
      </c>
      <c r="J17" s="15">
        <v>19</v>
      </c>
      <c r="K17" s="15">
        <v>5</v>
      </c>
      <c r="L17" s="15">
        <v>5</v>
      </c>
    </row>
    <row r="18" spans="2:12" ht="15.75" x14ac:dyDescent="0.25">
      <c r="B18" s="92" t="s">
        <v>85</v>
      </c>
      <c r="C18" s="70" t="s">
        <v>86</v>
      </c>
      <c r="D18" s="15">
        <v>139</v>
      </c>
      <c r="E18" s="15">
        <v>203</v>
      </c>
      <c r="F18" s="15">
        <v>158</v>
      </c>
      <c r="G18" s="15">
        <v>172</v>
      </c>
      <c r="H18" s="39">
        <v>672</v>
      </c>
      <c r="I18" s="15">
        <v>14</v>
      </c>
      <c r="J18" s="15">
        <v>15</v>
      </c>
      <c r="K18" s="15">
        <v>7</v>
      </c>
      <c r="L18" s="15">
        <v>5</v>
      </c>
    </row>
    <row r="19" spans="2:12" ht="15.75" x14ac:dyDescent="0.25">
      <c r="B19" s="93" t="s">
        <v>102</v>
      </c>
      <c r="C19" s="79" t="s">
        <v>108</v>
      </c>
      <c r="D19" s="15">
        <v>175</v>
      </c>
      <c r="E19" s="15">
        <v>182</v>
      </c>
      <c r="F19" s="15">
        <v>141</v>
      </c>
      <c r="G19" s="15">
        <v>168</v>
      </c>
      <c r="H19" s="39">
        <v>666</v>
      </c>
      <c r="I19" s="15">
        <v>13</v>
      </c>
      <c r="J19" s="15">
        <v>16</v>
      </c>
      <c r="K19" s="15">
        <v>7</v>
      </c>
      <c r="L19" s="15">
        <v>5</v>
      </c>
    </row>
    <row r="20" spans="2:12" ht="15.75" x14ac:dyDescent="0.25">
      <c r="B20" s="72" t="s">
        <v>93</v>
      </c>
      <c r="C20" s="187" t="s">
        <v>95</v>
      </c>
      <c r="D20" s="15">
        <v>160</v>
      </c>
      <c r="E20" s="15">
        <v>192</v>
      </c>
      <c r="F20" s="15">
        <v>156</v>
      </c>
      <c r="G20" s="15">
        <v>145</v>
      </c>
      <c r="H20" s="39">
        <v>653</v>
      </c>
      <c r="I20" s="15">
        <v>13</v>
      </c>
      <c r="J20" s="15">
        <v>17</v>
      </c>
      <c r="K20" s="15">
        <v>6</v>
      </c>
      <c r="L20" s="15">
        <v>6</v>
      </c>
    </row>
    <row r="21" spans="2:12" ht="15.75" x14ac:dyDescent="0.25">
      <c r="B21" s="93" t="s">
        <v>102</v>
      </c>
      <c r="C21" s="79" t="s">
        <v>107</v>
      </c>
      <c r="D21" s="15">
        <v>152</v>
      </c>
      <c r="E21" s="15">
        <v>132</v>
      </c>
      <c r="F21" s="15">
        <v>178</v>
      </c>
      <c r="G21" s="15">
        <v>179</v>
      </c>
      <c r="H21" s="39">
        <v>641</v>
      </c>
      <c r="I21" s="15">
        <v>12</v>
      </c>
      <c r="J21" s="15">
        <v>15</v>
      </c>
      <c r="K21" s="15">
        <v>11</v>
      </c>
      <c r="L21" s="15">
        <v>3</v>
      </c>
    </row>
    <row r="22" spans="2:12" ht="15.75" x14ac:dyDescent="0.25">
      <c r="B22" s="72" t="s">
        <v>93</v>
      </c>
      <c r="C22" s="73" t="s">
        <v>156</v>
      </c>
      <c r="D22" s="15">
        <v>161</v>
      </c>
      <c r="E22" s="15">
        <v>157</v>
      </c>
      <c r="F22" s="15">
        <v>155</v>
      </c>
      <c r="G22" s="15">
        <v>164</v>
      </c>
      <c r="H22" s="39">
        <v>637</v>
      </c>
      <c r="I22" s="15">
        <v>9</v>
      </c>
      <c r="J22" s="15">
        <v>21</v>
      </c>
      <c r="K22" s="15">
        <v>9</v>
      </c>
      <c r="L22" s="15">
        <v>2</v>
      </c>
    </row>
    <row r="23" spans="2:12" ht="15.75" x14ac:dyDescent="0.25">
      <c r="B23" s="80" t="s">
        <v>112</v>
      </c>
      <c r="C23" s="82" t="s">
        <v>116</v>
      </c>
      <c r="D23" s="15">
        <v>137</v>
      </c>
      <c r="E23" s="15">
        <v>167</v>
      </c>
      <c r="F23" s="15">
        <v>160</v>
      </c>
      <c r="G23" s="15">
        <v>168</v>
      </c>
      <c r="H23" s="39">
        <v>632</v>
      </c>
      <c r="I23" s="15">
        <v>9</v>
      </c>
      <c r="J23" s="15">
        <v>18</v>
      </c>
      <c r="K23" s="15">
        <v>12</v>
      </c>
      <c r="L23" s="15">
        <v>1</v>
      </c>
    </row>
    <row r="24" spans="2:12" ht="15.75" x14ac:dyDescent="0.25">
      <c r="B24" s="92" t="s">
        <v>85</v>
      </c>
      <c r="C24" s="70" t="s">
        <v>90</v>
      </c>
      <c r="D24" s="15">
        <v>144</v>
      </c>
      <c r="E24" s="15">
        <v>174</v>
      </c>
      <c r="F24" s="15">
        <v>141</v>
      </c>
      <c r="G24" s="15">
        <v>168</v>
      </c>
      <c r="H24" s="39">
        <v>627</v>
      </c>
      <c r="I24" s="15">
        <v>9</v>
      </c>
      <c r="J24" s="15">
        <v>19</v>
      </c>
      <c r="K24" s="15">
        <v>10</v>
      </c>
      <c r="L24" s="15">
        <v>2</v>
      </c>
    </row>
    <row r="25" spans="2:12" ht="15.75" x14ac:dyDescent="0.25">
      <c r="B25" s="68" t="s">
        <v>82</v>
      </c>
      <c r="C25" s="69" t="s">
        <v>99</v>
      </c>
      <c r="D25" s="15">
        <v>181</v>
      </c>
      <c r="E25" s="15">
        <v>147</v>
      </c>
      <c r="F25" s="15">
        <v>136</v>
      </c>
      <c r="G25" s="15">
        <v>155</v>
      </c>
      <c r="H25" s="39">
        <v>619</v>
      </c>
      <c r="I25" s="15">
        <v>9</v>
      </c>
      <c r="J25" s="15">
        <v>17</v>
      </c>
      <c r="K25" s="15">
        <v>12</v>
      </c>
      <c r="L25" s="15">
        <v>3</v>
      </c>
    </row>
    <row r="26" spans="2:12" ht="15.75" x14ac:dyDescent="0.25">
      <c r="B26" s="80" t="s">
        <v>112</v>
      </c>
      <c r="C26" s="82" t="s">
        <v>114</v>
      </c>
      <c r="D26" s="15">
        <v>136</v>
      </c>
      <c r="E26" s="15">
        <v>178</v>
      </c>
      <c r="F26" s="15">
        <v>130</v>
      </c>
      <c r="G26" s="15">
        <v>170</v>
      </c>
      <c r="H26" s="39">
        <v>614</v>
      </c>
      <c r="I26" s="15">
        <v>11</v>
      </c>
      <c r="J26" s="15">
        <v>14</v>
      </c>
      <c r="K26" s="15">
        <v>12</v>
      </c>
      <c r="L26" s="15">
        <v>4</v>
      </c>
    </row>
    <row r="27" spans="2:12" ht="15.75" x14ac:dyDescent="0.25">
      <c r="B27" s="80" t="s">
        <v>112</v>
      </c>
      <c r="C27" s="82" t="s">
        <v>118</v>
      </c>
      <c r="D27" s="15">
        <v>178</v>
      </c>
      <c r="E27" s="15">
        <v>152</v>
      </c>
      <c r="F27" s="15">
        <v>115</v>
      </c>
      <c r="G27" s="15">
        <v>168</v>
      </c>
      <c r="H27" s="39">
        <v>613</v>
      </c>
      <c r="I27" s="15">
        <v>11</v>
      </c>
      <c r="J27" s="15">
        <v>14</v>
      </c>
      <c r="K27" s="15">
        <v>11</v>
      </c>
      <c r="L27" s="15">
        <v>5</v>
      </c>
    </row>
    <row r="28" spans="2:12" ht="15.75" x14ac:dyDescent="0.25">
      <c r="B28" s="80" t="s">
        <v>112</v>
      </c>
      <c r="C28" s="81" t="s">
        <v>122</v>
      </c>
      <c r="D28" s="15">
        <v>202</v>
      </c>
      <c r="E28" s="15">
        <v>164</v>
      </c>
      <c r="F28" s="15">
        <v>100</v>
      </c>
      <c r="G28" s="15">
        <v>129</v>
      </c>
      <c r="H28" s="39">
        <v>595</v>
      </c>
      <c r="I28" s="15">
        <v>10</v>
      </c>
      <c r="J28" s="15">
        <v>14</v>
      </c>
      <c r="K28" s="15">
        <v>13</v>
      </c>
      <c r="L28" s="15">
        <v>4</v>
      </c>
    </row>
    <row r="29" spans="2:12" ht="15.75" x14ac:dyDescent="0.25">
      <c r="B29" s="72" t="s">
        <v>93</v>
      </c>
      <c r="C29" s="73" t="s">
        <v>115</v>
      </c>
      <c r="D29" s="15">
        <v>133</v>
      </c>
      <c r="E29" s="15">
        <v>156</v>
      </c>
      <c r="F29" s="15">
        <v>155</v>
      </c>
      <c r="G29" s="15">
        <v>150</v>
      </c>
      <c r="H29" s="39">
        <v>594</v>
      </c>
      <c r="I29" s="15">
        <v>14</v>
      </c>
      <c r="J29" s="15">
        <v>9</v>
      </c>
      <c r="K29" s="15">
        <v>15</v>
      </c>
      <c r="L29" s="15">
        <v>4</v>
      </c>
    </row>
    <row r="30" spans="2:12" ht="15.75" x14ac:dyDescent="0.25">
      <c r="B30" s="72" t="s">
        <v>93</v>
      </c>
      <c r="C30" s="74" t="s">
        <v>98</v>
      </c>
      <c r="D30" s="15">
        <v>135</v>
      </c>
      <c r="E30" s="15">
        <v>161</v>
      </c>
      <c r="F30" s="15">
        <v>115</v>
      </c>
      <c r="G30" s="15">
        <v>179</v>
      </c>
      <c r="H30" s="39">
        <v>590</v>
      </c>
      <c r="I30" s="15">
        <v>7</v>
      </c>
      <c r="J30" s="15">
        <v>17</v>
      </c>
      <c r="K30" s="15">
        <v>11</v>
      </c>
      <c r="L30" s="15">
        <v>6</v>
      </c>
    </row>
    <row r="31" spans="2:12" ht="15.75" x14ac:dyDescent="0.25">
      <c r="B31" s="93" t="s">
        <v>102</v>
      </c>
      <c r="C31" s="78" t="s">
        <v>106</v>
      </c>
      <c r="D31" s="15">
        <v>178</v>
      </c>
      <c r="E31" s="15">
        <v>138</v>
      </c>
      <c r="F31" s="15">
        <v>141</v>
      </c>
      <c r="G31" s="15">
        <v>130</v>
      </c>
      <c r="H31" s="39">
        <v>587</v>
      </c>
      <c r="I31" s="15">
        <v>8</v>
      </c>
      <c r="J31" s="15">
        <v>17</v>
      </c>
      <c r="K31" s="15">
        <v>14</v>
      </c>
      <c r="L31" s="15">
        <v>2</v>
      </c>
    </row>
    <row r="32" spans="2:12" ht="15.75" x14ac:dyDescent="0.25">
      <c r="B32" s="93" t="s">
        <v>102</v>
      </c>
      <c r="C32" s="78" t="s">
        <v>110</v>
      </c>
      <c r="D32" s="15">
        <v>136</v>
      </c>
      <c r="E32" s="15">
        <v>118</v>
      </c>
      <c r="F32" s="15">
        <v>183</v>
      </c>
      <c r="G32" s="15">
        <v>147</v>
      </c>
      <c r="H32" s="39">
        <v>584</v>
      </c>
      <c r="I32" s="15">
        <v>7</v>
      </c>
      <c r="J32" s="15">
        <v>17</v>
      </c>
      <c r="K32" s="15">
        <v>9</v>
      </c>
      <c r="L32" s="15">
        <v>7</v>
      </c>
    </row>
    <row r="33" spans="2:12" ht="15.75" x14ac:dyDescent="0.25">
      <c r="B33" s="93" t="s">
        <v>102</v>
      </c>
      <c r="C33" s="78" t="s">
        <v>109</v>
      </c>
      <c r="D33" s="15">
        <v>116</v>
      </c>
      <c r="E33" s="15">
        <v>114</v>
      </c>
      <c r="F33" s="15">
        <v>171</v>
      </c>
      <c r="G33" s="15">
        <v>179</v>
      </c>
      <c r="H33" s="39">
        <v>580</v>
      </c>
      <c r="I33" s="15">
        <v>11</v>
      </c>
      <c r="J33" s="15">
        <v>12</v>
      </c>
      <c r="K33" s="15">
        <v>15</v>
      </c>
      <c r="L33" s="15">
        <v>3</v>
      </c>
    </row>
    <row r="34" spans="2:12" ht="15.75" x14ac:dyDescent="0.25">
      <c r="B34" s="72" t="s">
        <v>93</v>
      </c>
      <c r="C34" s="73" t="s">
        <v>189</v>
      </c>
      <c r="D34" s="15">
        <v>158</v>
      </c>
      <c r="E34" s="15">
        <v>110</v>
      </c>
      <c r="F34" s="15">
        <v>158</v>
      </c>
      <c r="G34" s="15">
        <v>141</v>
      </c>
      <c r="H34" s="39">
        <v>567</v>
      </c>
      <c r="I34" s="15">
        <v>9</v>
      </c>
      <c r="J34" s="15">
        <v>16</v>
      </c>
      <c r="K34" s="15">
        <v>14</v>
      </c>
      <c r="L34" s="15">
        <v>2</v>
      </c>
    </row>
    <row r="35" spans="2:12" ht="15.75" x14ac:dyDescent="0.25">
      <c r="B35" s="80" t="s">
        <v>112</v>
      </c>
      <c r="C35" s="82" t="s">
        <v>123</v>
      </c>
      <c r="D35" s="15">
        <v>152</v>
      </c>
      <c r="E35" s="15">
        <v>136</v>
      </c>
      <c r="F35" s="15">
        <v>173</v>
      </c>
      <c r="G35" s="15">
        <v>104</v>
      </c>
      <c r="H35" s="39">
        <v>565</v>
      </c>
      <c r="I35" s="15">
        <v>8</v>
      </c>
      <c r="J35" s="15">
        <v>14</v>
      </c>
      <c r="K35" s="15">
        <v>13</v>
      </c>
      <c r="L35" s="15">
        <v>5</v>
      </c>
    </row>
    <row r="36" spans="2:12" ht="15.75" x14ac:dyDescent="0.25">
      <c r="B36" s="80" t="s">
        <v>112</v>
      </c>
      <c r="C36" s="82" t="s">
        <v>117</v>
      </c>
      <c r="D36" s="15">
        <v>127</v>
      </c>
      <c r="E36" s="15">
        <v>144</v>
      </c>
      <c r="F36" s="15">
        <v>132</v>
      </c>
      <c r="G36" s="15">
        <v>137</v>
      </c>
      <c r="H36" s="39">
        <v>540</v>
      </c>
      <c r="I36" s="15">
        <v>7</v>
      </c>
      <c r="J36" s="15">
        <v>14</v>
      </c>
      <c r="K36" s="15">
        <v>15</v>
      </c>
      <c r="L36" s="15">
        <v>4</v>
      </c>
    </row>
    <row r="38" spans="2:12" ht="15.75" x14ac:dyDescent="0.25">
      <c r="B38" s="87" t="s">
        <v>45</v>
      </c>
      <c r="C38" s="43" t="s">
        <v>47</v>
      </c>
      <c r="D38" s="15">
        <v>209</v>
      </c>
      <c r="E38" s="15">
        <v>169</v>
      </c>
      <c r="F38" s="15">
        <v>202</v>
      </c>
      <c r="G38" s="15">
        <v>163</v>
      </c>
      <c r="H38" s="39">
        <v>743</v>
      </c>
      <c r="I38" s="15">
        <v>22</v>
      </c>
      <c r="J38" s="15">
        <v>11</v>
      </c>
      <c r="K38" s="15">
        <v>5</v>
      </c>
      <c r="L38" s="15">
        <v>6</v>
      </c>
    </row>
    <row r="39" spans="2:12" ht="15.75" x14ac:dyDescent="0.25">
      <c r="B39" s="87" t="s">
        <v>45</v>
      </c>
      <c r="C39" s="43" t="s">
        <v>46</v>
      </c>
      <c r="D39" s="15">
        <v>168</v>
      </c>
      <c r="E39" s="15">
        <v>194</v>
      </c>
      <c r="F39" s="15">
        <v>185</v>
      </c>
      <c r="G39" s="15">
        <v>172</v>
      </c>
      <c r="H39" s="39">
        <v>719</v>
      </c>
      <c r="I39" s="15">
        <v>13</v>
      </c>
      <c r="J39" s="15">
        <v>22</v>
      </c>
      <c r="K39" s="15">
        <v>3</v>
      </c>
      <c r="L39" s="15">
        <v>4</v>
      </c>
    </row>
    <row r="40" spans="2:12" ht="15.75" x14ac:dyDescent="0.25">
      <c r="B40" s="88" t="s">
        <v>49</v>
      </c>
      <c r="C40" s="89" t="s">
        <v>69</v>
      </c>
      <c r="D40" s="15">
        <v>143</v>
      </c>
      <c r="E40" s="15">
        <v>172</v>
      </c>
      <c r="F40" s="15">
        <v>179</v>
      </c>
      <c r="G40" s="15">
        <v>173</v>
      </c>
      <c r="H40" s="39">
        <v>667</v>
      </c>
      <c r="I40" s="15">
        <v>6</v>
      </c>
      <c r="J40" s="15">
        <v>26</v>
      </c>
      <c r="K40" s="15">
        <v>4</v>
      </c>
      <c r="L40" s="15">
        <v>5</v>
      </c>
    </row>
    <row r="41" spans="2:12" ht="15.75" x14ac:dyDescent="0.25">
      <c r="B41" s="88" t="s">
        <v>49</v>
      </c>
      <c r="C41" s="89" t="s">
        <v>175</v>
      </c>
      <c r="D41" s="15">
        <v>159</v>
      </c>
      <c r="E41" s="15">
        <v>158</v>
      </c>
      <c r="F41" s="15">
        <v>187</v>
      </c>
      <c r="G41" s="15">
        <v>146</v>
      </c>
      <c r="H41" s="39">
        <v>650</v>
      </c>
      <c r="I41" s="15">
        <v>6</v>
      </c>
      <c r="J41" s="15">
        <v>24</v>
      </c>
      <c r="K41" s="15">
        <v>6</v>
      </c>
      <c r="L41" s="15">
        <v>5</v>
      </c>
    </row>
    <row r="42" spans="2:12" ht="15.75" x14ac:dyDescent="0.25">
      <c r="B42" s="88" t="s">
        <v>49</v>
      </c>
      <c r="C42" s="89" t="s">
        <v>53</v>
      </c>
      <c r="D42" s="15">
        <v>168</v>
      </c>
      <c r="E42" s="15">
        <v>172</v>
      </c>
      <c r="F42" s="15">
        <v>144</v>
      </c>
      <c r="G42" s="15">
        <v>159</v>
      </c>
      <c r="H42" s="39">
        <v>643</v>
      </c>
      <c r="I42" s="15">
        <v>7</v>
      </c>
      <c r="J42" s="15">
        <v>22</v>
      </c>
      <c r="K42" s="15">
        <v>6</v>
      </c>
      <c r="L42" s="15">
        <v>5</v>
      </c>
    </row>
    <row r="43" spans="2:12" ht="15.75" x14ac:dyDescent="0.25">
      <c r="B43" s="87" t="s">
        <v>45</v>
      </c>
      <c r="C43" s="43" t="s">
        <v>52</v>
      </c>
      <c r="D43" s="15">
        <v>142</v>
      </c>
      <c r="E43" s="15">
        <v>136</v>
      </c>
      <c r="F43" s="15">
        <v>172</v>
      </c>
      <c r="G43" s="15">
        <v>157</v>
      </c>
      <c r="H43" s="39">
        <v>607</v>
      </c>
      <c r="I43" s="15">
        <v>6</v>
      </c>
      <c r="J43" s="15">
        <v>20</v>
      </c>
      <c r="K43" s="15">
        <v>8</v>
      </c>
      <c r="L43" s="15">
        <v>7</v>
      </c>
    </row>
    <row r="44" spans="2:12" ht="15.75" x14ac:dyDescent="0.25">
      <c r="B44" s="87" t="s">
        <v>45</v>
      </c>
      <c r="C44" s="43" t="s">
        <v>48</v>
      </c>
      <c r="D44" s="15">
        <v>145</v>
      </c>
      <c r="E44" s="15">
        <v>143</v>
      </c>
      <c r="F44" s="15">
        <v>166</v>
      </c>
      <c r="G44" s="15">
        <v>146</v>
      </c>
      <c r="H44" s="39">
        <v>600</v>
      </c>
      <c r="I44" s="15">
        <v>6</v>
      </c>
      <c r="J44" s="15">
        <v>20</v>
      </c>
      <c r="K44" s="15">
        <v>10</v>
      </c>
      <c r="L44" s="15">
        <v>5</v>
      </c>
    </row>
    <row r="45" spans="2:12" ht="15.75" x14ac:dyDescent="0.25">
      <c r="B45" s="88" t="s">
        <v>49</v>
      </c>
      <c r="C45" s="89" t="s">
        <v>50</v>
      </c>
      <c r="D45" s="15">
        <v>149</v>
      </c>
      <c r="E45" s="15">
        <v>143</v>
      </c>
      <c r="F45" s="15">
        <v>159</v>
      </c>
      <c r="G45" s="15">
        <v>146</v>
      </c>
      <c r="H45" s="39">
        <v>597</v>
      </c>
      <c r="I45" s="15">
        <v>7</v>
      </c>
      <c r="J45" s="15">
        <v>21</v>
      </c>
      <c r="K45" s="15">
        <v>8</v>
      </c>
      <c r="L45" s="15">
        <v>6</v>
      </c>
    </row>
    <row r="46" spans="2:12" ht="15.75" x14ac:dyDescent="0.25">
      <c r="B46" s="90" t="s">
        <v>58</v>
      </c>
      <c r="C46" s="51" t="s">
        <v>68</v>
      </c>
      <c r="D46" s="15">
        <v>159</v>
      </c>
      <c r="E46" s="15">
        <v>160</v>
      </c>
      <c r="F46" s="15">
        <v>149</v>
      </c>
      <c r="G46" s="15">
        <v>116</v>
      </c>
      <c r="H46" s="39">
        <v>584</v>
      </c>
      <c r="I46" s="15">
        <v>7</v>
      </c>
      <c r="J46" s="15">
        <v>17</v>
      </c>
      <c r="K46" s="15">
        <v>11</v>
      </c>
      <c r="L46" s="15">
        <v>6</v>
      </c>
    </row>
    <row r="47" spans="2:12" ht="15.75" x14ac:dyDescent="0.25">
      <c r="B47" s="90" t="s">
        <v>58</v>
      </c>
      <c r="C47" s="51" t="s">
        <v>66</v>
      </c>
      <c r="D47" s="15">
        <v>120</v>
      </c>
      <c r="E47" s="15">
        <v>131</v>
      </c>
      <c r="F47" s="15">
        <v>156</v>
      </c>
      <c r="G47" s="15">
        <v>156</v>
      </c>
      <c r="H47" s="39">
        <v>563</v>
      </c>
      <c r="I47" s="15">
        <v>5</v>
      </c>
      <c r="J47" s="15">
        <v>17</v>
      </c>
      <c r="K47" s="15">
        <v>15</v>
      </c>
      <c r="L47" s="15">
        <v>3</v>
      </c>
    </row>
    <row r="48" spans="2:12" ht="15.75" x14ac:dyDescent="0.25">
      <c r="B48" s="91" t="s">
        <v>55</v>
      </c>
      <c r="C48" s="48" t="s">
        <v>56</v>
      </c>
      <c r="D48" s="15">
        <v>120</v>
      </c>
      <c r="E48" s="15">
        <v>138</v>
      </c>
      <c r="F48" s="15">
        <v>162</v>
      </c>
      <c r="G48" s="15">
        <v>141</v>
      </c>
      <c r="H48" s="39">
        <v>561</v>
      </c>
      <c r="I48" s="15">
        <v>5</v>
      </c>
      <c r="J48" s="15">
        <v>18</v>
      </c>
      <c r="K48" s="15">
        <v>7</v>
      </c>
      <c r="L48" s="15">
        <v>10</v>
      </c>
    </row>
    <row r="49" spans="2:12" ht="15.75" x14ac:dyDescent="0.25">
      <c r="B49" s="90" t="s">
        <v>58</v>
      </c>
      <c r="C49" s="51" t="s">
        <v>60</v>
      </c>
      <c r="D49" s="15">
        <v>157</v>
      </c>
      <c r="E49" s="15">
        <v>123</v>
      </c>
      <c r="F49" s="15">
        <v>129</v>
      </c>
      <c r="G49" s="15">
        <v>134</v>
      </c>
      <c r="H49" s="39">
        <v>543</v>
      </c>
      <c r="I49" s="15">
        <v>10</v>
      </c>
      <c r="J49" s="15">
        <v>10</v>
      </c>
      <c r="K49" s="15">
        <v>17</v>
      </c>
      <c r="L49" s="15">
        <v>5</v>
      </c>
    </row>
    <row r="50" spans="2:12" ht="15.75" x14ac:dyDescent="0.25">
      <c r="B50" s="90" t="s">
        <v>58</v>
      </c>
      <c r="C50" s="51" t="s">
        <v>65</v>
      </c>
      <c r="D50" s="15">
        <v>150</v>
      </c>
      <c r="E50" s="15">
        <v>124</v>
      </c>
      <c r="F50" s="15">
        <v>134</v>
      </c>
      <c r="G50" s="15">
        <v>133</v>
      </c>
      <c r="H50" s="39">
        <v>541</v>
      </c>
      <c r="I50" s="15">
        <v>5</v>
      </c>
      <c r="J50" s="15">
        <v>16</v>
      </c>
      <c r="K50" s="15">
        <v>15</v>
      </c>
      <c r="L50" s="15">
        <v>5</v>
      </c>
    </row>
    <row r="51" spans="2:12" ht="15.75" x14ac:dyDescent="0.25">
      <c r="B51" s="90" t="s">
        <v>58</v>
      </c>
      <c r="C51" s="51" t="s">
        <v>63</v>
      </c>
      <c r="D51" s="15">
        <v>102</v>
      </c>
      <c r="E51" s="15">
        <v>113</v>
      </c>
      <c r="F51" s="15">
        <v>133</v>
      </c>
      <c r="G51" s="15">
        <v>123</v>
      </c>
      <c r="H51" s="39">
        <v>471</v>
      </c>
      <c r="I51" s="15">
        <v>5</v>
      </c>
      <c r="J51" s="15">
        <v>8</v>
      </c>
      <c r="K51" s="15">
        <v>19</v>
      </c>
      <c r="L51" s="15">
        <v>8</v>
      </c>
    </row>
    <row r="52" spans="2:12" ht="15.75" x14ac:dyDescent="0.25">
      <c r="B52" s="91" t="s">
        <v>55</v>
      </c>
      <c r="C52" s="49" t="s">
        <v>67</v>
      </c>
      <c r="D52" s="15">
        <v>114</v>
      </c>
      <c r="E52" s="15">
        <v>103</v>
      </c>
      <c r="F52" s="15">
        <v>127</v>
      </c>
      <c r="G52" s="15">
        <v>102</v>
      </c>
      <c r="H52" s="39">
        <v>446</v>
      </c>
      <c r="I52" s="15">
        <v>3</v>
      </c>
      <c r="J52" s="15">
        <v>9</v>
      </c>
      <c r="K52" s="15">
        <v>23</v>
      </c>
      <c r="L52" s="15">
        <v>5</v>
      </c>
    </row>
    <row r="53" spans="2:12" ht="15.75" x14ac:dyDescent="0.25">
      <c r="B53" s="218" t="s">
        <v>157</v>
      </c>
      <c r="C53" s="219" t="s">
        <v>202</v>
      </c>
      <c r="D53" s="15">
        <v>84</v>
      </c>
      <c r="E53" s="15">
        <v>98</v>
      </c>
      <c r="F53" s="15">
        <v>109</v>
      </c>
      <c r="G53" s="15">
        <v>100</v>
      </c>
      <c r="H53" s="39">
        <v>391</v>
      </c>
      <c r="I53" s="15">
        <v>4</v>
      </c>
      <c r="J53" s="15">
        <v>5</v>
      </c>
      <c r="K53" s="15">
        <v>29</v>
      </c>
      <c r="L53" s="15">
        <v>2</v>
      </c>
    </row>
  </sheetData>
  <sortState ref="B38:L53">
    <sortCondition descending="1" ref="H38:H53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3"/>
  <sheetViews>
    <sheetView workbookViewId="0">
      <selection activeCell="N21" sqref="N21"/>
    </sheetView>
  </sheetViews>
  <sheetFormatPr defaultRowHeight="15" x14ac:dyDescent="0.25"/>
  <cols>
    <col min="2" max="2" width="3.28515625" bestFit="1" customWidth="1"/>
    <col min="3" max="3" width="19.140625" bestFit="1" customWidth="1"/>
    <col min="4" max="7" width="6.7109375" style="2" customWidth="1"/>
    <col min="8" max="8" width="7.140625" style="2" customWidth="1"/>
    <col min="9" max="12" width="4.7109375" style="2" customWidth="1"/>
  </cols>
  <sheetData>
    <row r="1" spans="2:12" x14ac:dyDescent="0.25">
      <c r="E1" s="2" t="s">
        <v>196</v>
      </c>
    </row>
    <row r="2" spans="2:12" ht="15.75" x14ac:dyDescent="0.25">
      <c r="B2" s="68" t="s">
        <v>82</v>
      </c>
      <c r="C2" s="71" t="s">
        <v>105</v>
      </c>
      <c r="D2" s="15">
        <v>186</v>
      </c>
      <c r="E2" s="15">
        <v>214</v>
      </c>
      <c r="F2" s="15">
        <v>269</v>
      </c>
      <c r="G2" s="15">
        <v>269</v>
      </c>
      <c r="H2" s="39">
        <v>938</v>
      </c>
      <c r="I2" s="15">
        <v>29</v>
      </c>
      <c r="J2" s="15">
        <v>11</v>
      </c>
      <c r="K2" s="15">
        <v>2</v>
      </c>
      <c r="L2" s="15">
        <v>1</v>
      </c>
    </row>
    <row r="3" spans="2:12" ht="15.75" x14ac:dyDescent="0.25">
      <c r="B3" s="64" t="s">
        <v>75</v>
      </c>
      <c r="C3" s="66" t="s">
        <v>192</v>
      </c>
      <c r="D3" s="15">
        <v>183</v>
      </c>
      <c r="E3" s="15">
        <v>224</v>
      </c>
      <c r="F3" s="15">
        <v>237</v>
      </c>
      <c r="G3" s="15">
        <v>183</v>
      </c>
      <c r="H3" s="39">
        <v>827</v>
      </c>
      <c r="I3" s="15">
        <v>21</v>
      </c>
      <c r="J3" s="15">
        <v>15</v>
      </c>
      <c r="K3" s="15">
        <v>3</v>
      </c>
      <c r="L3" s="15">
        <v>3</v>
      </c>
    </row>
    <row r="4" spans="2:12" ht="15.75" x14ac:dyDescent="0.25">
      <c r="B4" s="64" t="s">
        <v>75</v>
      </c>
      <c r="C4" s="65" t="s">
        <v>78</v>
      </c>
      <c r="D4" s="15">
        <v>171</v>
      </c>
      <c r="E4" s="15">
        <v>246</v>
      </c>
      <c r="F4" s="15">
        <v>225</v>
      </c>
      <c r="G4" s="15">
        <v>179</v>
      </c>
      <c r="H4" s="39">
        <v>821</v>
      </c>
      <c r="I4" s="15">
        <v>24</v>
      </c>
      <c r="J4" s="15">
        <v>11</v>
      </c>
      <c r="K4" s="15">
        <v>4</v>
      </c>
      <c r="L4" s="15">
        <v>4</v>
      </c>
    </row>
    <row r="5" spans="2:12" ht="15.75" x14ac:dyDescent="0.25">
      <c r="B5" s="64" t="s">
        <v>75</v>
      </c>
      <c r="C5" s="66" t="s">
        <v>77</v>
      </c>
      <c r="D5" s="15">
        <v>183</v>
      </c>
      <c r="E5" s="15">
        <v>204</v>
      </c>
      <c r="F5" s="15">
        <v>169</v>
      </c>
      <c r="G5" s="15">
        <v>253</v>
      </c>
      <c r="H5" s="39">
        <v>809</v>
      </c>
      <c r="I5" s="15">
        <v>19</v>
      </c>
      <c r="J5" s="15">
        <v>16</v>
      </c>
      <c r="K5" s="15">
        <v>3</v>
      </c>
      <c r="L5" s="15">
        <v>3</v>
      </c>
    </row>
    <row r="6" spans="2:12" ht="15.75" x14ac:dyDescent="0.25">
      <c r="B6" s="64" t="s">
        <v>75</v>
      </c>
      <c r="C6" s="65" t="s">
        <v>76</v>
      </c>
      <c r="D6" s="15">
        <v>213</v>
      </c>
      <c r="E6" s="15">
        <v>220</v>
      </c>
      <c r="F6" s="15">
        <v>169</v>
      </c>
      <c r="G6" s="15">
        <v>181</v>
      </c>
      <c r="H6" s="39">
        <v>783</v>
      </c>
      <c r="I6" s="15">
        <v>24</v>
      </c>
      <c r="J6" s="15">
        <v>16</v>
      </c>
      <c r="K6" s="15">
        <v>1</v>
      </c>
      <c r="L6" s="15">
        <v>5</v>
      </c>
    </row>
    <row r="7" spans="2:12" ht="15.75" x14ac:dyDescent="0.25">
      <c r="B7" s="92" t="s">
        <v>85</v>
      </c>
      <c r="C7" s="70" t="s">
        <v>92</v>
      </c>
      <c r="D7" s="15">
        <v>164</v>
      </c>
      <c r="E7" s="15">
        <v>230</v>
      </c>
      <c r="F7" s="15">
        <v>178</v>
      </c>
      <c r="G7" s="15">
        <v>195</v>
      </c>
      <c r="H7" s="39">
        <v>767</v>
      </c>
      <c r="I7" s="15">
        <v>20</v>
      </c>
      <c r="J7" s="15">
        <v>16</v>
      </c>
      <c r="K7" s="15">
        <v>5</v>
      </c>
      <c r="L7" s="15">
        <v>1</v>
      </c>
    </row>
    <row r="8" spans="2:12" ht="15.75" x14ac:dyDescent="0.25">
      <c r="B8" s="87" t="s">
        <v>45</v>
      </c>
      <c r="C8" s="43" t="s">
        <v>46</v>
      </c>
      <c r="D8" s="15">
        <v>195</v>
      </c>
      <c r="E8" s="15">
        <v>183</v>
      </c>
      <c r="F8" s="15">
        <v>219</v>
      </c>
      <c r="G8" s="15">
        <v>157</v>
      </c>
      <c r="H8" s="39">
        <v>754</v>
      </c>
      <c r="I8" s="15">
        <v>17</v>
      </c>
      <c r="J8" s="15">
        <v>17</v>
      </c>
      <c r="K8" s="15">
        <v>6</v>
      </c>
      <c r="L8" s="15">
        <v>1</v>
      </c>
    </row>
    <row r="9" spans="2:12" ht="15.75" x14ac:dyDescent="0.25">
      <c r="B9" s="92" t="s">
        <v>85</v>
      </c>
      <c r="C9" s="70" t="s">
        <v>96</v>
      </c>
      <c r="D9" s="15">
        <v>159</v>
      </c>
      <c r="E9" s="15">
        <v>217</v>
      </c>
      <c r="F9" s="15">
        <v>183</v>
      </c>
      <c r="G9" s="15">
        <v>187</v>
      </c>
      <c r="H9" s="39">
        <v>746</v>
      </c>
      <c r="I9" s="15">
        <v>15</v>
      </c>
      <c r="J9" s="15">
        <v>18</v>
      </c>
      <c r="K9" s="15">
        <v>4</v>
      </c>
      <c r="L9" s="15">
        <v>4</v>
      </c>
    </row>
    <row r="10" spans="2:12" ht="15.75" x14ac:dyDescent="0.25">
      <c r="B10" s="87" t="s">
        <v>45</v>
      </c>
      <c r="C10" s="43" t="s">
        <v>46</v>
      </c>
      <c r="D10" s="15">
        <v>222</v>
      </c>
      <c r="E10" s="15">
        <v>136</v>
      </c>
      <c r="F10" s="15">
        <v>200</v>
      </c>
      <c r="G10" s="15">
        <v>184</v>
      </c>
      <c r="H10" s="39">
        <v>742</v>
      </c>
      <c r="I10" s="15">
        <v>16</v>
      </c>
      <c r="J10" s="15">
        <v>18</v>
      </c>
      <c r="K10" s="15">
        <v>3</v>
      </c>
      <c r="L10" s="15">
        <v>5</v>
      </c>
    </row>
    <row r="11" spans="2:12" ht="15.75" x14ac:dyDescent="0.25">
      <c r="B11" s="68" t="s">
        <v>82</v>
      </c>
      <c r="C11" s="71" t="s">
        <v>91</v>
      </c>
      <c r="D11" s="15">
        <v>206</v>
      </c>
      <c r="E11" s="15">
        <v>162</v>
      </c>
      <c r="F11" s="15">
        <v>171</v>
      </c>
      <c r="G11" s="15">
        <v>192</v>
      </c>
      <c r="H11" s="39">
        <v>731</v>
      </c>
      <c r="I11" s="15">
        <v>11</v>
      </c>
      <c r="J11" s="15">
        <v>24</v>
      </c>
      <c r="K11" s="15">
        <v>3</v>
      </c>
      <c r="L11" s="15">
        <v>3</v>
      </c>
    </row>
    <row r="12" spans="2:12" ht="15.75" x14ac:dyDescent="0.25">
      <c r="B12" s="68" t="s">
        <v>82</v>
      </c>
      <c r="C12" s="71" t="s">
        <v>97</v>
      </c>
      <c r="D12" s="15">
        <v>172</v>
      </c>
      <c r="E12" s="15">
        <v>201</v>
      </c>
      <c r="F12" s="15">
        <v>189</v>
      </c>
      <c r="G12" s="15">
        <v>166</v>
      </c>
      <c r="H12" s="39">
        <v>728</v>
      </c>
      <c r="I12" s="15">
        <v>13</v>
      </c>
      <c r="J12" s="15">
        <v>21</v>
      </c>
      <c r="K12" s="15">
        <v>5</v>
      </c>
      <c r="L12" s="15">
        <v>2</v>
      </c>
    </row>
    <row r="13" spans="2:12" ht="15.75" x14ac:dyDescent="0.25">
      <c r="B13" s="92" t="s">
        <v>85</v>
      </c>
      <c r="C13" s="70" t="s">
        <v>94</v>
      </c>
      <c r="D13" s="15">
        <v>212</v>
      </c>
      <c r="E13" s="15">
        <v>134</v>
      </c>
      <c r="F13" s="15">
        <v>202</v>
      </c>
      <c r="G13" s="15">
        <v>179</v>
      </c>
      <c r="H13" s="39">
        <v>727</v>
      </c>
      <c r="I13" s="15">
        <v>17</v>
      </c>
      <c r="J13" s="15">
        <v>14</v>
      </c>
      <c r="K13" s="15">
        <v>9</v>
      </c>
      <c r="L13" s="15">
        <v>2</v>
      </c>
    </row>
    <row r="14" spans="2:12" ht="15.75" x14ac:dyDescent="0.25">
      <c r="B14" s="68" t="s">
        <v>82</v>
      </c>
      <c r="C14" s="69" t="s">
        <v>84</v>
      </c>
      <c r="D14" s="15">
        <v>181</v>
      </c>
      <c r="E14" s="15">
        <v>194</v>
      </c>
      <c r="F14" s="15">
        <v>166</v>
      </c>
      <c r="G14" s="15">
        <v>185</v>
      </c>
      <c r="H14" s="39">
        <v>726</v>
      </c>
      <c r="I14" s="15">
        <v>16</v>
      </c>
      <c r="J14" s="15">
        <v>19</v>
      </c>
      <c r="K14" s="15">
        <v>2</v>
      </c>
      <c r="L14" s="15">
        <v>6</v>
      </c>
    </row>
    <row r="15" spans="2:12" ht="15.75" x14ac:dyDescent="0.25">
      <c r="B15" s="72" t="s">
        <v>93</v>
      </c>
      <c r="C15" s="73" t="s">
        <v>115</v>
      </c>
      <c r="D15" s="15">
        <v>160</v>
      </c>
      <c r="E15" s="15">
        <v>170</v>
      </c>
      <c r="F15" s="15">
        <v>197</v>
      </c>
      <c r="G15" s="15">
        <v>194</v>
      </c>
      <c r="H15" s="39">
        <v>721</v>
      </c>
      <c r="I15" s="15">
        <v>16</v>
      </c>
      <c r="J15" s="15">
        <v>17</v>
      </c>
      <c r="K15" s="15">
        <v>2</v>
      </c>
      <c r="L15" s="15">
        <v>6</v>
      </c>
    </row>
    <row r="16" spans="2:12" ht="15.75" x14ac:dyDescent="0.25">
      <c r="B16" s="68" t="s">
        <v>82</v>
      </c>
      <c r="C16" s="69" t="s">
        <v>99</v>
      </c>
      <c r="D16" s="15">
        <v>192</v>
      </c>
      <c r="E16" s="15">
        <v>181</v>
      </c>
      <c r="F16" s="15">
        <v>140</v>
      </c>
      <c r="G16" s="15">
        <v>205</v>
      </c>
      <c r="H16" s="39">
        <v>718</v>
      </c>
      <c r="I16" s="15">
        <v>12</v>
      </c>
      <c r="J16" s="15">
        <v>24</v>
      </c>
      <c r="K16" s="15">
        <v>2</v>
      </c>
      <c r="L16" s="15">
        <v>4</v>
      </c>
    </row>
    <row r="17" spans="2:12" ht="15.75" x14ac:dyDescent="0.25">
      <c r="B17" s="64" t="s">
        <v>75</v>
      </c>
      <c r="C17" s="182" t="s">
        <v>80</v>
      </c>
      <c r="D17" s="15">
        <v>137</v>
      </c>
      <c r="E17" s="15">
        <v>162</v>
      </c>
      <c r="F17" s="15">
        <v>222</v>
      </c>
      <c r="G17" s="15">
        <v>176</v>
      </c>
      <c r="H17" s="39">
        <v>697</v>
      </c>
      <c r="I17" s="15">
        <v>17</v>
      </c>
      <c r="J17" s="15">
        <v>11</v>
      </c>
      <c r="K17" s="15">
        <v>5</v>
      </c>
      <c r="L17" s="15">
        <v>7</v>
      </c>
    </row>
    <row r="18" spans="2:12" ht="15.75" x14ac:dyDescent="0.25">
      <c r="B18" s="88" t="s">
        <v>49</v>
      </c>
      <c r="C18" s="89" t="s">
        <v>69</v>
      </c>
      <c r="D18" s="15">
        <v>177</v>
      </c>
      <c r="E18" s="15">
        <v>181</v>
      </c>
      <c r="F18" s="15">
        <v>162</v>
      </c>
      <c r="G18" s="15">
        <v>177</v>
      </c>
      <c r="H18" s="39">
        <v>697</v>
      </c>
      <c r="I18" s="15">
        <v>14</v>
      </c>
      <c r="J18" s="15">
        <v>17</v>
      </c>
      <c r="K18" s="15">
        <v>6</v>
      </c>
      <c r="L18" s="15">
        <v>4</v>
      </c>
    </row>
    <row r="19" spans="2:12" ht="15.75" x14ac:dyDescent="0.25">
      <c r="B19" s="92" t="s">
        <v>85</v>
      </c>
      <c r="C19" s="70" t="s">
        <v>86</v>
      </c>
      <c r="D19" s="15">
        <v>157</v>
      </c>
      <c r="E19" s="15">
        <v>189</v>
      </c>
      <c r="F19" s="15">
        <v>159</v>
      </c>
      <c r="G19" s="15">
        <v>189</v>
      </c>
      <c r="H19" s="39">
        <v>694</v>
      </c>
      <c r="I19" s="15">
        <v>16</v>
      </c>
      <c r="J19" s="15">
        <v>15</v>
      </c>
      <c r="K19" s="15">
        <v>5</v>
      </c>
      <c r="L19" s="15">
        <v>5</v>
      </c>
    </row>
    <row r="20" spans="2:12" ht="15.75" x14ac:dyDescent="0.25">
      <c r="B20" s="92" t="s">
        <v>85</v>
      </c>
      <c r="C20" s="70" t="s">
        <v>111</v>
      </c>
      <c r="D20" s="15">
        <v>202</v>
      </c>
      <c r="E20" s="15">
        <v>205</v>
      </c>
      <c r="F20" s="15">
        <v>150</v>
      </c>
      <c r="G20" s="15">
        <v>136</v>
      </c>
      <c r="H20" s="39">
        <v>693</v>
      </c>
      <c r="I20" s="15">
        <v>15</v>
      </c>
      <c r="J20" s="15">
        <v>14</v>
      </c>
      <c r="K20" s="15">
        <v>8</v>
      </c>
      <c r="L20" s="15">
        <v>4</v>
      </c>
    </row>
    <row r="21" spans="2:12" ht="15.75" x14ac:dyDescent="0.25">
      <c r="B21" s="88" t="s">
        <v>49</v>
      </c>
      <c r="C21" s="89" t="s">
        <v>53</v>
      </c>
      <c r="D21" s="15">
        <v>148</v>
      </c>
      <c r="E21" s="15">
        <v>178</v>
      </c>
      <c r="F21" s="15">
        <v>220</v>
      </c>
      <c r="G21" s="15">
        <v>146</v>
      </c>
      <c r="H21" s="39">
        <v>692</v>
      </c>
      <c r="I21" s="15">
        <v>11</v>
      </c>
      <c r="J21" s="15">
        <v>21</v>
      </c>
      <c r="K21" s="15">
        <v>6</v>
      </c>
      <c r="L21" s="15">
        <v>4</v>
      </c>
    </row>
    <row r="22" spans="2:12" ht="15.75" x14ac:dyDescent="0.25">
      <c r="B22" s="93" t="s">
        <v>102</v>
      </c>
      <c r="C22" s="79" t="s">
        <v>108</v>
      </c>
      <c r="D22" s="15">
        <v>180</v>
      </c>
      <c r="E22" s="15">
        <v>179</v>
      </c>
      <c r="F22" s="15">
        <v>171</v>
      </c>
      <c r="G22" s="15">
        <v>158</v>
      </c>
      <c r="H22" s="39">
        <v>688</v>
      </c>
      <c r="I22" s="15">
        <v>15</v>
      </c>
      <c r="J22" s="15">
        <v>13</v>
      </c>
      <c r="K22" s="15">
        <v>9</v>
      </c>
      <c r="L22" s="15">
        <v>4</v>
      </c>
    </row>
    <row r="23" spans="2:12" ht="15.75" x14ac:dyDescent="0.25">
      <c r="B23" s="93" t="s">
        <v>102</v>
      </c>
      <c r="C23" s="78" t="s">
        <v>103</v>
      </c>
      <c r="D23" s="15">
        <v>183</v>
      </c>
      <c r="E23" s="15">
        <v>166</v>
      </c>
      <c r="F23" s="15">
        <v>158</v>
      </c>
      <c r="G23" s="15">
        <v>170</v>
      </c>
      <c r="H23" s="39">
        <v>677</v>
      </c>
      <c r="I23" s="15">
        <v>16</v>
      </c>
      <c r="J23" s="15">
        <v>15</v>
      </c>
      <c r="K23" s="15">
        <v>7</v>
      </c>
      <c r="L23" s="15">
        <v>4</v>
      </c>
    </row>
    <row r="24" spans="2:12" ht="15.75" x14ac:dyDescent="0.25">
      <c r="B24" s="92" t="s">
        <v>85</v>
      </c>
      <c r="C24" s="70" t="s">
        <v>79</v>
      </c>
      <c r="D24" s="15">
        <v>195</v>
      </c>
      <c r="E24" s="15">
        <v>127</v>
      </c>
      <c r="F24" s="15">
        <v>186</v>
      </c>
      <c r="G24" s="15">
        <v>148</v>
      </c>
      <c r="H24" s="39">
        <v>656</v>
      </c>
      <c r="I24" s="15">
        <v>13</v>
      </c>
      <c r="J24" s="15">
        <v>15</v>
      </c>
      <c r="K24" s="15">
        <v>7</v>
      </c>
      <c r="L24" s="15">
        <v>7</v>
      </c>
    </row>
    <row r="25" spans="2:12" ht="15.75" x14ac:dyDescent="0.25">
      <c r="B25" s="80" t="s">
        <v>112</v>
      </c>
      <c r="C25" s="82" t="s">
        <v>114</v>
      </c>
      <c r="D25" s="15">
        <v>177</v>
      </c>
      <c r="E25" s="15">
        <v>131</v>
      </c>
      <c r="F25" s="15">
        <v>178</v>
      </c>
      <c r="G25" s="15">
        <v>163</v>
      </c>
      <c r="H25" s="39">
        <v>649</v>
      </c>
      <c r="I25" s="15">
        <v>13</v>
      </c>
      <c r="J25" s="15">
        <v>14</v>
      </c>
      <c r="K25" s="15">
        <v>10</v>
      </c>
      <c r="L25" s="15">
        <v>4</v>
      </c>
    </row>
    <row r="26" spans="2:12" ht="15.75" x14ac:dyDescent="0.25">
      <c r="B26" s="88" t="s">
        <v>49</v>
      </c>
      <c r="C26" s="89" t="s">
        <v>51</v>
      </c>
      <c r="D26" s="15">
        <v>160</v>
      </c>
      <c r="E26" s="15">
        <v>183</v>
      </c>
      <c r="F26" s="15">
        <v>158</v>
      </c>
      <c r="G26" s="15">
        <v>145</v>
      </c>
      <c r="H26" s="39">
        <v>646</v>
      </c>
      <c r="I26" s="15">
        <v>10</v>
      </c>
      <c r="J26" s="15">
        <v>21</v>
      </c>
      <c r="K26" s="15">
        <v>8</v>
      </c>
      <c r="L26" s="15">
        <v>3</v>
      </c>
    </row>
    <row r="27" spans="2:12" ht="15.75" x14ac:dyDescent="0.25">
      <c r="B27" s="88" t="s">
        <v>49</v>
      </c>
      <c r="C27" s="89" t="s">
        <v>175</v>
      </c>
      <c r="D27" s="15">
        <v>148</v>
      </c>
      <c r="E27" s="15">
        <v>183</v>
      </c>
      <c r="F27" s="15">
        <v>158</v>
      </c>
      <c r="G27" s="15">
        <v>156</v>
      </c>
      <c r="H27" s="39">
        <v>645</v>
      </c>
      <c r="I27" s="15">
        <v>10</v>
      </c>
      <c r="J27" s="15">
        <v>20</v>
      </c>
      <c r="K27" s="15">
        <v>5</v>
      </c>
      <c r="L27" s="15">
        <v>7</v>
      </c>
    </row>
    <row r="28" spans="2:12" ht="15.75" x14ac:dyDescent="0.25">
      <c r="B28" s="68" t="s">
        <v>82</v>
      </c>
      <c r="C28" s="69" t="s">
        <v>87</v>
      </c>
      <c r="D28" s="15">
        <v>176</v>
      </c>
      <c r="E28" s="15">
        <v>157</v>
      </c>
      <c r="F28" s="15">
        <v>157</v>
      </c>
      <c r="G28" s="15">
        <v>154</v>
      </c>
      <c r="H28" s="39">
        <v>644</v>
      </c>
      <c r="I28" s="15">
        <v>12</v>
      </c>
      <c r="J28" s="15">
        <v>16</v>
      </c>
      <c r="K28" s="15">
        <v>7</v>
      </c>
      <c r="L28" s="15">
        <v>6</v>
      </c>
    </row>
    <row r="29" spans="2:12" ht="15.75" x14ac:dyDescent="0.25">
      <c r="B29" s="72" t="s">
        <v>93</v>
      </c>
      <c r="C29" s="73" t="s">
        <v>189</v>
      </c>
      <c r="D29" s="15">
        <v>158</v>
      </c>
      <c r="E29" s="15">
        <v>148</v>
      </c>
      <c r="F29" s="15">
        <v>160</v>
      </c>
      <c r="G29" s="15">
        <v>175</v>
      </c>
      <c r="H29" s="39">
        <v>641</v>
      </c>
      <c r="I29" s="15">
        <v>10</v>
      </c>
      <c r="J29" s="15">
        <v>17</v>
      </c>
      <c r="K29" s="15">
        <v>9</v>
      </c>
      <c r="L29" s="15">
        <v>4</v>
      </c>
    </row>
    <row r="30" spans="2:12" ht="15.75" x14ac:dyDescent="0.25">
      <c r="B30" s="87" t="s">
        <v>45</v>
      </c>
      <c r="C30" s="43" t="s">
        <v>171</v>
      </c>
      <c r="D30" s="15">
        <v>198</v>
      </c>
      <c r="E30" s="15">
        <v>176</v>
      </c>
      <c r="F30" s="15">
        <v>131</v>
      </c>
      <c r="G30" s="15">
        <v>131</v>
      </c>
      <c r="H30" s="39">
        <v>636</v>
      </c>
      <c r="I30" s="15">
        <v>12</v>
      </c>
      <c r="J30" s="15">
        <v>14</v>
      </c>
      <c r="K30" s="15">
        <v>10</v>
      </c>
      <c r="L30" s="15">
        <v>5</v>
      </c>
    </row>
    <row r="31" spans="2:12" ht="15.75" x14ac:dyDescent="0.25">
      <c r="B31" s="88" t="s">
        <v>49</v>
      </c>
      <c r="C31" s="89" t="s">
        <v>50</v>
      </c>
      <c r="D31" s="15">
        <v>164</v>
      </c>
      <c r="E31" s="15">
        <v>157</v>
      </c>
      <c r="F31" s="15">
        <v>139</v>
      </c>
      <c r="G31" s="15">
        <v>176</v>
      </c>
      <c r="H31" s="39">
        <v>636</v>
      </c>
      <c r="I31" s="15">
        <v>6</v>
      </c>
      <c r="J31" s="15">
        <v>24</v>
      </c>
      <c r="K31" s="15">
        <v>8</v>
      </c>
      <c r="L31" s="15">
        <v>2</v>
      </c>
    </row>
    <row r="32" spans="2:12" ht="15.75" x14ac:dyDescent="0.25">
      <c r="B32" s="88" t="s">
        <v>49</v>
      </c>
      <c r="C32" s="89" t="s">
        <v>155</v>
      </c>
      <c r="D32" s="15">
        <v>113</v>
      </c>
      <c r="E32" s="15">
        <v>172</v>
      </c>
      <c r="F32" s="15">
        <v>201</v>
      </c>
      <c r="G32" s="15">
        <v>149</v>
      </c>
      <c r="H32" s="39">
        <v>635</v>
      </c>
      <c r="I32" s="15">
        <v>6</v>
      </c>
      <c r="J32" s="15">
        <v>21</v>
      </c>
      <c r="K32" s="15">
        <v>8</v>
      </c>
      <c r="L32" s="15">
        <v>6</v>
      </c>
    </row>
    <row r="33" spans="2:12" ht="15.75" x14ac:dyDescent="0.25">
      <c r="B33" s="87" t="s">
        <v>45</v>
      </c>
      <c r="C33" s="43" t="s">
        <v>47</v>
      </c>
      <c r="D33" s="15">
        <v>192</v>
      </c>
      <c r="E33" s="15">
        <v>152</v>
      </c>
      <c r="F33" s="15">
        <v>147</v>
      </c>
      <c r="G33" s="15">
        <v>143</v>
      </c>
      <c r="H33" s="39">
        <v>634</v>
      </c>
      <c r="I33" s="15">
        <v>13</v>
      </c>
      <c r="J33" s="15">
        <v>15</v>
      </c>
      <c r="K33" s="15">
        <v>9</v>
      </c>
      <c r="L33" s="15">
        <v>5</v>
      </c>
    </row>
    <row r="34" spans="2:12" ht="15.75" x14ac:dyDescent="0.25">
      <c r="B34" s="92" t="s">
        <v>85</v>
      </c>
      <c r="C34" s="70" t="s">
        <v>89</v>
      </c>
      <c r="D34" s="15">
        <v>181</v>
      </c>
      <c r="E34" s="15">
        <v>144</v>
      </c>
      <c r="F34" s="15">
        <v>150</v>
      </c>
      <c r="G34" s="15">
        <v>158</v>
      </c>
      <c r="H34" s="39">
        <v>633</v>
      </c>
      <c r="I34" s="15">
        <v>7</v>
      </c>
      <c r="J34" s="15">
        <v>22</v>
      </c>
      <c r="K34" s="15">
        <v>6</v>
      </c>
      <c r="L34" s="15">
        <v>7</v>
      </c>
    </row>
    <row r="35" spans="2:12" ht="15.75" x14ac:dyDescent="0.25">
      <c r="B35" s="93" t="s">
        <v>102</v>
      </c>
      <c r="C35" s="78" t="s">
        <v>110</v>
      </c>
      <c r="D35" s="15">
        <v>150</v>
      </c>
      <c r="E35" s="15">
        <v>158</v>
      </c>
      <c r="F35" s="15">
        <v>149</v>
      </c>
      <c r="G35" s="15">
        <v>162</v>
      </c>
      <c r="H35" s="39">
        <v>619</v>
      </c>
      <c r="I35" s="15">
        <v>6</v>
      </c>
      <c r="J35" s="15">
        <v>24</v>
      </c>
      <c r="K35" s="15">
        <v>6</v>
      </c>
      <c r="L35" s="15">
        <v>6</v>
      </c>
    </row>
    <row r="36" spans="2:12" ht="15.75" x14ac:dyDescent="0.25">
      <c r="B36" s="80" t="s">
        <v>112</v>
      </c>
      <c r="C36" s="82" t="s">
        <v>116</v>
      </c>
      <c r="D36" s="15">
        <v>201</v>
      </c>
      <c r="E36" s="15">
        <v>126</v>
      </c>
      <c r="F36" s="15">
        <v>145</v>
      </c>
      <c r="G36" s="15">
        <v>137</v>
      </c>
      <c r="H36" s="39">
        <v>609</v>
      </c>
      <c r="I36" s="15">
        <v>13</v>
      </c>
      <c r="J36" s="15">
        <v>11</v>
      </c>
      <c r="K36" s="15">
        <v>14</v>
      </c>
      <c r="L36" s="15">
        <v>4</v>
      </c>
    </row>
    <row r="37" spans="2:12" ht="15.75" x14ac:dyDescent="0.25">
      <c r="B37" s="87" t="s">
        <v>45</v>
      </c>
      <c r="C37" s="43" t="s">
        <v>48</v>
      </c>
      <c r="D37" s="15">
        <v>154</v>
      </c>
      <c r="E37" s="15">
        <v>157</v>
      </c>
      <c r="F37" s="15">
        <v>147</v>
      </c>
      <c r="G37" s="15">
        <v>149</v>
      </c>
      <c r="H37" s="39">
        <v>607</v>
      </c>
      <c r="I37" s="15">
        <v>7</v>
      </c>
      <c r="J37" s="15">
        <v>19</v>
      </c>
      <c r="K37" s="15">
        <v>7</v>
      </c>
      <c r="L37" s="15">
        <v>7</v>
      </c>
    </row>
    <row r="38" spans="2:12" ht="15.75" x14ac:dyDescent="0.25">
      <c r="B38" s="80" t="s">
        <v>112</v>
      </c>
      <c r="C38" s="82" t="s">
        <v>118</v>
      </c>
      <c r="D38" s="15">
        <v>136</v>
      </c>
      <c r="E38" s="15">
        <v>166</v>
      </c>
      <c r="F38" s="15">
        <v>163</v>
      </c>
      <c r="G38" s="15">
        <v>140</v>
      </c>
      <c r="H38" s="39">
        <v>605</v>
      </c>
      <c r="I38" s="15">
        <v>15</v>
      </c>
      <c r="J38" s="15">
        <v>8</v>
      </c>
      <c r="K38" s="15">
        <v>13</v>
      </c>
      <c r="L38" s="15">
        <v>5</v>
      </c>
    </row>
    <row r="39" spans="2:12" ht="15.75" x14ac:dyDescent="0.25">
      <c r="B39" s="93" t="s">
        <v>102</v>
      </c>
      <c r="C39" s="78" t="s">
        <v>109</v>
      </c>
      <c r="D39" s="15">
        <v>133</v>
      </c>
      <c r="E39" s="15">
        <v>187</v>
      </c>
      <c r="F39" s="15">
        <v>151</v>
      </c>
      <c r="G39" s="15">
        <v>134</v>
      </c>
      <c r="H39" s="39">
        <v>605</v>
      </c>
      <c r="I39" s="15">
        <v>12</v>
      </c>
      <c r="J39" s="15">
        <v>11</v>
      </c>
      <c r="K39" s="15">
        <v>10</v>
      </c>
      <c r="L39" s="15">
        <v>8</v>
      </c>
    </row>
    <row r="40" spans="2:12" ht="15.75" x14ac:dyDescent="0.25">
      <c r="B40" s="91" t="s">
        <v>55</v>
      </c>
      <c r="C40" s="48" t="s">
        <v>56</v>
      </c>
      <c r="D40" s="15">
        <v>139</v>
      </c>
      <c r="E40" s="15">
        <v>170</v>
      </c>
      <c r="F40" s="15">
        <v>147</v>
      </c>
      <c r="G40" s="15">
        <v>129</v>
      </c>
      <c r="H40" s="39">
        <v>585</v>
      </c>
      <c r="I40" s="15">
        <v>10</v>
      </c>
      <c r="J40" s="15">
        <v>14</v>
      </c>
      <c r="K40" s="15">
        <v>15</v>
      </c>
      <c r="L40" s="15">
        <v>2</v>
      </c>
    </row>
    <row r="41" spans="2:12" ht="15.75" x14ac:dyDescent="0.25">
      <c r="B41" s="91" t="s">
        <v>55</v>
      </c>
      <c r="C41" s="49" t="s">
        <v>62</v>
      </c>
      <c r="D41" s="15">
        <v>115</v>
      </c>
      <c r="E41" s="15">
        <v>105</v>
      </c>
      <c r="F41" s="15">
        <v>139</v>
      </c>
      <c r="G41" s="15">
        <v>222</v>
      </c>
      <c r="H41" s="39">
        <v>581</v>
      </c>
      <c r="I41" s="15">
        <v>13</v>
      </c>
      <c r="J41" s="15">
        <v>6</v>
      </c>
      <c r="K41" s="15">
        <v>15</v>
      </c>
      <c r="L41" s="15">
        <v>6</v>
      </c>
    </row>
    <row r="42" spans="2:12" ht="15.75" x14ac:dyDescent="0.25">
      <c r="B42" s="93" t="s">
        <v>102</v>
      </c>
      <c r="C42" s="78" t="s">
        <v>113</v>
      </c>
      <c r="D42" s="15">
        <v>162</v>
      </c>
      <c r="E42" s="15">
        <v>145</v>
      </c>
      <c r="F42" s="15">
        <v>111</v>
      </c>
      <c r="G42" s="15">
        <v>155</v>
      </c>
      <c r="H42" s="39">
        <v>573</v>
      </c>
      <c r="I42" s="15">
        <v>11</v>
      </c>
      <c r="J42" s="15">
        <v>10</v>
      </c>
      <c r="K42" s="15">
        <v>12</v>
      </c>
      <c r="L42" s="15">
        <v>7</v>
      </c>
    </row>
    <row r="43" spans="2:12" ht="15.75" x14ac:dyDescent="0.25">
      <c r="B43" s="72" t="s">
        <v>93</v>
      </c>
      <c r="C43" s="73" t="s">
        <v>100</v>
      </c>
      <c r="D43" s="15">
        <v>144</v>
      </c>
      <c r="E43" s="15">
        <v>127</v>
      </c>
      <c r="F43" s="15">
        <v>134</v>
      </c>
      <c r="G43" s="15">
        <v>158</v>
      </c>
      <c r="H43" s="39">
        <v>563</v>
      </c>
      <c r="I43" s="15">
        <v>7</v>
      </c>
      <c r="J43" s="15">
        <v>14</v>
      </c>
      <c r="K43" s="15">
        <v>13</v>
      </c>
      <c r="L43" s="15">
        <v>7</v>
      </c>
    </row>
    <row r="44" spans="2:12" ht="15.75" x14ac:dyDescent="0.25">
      <c r="B44" s="90" t="s">
        <v>58</v>
      </c>
      <c r="C44" s="51" t="s">
        <v>66</v>
      </c>
      <c r="D44" s="15">
        <v>145</v>
      </c>
      <c r="E44" s="15">
        <v>127</v>
      </c>
      <c r="F44" s="15">
        <v>143</v>
      </c>
      <c r="G44" s="15">
        <v>146</v>
      </c>
      <c r="H44" s="39">
        <v>561</v>
      </c>
      <c r="I44" s="15">
        <v>8</v>
      </c>
      <c r="J44" s="15">
        <v>16</v>
      </c>
      <c r="K44" s="15">
        <v>13</v>
      </c>
      <c r="L44" s="15">
        <v>5</v>
      </c>
    </row>
    <row r="45" spans="2:12" ht="15.75" x14ac:dyDescent="0.25">
      <c r="B45" s="80" t="s">
        <v>112</v>
      </c>
      <c r="C45" s="81" t="s">
        <v>122</v>
      </c>
      <c r="D45" s="15">
        <v>135</v>
      </c>
      <c r="E45" s="15">
        <v>141</v>
      </c>
      <c r="F45" s="15">
        <v>137</v>
      </c>
      <c r="G45" s="15">
        <v>143</v>
      </c>
      <c r="H45" s="39">
        <v>556</v>
      </c>
      <c r="I45" s="15">
        <v>8</v>
      </c>
      <c r="J45" s="15">
        <v>15</v>
      </c>
      <c r="K45" s="15">
        <v>12</v>
      </c>
      <c r="L45" s="15">
        <v>6</v>
      </c>
    </row>
    <row r="46" spans="2:12" ht="15.75" x14ac:dyDescent="0.25">
      <c r="B46" s="80" t="s">
        <v>112</v>
      </c>
      <c r="C46" s="82" t="s">
        <v>123</v>
      </c>
      <c r="D46" s="15">
        <v>155</v>
      </c>
      <c r="E46" s="15">
        <v>124</v>
      </c>
      <c r="F46" s="15">
        <v>127</v>
      </c>
      <c r="G46" s="15">
        <v>144</v>
      </c>
      <c r="H46" s="39">
        <v>550</v>
      </c>
      <c r="I46" s="15">
        <v>7</v>
      </c>
      <c r="J46" s="15">
        <v>14</v>
      </c>
      <c r="K46" s="15">
        <v>16</v>
      </c>
      <c r="L46" s="15">
        <v>3</v>
      </c>
    </row>
    <row r="47" spans="2:12" ht="15.75" x14ac:dyDescent="0.25">
      <c r="B47" s="90" t="s">
        <v>58</v>
      </c>
      <c r="C47" s="51" t="s">
        <v>65</v>
      </c>
      <c r="D47" s="15">
        <v>112</v>
      </c>
      <c r="E47" s="15">
        <v>179</v>
      </c>
      <c r="F47" s="15">
        <v>126</v>
      </c>
      <c r="G47" s="15">
        <v>125</v>
      </c>
      <c r="H47" s="39">
        <v>542</v>
      </c>
      <c r="I47" s="15">
        <v>10</v>
      </c>
      <c r="J47" s="15">
        <v>8</v>
      </c>
      <c r="K47" s="15">
        <v>19</v>
      </c>
      <c r="L47" s="15">
        <v>3</v>
      </c>
    </row>
    <row r="48" spans="2:12" ht="15.75" x14ac:dyDescent="0.25">
      <c r="B48" s="80" t="s">
        <v>112</v>
      </c>
      <c r="C48" s="82" t="s">
        <v>117</v>
      </c>
      <c r="D48" s="15">
        <v>133</v>
      </c>
      <c r="E48" s="15">
        <v>121</v>
      </c>
      <c r="F48" s="15">
        <v>119</v>
      </c>
      <c r="G48" s="15">
        <v>165</v>
      </c>
      <c r="H48" s="39">
        <v>538</v>
      </c>
      <c r="I48" s="15">
        <v>7</v>
      </c>
      <c r="J48" s="15">
        <v>11</v>
      </c>
      <c r="K48" s="15">
        <v>19</v>
      </c>
      <c r="L48" s="15">
        <v>3</v>
      </c>
    </row>
    <row r="49" spans="2:12" ht="15.75" x14ac:dyDescent="0.25">
      <c r="B49" s="90" t="s">
        <v>58</v>
      </c>
      <c r="C49" s="51" t="s">
        <v>60</v>
      </c>
      <c r="D49" s="15">
        <v>152</v>
      </c>
      <c r="E49" s="15">
        <v>146</v>
      </c>
      <c r="F49" s="15">
        <v>121</v>
      </c>
      <c r="G49" s="15">
        <v>118</v>
      </c>
      <c r="H49" s="39">
        <v>537</v>
      </c>
      <c r="I49" s="15">
        <v>5</v>
      </c>
      <c r="J49" s="15">
        <v>14</v>
      </c>
      <c r="K49" s="15">
        <v>16</v>
      </c>
      <c r="L49" s="15">
        <v>6</v>
      </c>
    </row>
    <row r="50" spans="2:12" ht="15.75" x14ac:dyDescent="0.25">
      <c r="B50" s="72" t="s">
        <v>93</v>
      </c>
      <c r="C50" s="73" t="s">
        <v>156</v>
      </c>
      <c r="D50" s="15">
        <v>158</v>
      </c>
      <c r="E50" s="15">
        <v>147</v>
      </c>
      <c r="F50" s="15">
        <v>105</v>
      </c>
      <c r="G50" s="15">
        <v>120</v>
      </c>
      <c r="H50" s="39">
        <v>530</v>
      </c>
      <c r="I50" s="15">
        <v>6</v>
      </c>
      <c r="J50" s="15">
        <v>13</v>
      </c>
      <c r="K50" s="15">
        <v>17</v>
      </c>
      <c r="L50" s="15">
        <v>4</v>
      </c>
    </row>
    <row r="51" spans="2:12" ht="15.75" x14ac:dyDescent="0.25">
      <c r="B51" s="93" t="s">
        <v>102</v>
      </c>
      <c r="C51" s="78" t="s">
        <v>106</v>
      </c>
      <c r="D51" s="15">
        <v>118</v>
      </c>
      <c r="E51" s="15">
        <v>139</v>
      </c>
      <c r="F51" s="15">
        <v>137</v>
      </c>
      <c r="G51" s="15">
        <v>115</v>
      </c>
      <c r="H51" s="39">
        <v>509</v>
      </c>
      <c r="I51" s="15">
        <v>8</v>
      </c>
      <c r="J51" s="15">
        <v>11</v>
      </c>
      <c r="K51" s="15">
        <v>18</v>
      </c>
      <c r="L51" s="15">
        <v>3</v>
      </c>
    </row>
    <row r="52" spans="2:12" ht="15.75" x14ac:dyDescent="0.25">
      <c r="B52" s="91" t="s">
        <v>55</v>
      </c>
      <c r="C52" s="48" t="s">
        <v>64</v>
      </c>
      <c r="D52" s="15">
        <v>151</v>
      </c>
      <c r="E52" s="15">
        <v>100</v>
      </c>
      <c r="F52" s="15">
        <v>103</v>
      </c>
      <c r="G52" s="15">
        <v>139</v>
      </c>
      <c r="H52" s="39">
        <v>493</v>
      </c>
      <c r="I52" s="15">
        <v>5</v>
      </c>
      <c r="J52" s="15">
        <v>11</v>
      </c>
      <c r="K52" s="15">
        <v>22</v>
      </c>
      <c r="L52" s="15">
        <v>2</v>
      </c>
    </row>
    <row r="53" spans="2:12" ht="15.75" x14ac:dyDescent="0.25">
      <c r="B53" s="91" t="s">
        <v>55</v>
      </c>
      <c r="C53" s="49" t="s">
        <v>67</v>
      </c>
      <c r="D53" s="15">
        <v>114</v>
      </c>
      <c r="E53" s="15">
        <v>99</v>
      </c>
      <c r="F53" s="15">
        <v>102</v>
      </c>
      <c r="G53" s="15">
        <v>117</v>
      </c>
      <c r="H53" s="39">
        <v>432</v>
      </c>
      <c r="I53" s="15">
        <v>2</v>
      </c>
      <c r="J53" s="15">
        <v>8</v>
      </c>
      <c r="K53" s="15">
        <v>26</v>
      </c>
      <c r="L53" s="15">
        <v>4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5"/>
  <sheetViews>
    <sheetView workbookViewId="0">
      <selection activeCell="N22" sqref="N22"/>
    </sheetView>
  </sheetViews>
  <sheetFormatPr defaultRowHeight="15" x14ac:dyDescent="0.25"/>
  <cols>
    <col min="2" max="2" width="3.28515625" bestFit="1" customWidth="1"/>
    <col min="3" max="3" width="19.7109375" bestFit="1" customWidth="1"/>
    <col min="4" max="7" width="7" customWidth="1"/>
    <col min="9" max="12" width="4.7109375" customWidth="1"/>
  </cols>
  <sheetData>
    <row r="1" spans="2:12" x14ac:dyDescent="0.25">
      <c r="E1" s="211">
        <v>44622</v>
      </c>
    </row>
    <row r="2" spans="2:12" ht="15.75" x14ac:dyDescent="0.25">
      <c r="B2" s="88" t="s">
        <v>49</v>
      </c>
      <c r="C2" s="89" t="s">
        <v>155</v>
      </c>
      <c r="D2" s="15">
        <v>179</v>
      </c>
      <c r="E2" s="15">
        <v>158</v>
      </c>
      <c r="F2" s="15">
        <v>182</v>
      </c>
      <c r="G2" s="15">
        <v>178</v>
      </c>
      <c r="H2" s="39">
        <v>697</v>
      </c>
      <c r="I2" s="15"/>
      <c r="J2" s="15"/>
      <c r="K2" s="15"/>
      <c r="L2" s="15"/>
    </row>
    <row r="3" spans="2:12" ht="15.75" x14ac:dyDescent="0.25">
      <c r="B3" s="87" t="s">
        <v>45</v>
      </c>
      <c r="C3" s="193" t="s">
        <v>48</v>
      </c>
      <c r="D3" s="15">
        <v>157</v>
      </c>
      <c r="E3" s="15">
        <v>175</v>
      </c>
      <c r="F3" s="15">
        <v>177</v>
      </c>
      <c r="G3" s="15">
        <v>180</v>
      </c>
      <c r="H3" s="39">
        <v>689</v>
      </c>
      <c r="I3" s="15">
        <v>11</v>
      </c>
      <c r="J3" s="15">
        <v>21</v>
      </c>
      <c r="K3" s="15">
        <v>3</v>
      </c>
      <c r="L3" s="15">
        <v>5</v>
      </c>
    </row>
    <row r="4" spans="2:12" ht="15.75" x14ac:dyDescent="0.25">
      <c r="B4" s="91" t="s">
        <v>55</v>
      </c>
      <c r="C4" s="195" t="s">
        <v>56</v>
      </c>
      <c r="D4" s="15">
        <v>187</v>
      </c>
      <c r="E4" s="15">
        <v>189</v>
      </c>
      <c r="F4" s="15">
        <v>154</v>
      </c>
      <c r="G4" s="15">
        <v>153</v>
      </c>
      <c r="H4" s="39">
        <v>683</v>
      </c>
      <c r="I4" s="15">
        <v>10</v>
      </c>
      <c r="J4" s="15">
        <v>22</v>
      </c>
      <c r="K4" s="15">
        <v>6</v>
      </c>
      <c r="L4" s="15">
        <v>2</v>
      </c>
    </row>
    <row r="5" spans="2:12" ht="15.75" x14ac:dyDescent="0.25">
      <c r="B5" s="90" t="s">
        <v>58</v>
      </c>
      <c r="C5" s="196" t="s">
        <v>65</v>
      </c>
      <c r="D5" s="15">
        <v>188</v>
      </c>
      <c r="E5" s="15">
        <v>150</v>
      </c>
      <c r="F5" s="15">
        <v>178</v>
      </c>
      <c r="G5" s="15">
        <v>146</v>
      </c>
      <c r="H5" s="39">
        <v>662</v>
      </c>
      <c r="I5" s="15">
        <v>16</v>
      </c>
      <c r="J5" s="15">
        <v>11</v>
      </c>
      <c r="K5" s="15">
        <v>10</v>
      </c>
      <c r="L5" s="15">
        <v>4</v>
      </c>
    </row>
    <row r="6" spans="2:12" ht="15.75" x14ac:dyDescent="0.25">
      <c r="B6" s="88" t="s">
        <v>49</v>
      </c>
      <c r="C6" s="194" t="s">
        <v>50</v>
      </c>
      <c r="D6" s="15">
        <v>177</v>
      </c>
      <c r="E6" s="15">
        <v>149</v>
      </c>
      <c r="F6" s="15">
        <v>179</v>
      </c>
      <c r="G6" s="15">
        <v>136</v>
      </c>
      <c r="H6" s="39">
        <v>641</v>
      </c>
      <c r="I6" s="15">
        <v>9</v>
      </c>
      <c r="J6" s="15">
        <v>19</v>
      </c>
      <c r="K6" s="15">
        <v>11</v>
      </c>
      <c r="L6" s="15">
        <v>2</v>
      </c>
    </row>
    <row r="7" spans="2:12" ht="15.75" x14ac:dyDescent="0.25">
      <c r="B7" s="88" t="s">
        <v>49</v>
      </c>
      <c r="C7" s="194" t="s">
        <v>175</v>
      </c>
      <c r="D7" s="15">
        <v>174</v>
      </c>
      <c r="E7" s="15">
        <v>182</v>
      </c>
      <c r="F7" s="15">
        <v>155</v>
      </c>
      <c r="G7" s="15">
        <v>126</v>
      </c>
      <c r="H7" s="39">
        <v>637</v>
      </c>
      <c r="I7" s="15">
        <v>11</v>
      </c>
      <c r="J7" s="15">
        <v>18</v>
      </c>
      <c r="K7" s="15">
        <v>6</v>
      </c>
      <c r="L7" s="15">
        <v>7</v>
      </c>
    </row>
    <row r="8" spans="2:12" ht="15.75" x14ac:dyDescent="0.25">
      <c r="B8" s="88" t="s">
        <v>49</v>
      </c>
      <c r="C8" s="194" t="s">
        <v>69</v>
      </c>
      <c r="D8" s="15">
        <v>172</v>
      </c>
      <c r="E8" s="15">
        <v>131</v>
      </c>
      <c r="F8" s="15">
        <v>187</v>
      </c>
      <c r="G8" s="15">
        <v>146</v>
      </c>
      <c r="H8" s="39">
        <v>636</v>
      </c>
      <c r="I8" s="15">
        <v>10</v>
      </c>
      <c r="J8" s="15">
        <v>19</v>
      </c>
      <c r="K8" s="15">
        <v>6</v>
      </c>
      <c r="L8" s="15">
        <v>7</v>
      </c>
    </row>
    <row r="9" spans="2:12" ht="15.75" x14ac:dyDescent="0.25">
      <c r="B9" s="87" t="s">
        <v>45</v>
      </c>
      <c r="C9" s="193" t="s">
        <v>52</v>
      </c>
      <c r="D9" s="15">
        <v>145</v>
      </c>
      <c r="E9" s="15">
        <v>161</v>
      </c>
      <c r="F9" s="15">
        <v>174</v>
      </c>
      <c r="G9" s="15">
        <v>149</v>
      </c>
      <c r="H9" s="39">
        <v>629</v>
      </c>
      <c r="I9" s="15">
        <v>12</v>
      </c>
      <c r="J9" s="15">
        <v>16</v>
      </c>
      <c r="K9" s="15">
        <v>5</v>
      </c>
      <c r="L9" s="15">
        <v>8</v>
      </c>
    </row>
    <row r="10" spans="2:12" ht="15.75" x14ac:dyDescent="0.25">
      <c r="B10" s="90" t="s">
        <v>58</v>
      </c>
      <c r="C10" s="196" t="s">
        <v>59</v>
      </c>
      <c r="D10" s="15">
        <v>150</v>
      </c>
      <c r="E10" s="15">
        <v>214</v>
      </c>
      <c r="F10" s="15">
        <v>128</v>
      </c>
      <c r="G10" s="15">
        <v>135</v>
      </c>
      <c r="H10" s="39">
        <v>627</v>
      </c>
      <c r="I10" s="15">
        <v>11</v>
      </c>
      <c r="J10" s="15">
        <v>12</v>
      </c>
      <c r="K10" s="15">
        <v>16</v>
      </c>
      <c r="L10" s="15">
        <v>2</v>
      </c>
    </row>
    <row r="11" spans="2:12" ht="15.75" x14ac:dyDescent="0.25">
      <c r="B11" s="90" t="s">
        <v>58</v>
      </c>
      <c r="C11" s="196" t="s">
        <v>68</v>
      </c>
      <c r="D11" s="15">
        <v>174</v>
      </c>
      <c r="E11" s="15">
        <v>155</v>
      </c>
      <c r="F11" s="15">
        <v>158</v>
      </c>
      <c r="G11" s="15">
        <v>127</v>
      </c>
      <c r="H11" s="39">
        <v>614</v>
      </c>
      <c r="I11" s="15">
        <v>7</v>
      </c>
      <c r="J11" s="15">
        <v>19</v>
      </c>
      <c r="K11" s="15">
        <v>9</v>
      </c>
      <c r="L11" s="15">
        <v>6</v>
      </c>
    </row>
    <row r="12" spans="2:12" ht="15.75" x14ac:dyDescent="0.25">
      <c r="B12" s="87" t="s">
        <v>45</v>
      </c>
      <c r="C12" s="193" t="s">
        <v>171</v>
      </c>
      <c r="D12" s="15">
        <v>163</v>
      </c>
      <c r="E12" s="15">
        <v>144</v>
      </c>
      <c r="F12" s="15">
        <v>150</v>
      </c>
      <c r="G12" s="15">
        <v>156</v>
      </c>
      <c r="H12" s="39">
        <v>613</v>
      </c>
      <c r="I12" s="15">
        <v>6</v>
      </c>
      <c r="J12" s="15">
        <v>21</v>
      </c>
      <c r="K12" s="15">
        <v>6</v>
      </c>
      <c r="L12" s="15">
        <v>7</v>
      </c>
    </row>
    <row r="13" spans="2:12" ht="15.75" x14ac:dyDescent="0.25">
      <c r="B13" s="87" t="s">
        <v>45</v>
      </c>
      <c r="C13" s="193" t="s">
        <v>47</v>
      </c>
      <c r="D13" s="15">
        <v>137</v>
      </c>
      <c r="E13" s="15">
        <v>171</v>
      </c>
      <c r="F13" s="15">
        <v>158</v>
      </c>
      <c r="G13" s="15">
        <v>134</v>
      </c>
      <c r="H13" s="39">
        <v>600</v>
      </c>
      <c r="I13" s="15">
        <v>9</v>
      </c>
      <c r="J13" s="15">
        <v>15</v>
      </c>
      <c r="K13" s="15">
        <v>11</v>
      </c>
      <c r="L13" s="15">
        <v>5</v>
      </c>
    </row>
    <row r="14" spans="2:12" ht="15.75" x14ac:dyDescent="0.25">
      <c r="B14" s="91" t="s">
        <v>55</v>
      </c>
      <c r="C14" s="195" t="s">
        <v>64</v>
      </c>
      <c r="D14" s="15">
        <v>156</v>
      </c>
      <c r="E14" s="15">
        <v>131</v>
      </c>
      <c r="F14" s="15">
        <v>137</v>
      </c>
      <c r="G14" s="15">
        <v>126</v>
      </c>
      <c r="H14" s="39">
        <v>550</v>
      </c>
      <c r="I14" s="15">
        <v>9</v>
      </c>
      <c r="J14" s="15">
        <v>13</v>
      </c>
      <c r="K14" s="15">
        <v>14</v>
      </c>
      <c r="L14" s="15">
        <v>5</v>
      </c>
    </row>
    <row r="15" spans="2:12" ht="15.75" x14ac:dyDescent="0.25">
      <c r="B15" s="91" t="s">
        <v>55</v>
      </c>
      <c r="C15" s="197" t="s">
        <v>62</v>
      </c>
      <c r="D15" s="15">
        <v>144</v>
      </c>
      <c r="E15" s="15">
        <v>136</v>
      </c>
      <c r="F15" s="15">
        <v>129</v>
      </c>
      <c r="G15" s="15">
        <v>126</v>
      </c>
      <c r="H15" s="39">
        <v>535</v>
      </c>
      <c r="I15" s="15">
        <v>6</v>
      </c>
      <c r="J15" s="15">
        <v>14</v>
      </c>
      <c r="K15" s="15">
        <v>14</v>
      </c>
      <c r="L15" s="15">
        <v>6</v>
      </c>
    </row>
    <row r="16" spans="2:12" ht="15.75" x14ac:dyDescent="0.25">
      <c r="B16" s="91" t="s">
        <v>55</v>
      </c>
      <c r="C16" s="197" t="s">
        <v>67</v>
      </c>
      <c r="D16" s="15">
        <v>127</v>
      </c>
      <c r="E16" s="15">
        <v>128</v>
      </c>
      <c r="F16" s="15">
        <v>108</v>
      </c>
      <c r="G16" s="15">
        <v>105</v>
      </c>
      <c r="H16" s="39">
        <v>468</v>
      </c>
      <c r="I16" s="15">
        <v>4</v>
      </c>
      <c r="J16" s="15">
        <v>12</v>
      </c>
      <c r="K16" s="15">
        <v>19</v>
      </c>
      <c r="L16" s="15">
        <v>6</v>
      </c>
    </row>
    <row r="17" spans="2:12" ht="15.75" x14ac:dyDescent="0.25">
      <c r="B17" s="90" t="s">
        <v>58</v>
      </c>
      <c r="C17" s="196" t="s">
        <v>66</v>
      </c>
      <c r="D17" s="15">
        <v>128</v>
      </c>
      <c r="E17" s="15">
        <v>124</v>
      </c>
      <c r="F17" s="15">
        <v>99</v>
      </c>
      <c r="G17" s="15">
        <v>117</v>
      </c>
      <c r="H17" s="39">
        <v>468</v>
      </c>
      <c r="I17" s="15">
        <v>3</v>
      </c>
      <c r="J17" s="15">
        <v>12</v>
      </c>
      <c r="K17" s="15">
        <v>18</v>
      </c>
      <c r="L17" s="15">
        <v>7</v>
      </c>
    </row>
    <row r="19" spans="2:12" x14ac:dyDescent="0.25">
      <c r="E19" s="211">
        <v>44622</v>
      </c>
    </row>
    <row r="20" spans="2:12" ht="15.75" x14ac:dyDescent="0.25">
      <c r="B20" s="64" t="s">
        <v>75</v>
      </c>
      <c r="C20" s="182" t="s">
        <v>192</v>
      </c>
      <c r="D20" s="15">
        <v>188</v>
      </c>
      <c r="E20" s="15">
        <v>205</v>
      </c>
      <c r="F20" s="15">
        <v>290</v>
      </c>
      <c r="G20" s="15">
        <v>206</v>
      </c>
      <c r="H20" s="39">
        <v>889</v>
      </c>
      <c r="I20" s="15">
        <v>26</v>
      </c>
      <c r="J20" s="15">
        <v>14</v>
      </c>
      <c r="K20" s="15">
        <v>2</v>
      </c>
      <c r="L20" s="15">
        <v>2</v>
      </c>
    </row>
    <row r="21" spans="2:12" ht="15.75" x14ac:dyDescent="0.25">
      <c r="B21" s="64" t="s">
        <v>75</v>
      </c>
      <c r="C21" s="181" t="s">
        <v>78</v>
      </c>
      <c r="D21" s="15">
        <v>205</v>
      </c>
      <c r="E21" s="15">
        <v>224</v>
      </c>
      <c r="F21" s="15">
        <v>244</v>
      </c>
      <c r="G21" s="15">
        <v>213</v>
      </c>
      <c r="H21" s="39">
        <v>886</v>
      </c>
      <c r="I21" s="15">
        <v>30</v>
      </c>
      <c r="J21" s="15">
        <v>9</v>
      </c>
      <c r="K21" s="15">
        <v>4</v>
      </c>
      <c r="L21" s="15">
        <v>1</v>
      </c>
    </row>
    <row r="22" spans="2:12" ht="15.75" x14ac:dyDescent="0.25">
      <c r="B22" s="68" t="s">
        <v>82</v>
      </c>
      <c r="C22" s="183" t="s">
        <v>105</v>
      </c>
      <c r="D22" s="15">
        <v>224</v>
      </c>
      <c r="E22" s="15">
        <v>174</v>
      </c>
      <c r="F22" s="15">
        <v>202</v>
      </c>
      <c r="G22" s="15">
        <v>167</v>
      </c>
      <c r="H22" s="39">
        <v>767</v>
      </c>
      <c r="I22" s="15">
        <v>20</v>
      </c>
      <c r="J22" s="15">
        <v>13</v>
      </c>
      <c r="K22" s="15">
        <v>7</v>
      </c>
      <c r="L22" s="15">
        <v>2</v>
      </c>
    </row>
    <row r="23" spans="2:12" ht="15.75" x14ac:dyDescent="0.25">
      <c r="B23" s="64" t="s">
        <v>75</v>
      </c>
      <c r="C23" s="182" t="s">
        <v>80</v>
      </c>
      <c r="D23" s="15">
        <v>193</v>
      </c>
      <c r="E23" s="15">
        <v>242</v>
      </c>
      <c r="F23" s="15">
        <v>174</v>
      </c>
      <c r="G23" s="15">
        <v>153</v>
      </c>
      <c r="H23" s="39">
        <v>762</v>
      </c>
      <c r="I23" s="15">
        <v>22</v>
      </c>
      <c r="J23" s="15">
        <v>10</v>
      </c>
      <c r="K23" s="15">
        <v>4</v>
      </c>
      <c r="L23" s="15">
        <v>6</v>
      </c>
    </row>
    <row r="24" spans="2:12" ht="15.75" x14ac:dyDescent="0.25">
      <c r="B24" s="92" t="s">
        <v>85</v>
      </c>
      <c r="C24" s="185" t="s">
        <v>79</v>
      </c>
      <c r="D24" s="15">
        <v>204</v>
      </c>
      <c r="E24" s="15">
        <v>180</v>
      </c>
      <c r="F24" s="15">
        <v>185</v>
      </c>
      <c r="G24" s="15">
        <v>189</v>
      </c>
      <c r="H24" s="39">
        <v>758</v>
      </c>
      <c r="I24" s="15">
        <v>21</v>
      </c>
      <c r="J24" s="15">
        <v>16</v>
      </c>
      <c r="K24" s="15">
        <v>6</v>
      </c>
      <c r="L24" s="15">
        <v>2</v>
      </c>
    </row>
    <row r="25" spans="2:12" ht="15.75" x14ac:dyDescent="0.25">
      <c r="B25" s="64" t="s">
        <v>75</v>
      </c>
      <c r="C25" s="181" t="s">
        <v>76</v>
      </c>
      <c r="D25" s="15">
        <v>190</v>
      </c>
      <c r="E25" s="15">
        <v>180</v>
      </c>
      <c r="F25" s="15">
        <v>175</v>
      </c>
      <c r="G25" s="15">
        <v>204</v>
      </c>
      <c r="H25" s="39">
        <v>749</v>
      </c>
      <c r="I25" s="15"/>
      <c r="J25" s="15"/>
      <c r="K25" s="15"/>
      <c r="L25" s="15"/>
    </row>
    <row r="26" spans="2:12" ht="15.75" x14ac:dyDescent="0.25">
      <c r="B26" s="68" t="s">
        <v>82</v>
      </c>
      <c r="C26" s="183" t="s">
        <v>97</v>
      </c>
      <c r="D26" s="15">
        <v>163</v>
      </c>
      <c r="E26" s="15">
        <v>189</v>
      </c>
      <c r="F26" s="15">
        <v>186</v>
      </c>
      <c r="G26" s="15">
        <v>204</v>
      </c>
      <c r="H26" s="39">
        <v>742</v>
      </c>
      <c r="I26" s="15">
        <v>16</v>
      </c>
      <c r="J26" s="15">
        <v>19</v>
      </c>
      <c r="K26" s="15">
        <v>2</v>
      </c>
      <c r="L26" s="15">
        <v>6</v>
      </c>
    </row>
    <row r="27" spans="2:12" ht="15.75" x14ac:dyDescent="0.25">
      <c r="B27" s="64" t="s">
        <v>75</v>
      </c>
      <c r="C27" s="182" t="s">
        <v>81</v>
      </c>
      <c r="D27" s="15">
        <v>148</v>
      </c>
      <c r="E27" s="15">
        <v>193</v>
      </c>
      <c r="F27" s="15">
        <v>194</v>
      </c>
      <c r="G27" s="15">
        <v>204</v>
      </c>
      <c r="H27" s="39">
        <v>739</v>
      </c>
      <c r="I27" s="15">
        <v>21</v>
      </c>
      <c r="J27" s="15">
        <v>12</v>
      </c>
      <c r="K27" s="15">
        <v>7</v>
      </c>
      <c r="L27" s="15">
        <v>2</v>
      </c>
    </row>
    <row r="28" spans="2:12" ht="15.75" x14ac:dyDescent="0.25">
      <c r="B28" s="68" t="s">
        <v>82</v>
      </c>
      <c r="C28" s="184" t="s">
        <v>83</v>
      </c>
      <c r="D28" s="15">
        <v>185</v>
      </c>
      <c r="E28" s="15">
        <v>168</v>
      </c>
      <c r="F28" s="15">
        <v>177</v>
      </c>
      <c r="G28" s="15">
        <v>197</v>
      </c>
      <c r="H28" s="39">
        <v>727</v>
      </c>
      <c r="I28" s="15">
        <v>19</v>
      </c>
      <c r="J28" s="15">
        <v>17</v>
      </c>
      <c r="K28" s="15">
        <v>4</v>
      </c>
      <c r="L28" s="15">
        <v>3</v>
      </c>
    </row>
    <row r="29" spans="2:12" ht="15.75" x14ac:dyDescent="0.25">
      <c r="B29" s="92" t="s">
        <v>85</v>
      </c>
      <c r="C29" s="185" t="s">
        <v>94</v>
      </c>
      <c r="D29" s="15">
        <v>191</v>
      </c>
      <c r="E29" s="15">
        <v>170</v>
      </c>
      <c r="F29" s="15">
        <v>178</v>
      </c>
      <c r="G29" s="15">
        <v>183</v>
      </c>
      <c r="H29" s="39">
        <v>722</v>
      </c>
      <c r="I29" s="15">
        <v>14</v>
      </c>
      <c r="J29" s="15">
        <v>20</v>
      </c>
      <c r="K29" s="15">
        <v>6</v>
      </c>
      <c r="L29" s="15">
        <v>2</v>
      </c>
    </row>
    <row r="30" spans="2:12" ht="15.75" x14ac:dyDescent="0.25">
      <c r="B30" s="68" t="s">
        <v>82</v>
      </c>
      <c r="C30" s="184" t="s">
        <v>84</v>
      </c>
      <c r="D30" s="15">
        <v>170</v>
      </c>
      <c r="E30" s="15">
        <v>168</v>
      </c>
      <c r="F30" s="15">
        <v>193</v>
      </c>
      <c r="G30" s="15">
        <v>185</v>
      </c>
      <c r="H30" s="39">
        <v>716</v>
      </c>
      <c r="I30" s="15">
        <v>16</v>
      </c>
      <c r="J30" s="15">
        <v>16</v>
      </c>
      <c r="K30" s="15">
        <v>6</v>
      </c>
      <c r="L30" s="15">
        <v>3</v>
      </c>
    </row>
    <row r="31" spans="2:12" ht="15.75" x14ac:dyDescent="0.25">
      <c r="B31" s="92" t="s">
        <v>85</v>
      </c>
      <c r="C31" s="185" t="s">
        <v>86</v>
      </c>
      <c r="D31" s="15">
        <v>173</v>
      </c>
      <c r="E31" s="15">
        <v>176</v>
      </c>
      <c r="F31" s="15">
        <v>162</v>
      </c>
      <c r="G31" s="15">
        <v>203</v>
      </c>
      <c r="H31" s="39">
        <v>714</v>
      </c>
      <c r="I31" s="15">
        <v>18</v>
      </c>
      <c r="J31" s="15">
        <v>15</v>
      </c>
      <c r="K31" s="15">
        <v>7</v>
      </c>
      <c r="L31" s="15">
        <v>3</v>
      </c>
    </row>
    <row r="32" spans="2:12" ht="15.75" x14ac:dyDescent="0.25">
      <c r="B32" s="92" t="s">
        <v>85</v>
      </c>
      <c r="C32" s="185" t="s">
        <v>90</v>
      </c>
      <c r="D32" s="15">
        <v>172</v>
      </c>
      <c r="E32" s="15">
        <v>211</v>
      </c>
      <c r="F32" s="15">
        <v>147</v>
      </c>
      <c r="G32" s="15">
        <v>170</v>
      </c>
      <c r="H32" s="39">
        <v>700</v>
      </c>
      <c r="I32" s="15">
        <v>13</v>
      </c>
      <c r="J32" s="15">
        <v>17</v>
      </c>
      <c r="K32" s="15">
        <v>9</v>
      </c>
      <c r="L32" s="15">
        <v>2</v>
      </c>
    </row>
    <row r="33" spans="2:12" ht="15.75" x14ac:dyDescent="0.25">
      <c r="B33" s="72" t="s">
        <v>93</v>
      </c>
      <c r="C33" s="186" t="s">
        <v>156</v>
      </c>
      <c r="D33" s="15">
        <v>189</v>
      </c>
      <c r="E33" s="15">
        <v>149</v>
      </c>
      <c r="F33" s="15">
        <v>184</v>
      </c>
      <c r="G33" s="15">
        <v>175</v>
      </c>
      <c r="H33" s="39">
        <v>697</v>
      </c>
      <c r="I33" s="15">
        <v>14</v>
      </c>
      <c r="J33" s="15">
        <v>18</v>
      </c>
      <c r="K33" s="15">
        <v>6</v>
      </c>
      <c r="L33" s="15">
        <v>3</v>
      </c>
    </row>
    <row r="34" spans="2:12" ht="15.75" x14ac:dyDescent="0.25">
      <c r="B34" s="92" t="s">
        <v>85</v>
      </c>
      <c r="C34" s="185" t="s">
        <v>92</v>
      </c>
      <c r="D34" s="15">
        <v>144</v>
      </c>
      <c r="E34" s="15">
        <v>205</v>
      </c>
      <c r="F34" s="15">
        <v>203</v>
      </c>
      <c r="G34" s="15">
        <v>144</v>
      </c>
      <c r="H34" s="39">
        <v>696</v>
      </c>
      <c r="I34" s="15">
        <v>19</v>
      </c>
      <c r="J34" s="15">
        <v>14</v>
      </c>
      <c r="K34" s="15">
        <v>6</v>
      </c>
      <c r="L34" s="15">
        <v>6</v>
      </c>
    </row>
    <row r="35" spans="2:12" ht="15.75" x14ac:dyDescent="0.25">
      <c r="B35" s="68" t="s">
        <v>82</v>
      </c>
      <c r="C35" s="184" t="s">
        <v>87</v>
      </c>
      <c r="D35" s="15">
        <v>157</v>
      </c>
      <c r="E35" s="15">
        <v>181</v>
      </c>
      <c r="F35" s="15">
        <v>207</v>
      </c>
      <c r="G35" s="15">
        <v>149</v>
      </c>
      <c r="H35" s="39">
        <v>694</v>
      </c>
      <c r="I35" s="15">
        <v>17</v>
      </c>
      <c r="J35" s="15">
        <v>16</v>
      </c>
      <c r="K35" s="15">
        <v>6</v>
      </c>
      <c r="L35" s="15">
        <v>4</v>
      </c>
    </row>
    <row r="36" spans="2:12" ht="15.75" x14ac:dyDescent="0.25">
      <c r="B36" s="68" t="s">
        <v>82</v>
      </c>
      <c r="C36" s="183" t="s">
        <v>91</v>
      </c>
      <c r="D36" s="15">
        <v>175</v>
      </c>
      <c r="E36" s="15">
        <v>184</v>
      </c>
      <c r="F36" s="15">
        <v>178</v>
      </c>
      <c r="G36" s="15">
        <v>156</v>
      </c>
      <c r="H36" s="39">
        <v>693</v>
      </c>
      <c r="I36" s="15">
        <v>13</v>
      </c>
      <c r="J36" s="15">
        <v>22</v>
      </c>
      <c r="K36" s="15">
        <v>2</v>
      </c>
      <c r="L36" s="15">
        <v>5</v>
      </c>
    </row>
    <row r="37" spans="2:12" ht="15.75" x14ac:dyDescent="0.25">
      <c r="B37" s="72" t="s">
        <v>93</v>
      </c>
      <c r="C37" s="186" t="s">
        <v>115</v>
      </c>
      <c r="D37" s="15">
        <v>195</v>
      </c>
      <c r="E37" s="15">
        <v>144</v>
      </c>
      <c r="F37" s="15">
        <v>168</v>
      </c>
      <c r="G37" s="15">
        <v>175</v>
      </c>
      <c r="H37" s="39">
        <v>682</v>
      </c>
      <c r="I37" s="15">
        <v>9</v>
      </c>
      <c r="J37" s="15">
        <v>14</v>
      </c>
      <c r="K37" s="15">
        <v>5</v>
      </c>
      <c r="L37" s="15">
        <v>3</v>
      </c>
    </row>
    <row r="38" spans="2:12" ht="15.75" x14ac:dyDescent="0.25">
      <c r="B38" s="80" t="s">
        <v>112</v>
      </c>
      <c r="C38" s="188" t="s">
        <v>116</v>
      </c>
      <c r="D38" s="15">
        <v>156</v>
      </c>
      <c r="E38" s="15">
        <v>159</v>
      </c>
      <c r="F38" s="15">
        <v>178</v>
      </c>
      <c r="G38" s="15">
        <v>167</v>
      </c>
      <c r="H38" s="39">
        <v>660</v>
      </c>
      <c r="I38" s="15">
        <v>14</v>
      </c>
      <c r="J38" s="15">
        <v>18</v>
      </c>
      <c r="K38" s="15">
        <v>7</v>
      </c>
      <c r="L38" s="15">
        <v>4</v>
      </c>
    </row>
    <row r="39" spans="2:12" ht="15.75" x14ac:dyDescent="0.25">
      <c r="B39" s="72" t="s">
        <v>93</v>
      </c>
      <c r="C39" s="187" t="s">
        <v>95</v>
      </c>
      <c r="D39" s="15">
        <v>170</v>
      </c>
      <c r="E39" s="15">
        <v>154</v>
      </c>
      <c r="F39" s="15">
        <v>152</v>
      </c>
      <c r="G39" s="15">
        <v>180</v>
      </c>
      <c r="H39" s="39">
        <v>656</v>
      </c>
      <c r="I39" s="15">
        <v>12</v>
      </c>
      <c r="J39" s="15">
        <v>18</v>
      </c>
      <c r="K39" s="15">
        <v>6</v>
      </c>
      <c r="L39" s="15">
        <v>6</v>
      </c>
    </row>
    <row r="40" spans="2:12" ht="15.75" x14ac:dyDescent="0.25">
      <c r="B40" s="92" t="s">
        <v>85</v>
      </c>
      <c r="C40" s="185" t="s">
        <v>111</v>
      </c>
      <c r="D40" s="15">
        <v>177</v>
      </c>
      <c r="E40" s="15">
        <v>157</v>
      </c>
      <c r="F40" s="15">
        <v>176</v>
      </c>
      <c r="G40" s="15">
        <v>142</v>
      </c>
      <c r="H40" s="39">
        <v>652</v>
      </c>
      <c r="I40" s="15">
        <v>14</v>
      </c>
      <c r="J40" s="15">
        <v>16</v>
      </c>
      <c r="K40" s="15">
        <v>9</v>
      </c>
      <c r="L40" s="15">
        <v>4</v>
      </c>
    </row>
    <row r="41" spans="2:12" ht="15.75" x14ac:dyDescent="0.25">
      <c r="B41" s="93" t="s">
        <v>102</v>
      </c>
      <c r="C41" s="189" t="s">
        <v>108</v>
      </c>
      <c r="D41" s="15">
        <v>156</v>
      </c>
      <c r="E41" s="15">
        <v>166</v>
      </c>
      <c r="F41" s="15">
        <v>155</v>
      </c>
      <c r="G41" s="15">
        <v>159</v>
      </c>
      <c r="H41" s="39">
        <v>636</v>
      </c>
      <c r="I41" s="15">
        <v>10</v>
      </c>
      <c r="J41" s="15">
        <v>17</v>
      </c>
      <c r="K41" s="15">
        <v>9</v>
      </c>
      <c r="L41" s="15">
        <v>4</v>
      </c>
    </row>
    <row r="42" spans="2:12" ht="15.75" x14ac:dyDescent="0.25">
      <c r="B42" s="64" t="s">
        <v>75</v>
      </c>
      <c r="C42" s="182" t="s">
        <v>88</v>
      </c>
      <c r="D42" s="15">
        <v>170</v>
      </c>
      <c r="E42" s="15">
        <v>148</v>
      </c>
      <c r="F42" s="15">
        <v>155</v>
      </c>
      <c r="G42" s="15">
        <v>163</v>
      </c>
      <c r="H42" s="39">
        <v>636</v>
      </c>
      <c r="I42" s="15">
        <v>10</v>
      </c>
      <c r="J42" s="15">
        <v>19</v>
      </c>
      <c r="K42" s="15">
        <v>7</v>
      </c>
      <c r="L42" s="15">
        <v>6</v>
      </c>
    </row>
    <row r="43" spans="2:12" ht="15.75" x14ac:dyDescent="0.25">
      <c r="B43" s="72" t="s">
        <v>93</v>
      </c>
      <c r="C43" s="187" t="s">
        <v>98</v>
      </c>
      <c r="D43" s="15">
        <v>154</v>
      </c>
      <c r="E43" s="15">
        <v>165</v>
      </c>
      <c r="F43" s="15">
        <v>136</v>
      </c>
      <c r="G43" s="15">
        <v>169</v>
      </c>
      <c r="H43" s="39">
        <v>624</v>
      </c>
      <c r="I43" s="15">
        <v>10</v>
      </c>
      <c r="J43" s="15">
        <v>18</v>
      </c>
      <c r="K43" s="15">
        <v>7</v>
      </c>
      <c r="L43" s="15">
        <v>6</v>
      </c>
    </row>
    <row r="44" spans="2:12" ht="15.75" x14ac:dyDescent="0.25">
      <c r="B44" s="93" t="s">
        <v>102</v>
      </c>
      <c r="C44" s="190" t="s">
        <v>110</v>
      </c>
      <c r="D44" s="15">
        <v>157</v>
      </c>
      <c r="E44" s="15">
        <v>166</v>
      </c>
      <c r="F44" s="15">
        <v>138</v>
      </c>
      <c r="G44" s="15">
        <v>159</v>
      </c>
      <c r="H44" s="39">
        <v>620</v>
      </c>
      <c r="I44" s="15">
        <v>7</v>
      </c>
      <c r="J44" s="15">
        <v>18</v>
      </c>
      <c r="K44" s="15">
        <v>8</v>
      </c>
      <c r="L44" s="15">
        <v>7</v>
      </c>
    </row>
    <row r="45" spans="2:12" ht="15.75" x14ac:dyDescent="0.25">
      <c r="B45" s="93" t="s">
        <v>102</v>
      </c>
      <c r="C45" s="190" t="s">
        <v>106</v>
      </c>
      <c r="D45" s="15">
        <v>154</v>
      </c>
      <c r="E45" s="15">
        <v>156</v>
      </c>
      <c r="F45" s="15">
        <v>157</v>
      </c>
      <c r="G45" s="15">
        <v>141</v>
      </c>
      <c r="H45" s="39">
        <v>608</v>
      </c>
      <c r="I45" s="15">
        <v>11</v>
      </c>
      <c r="J45" s="15">
        <v>16</v>
      </c>
      <c r="K45" s="15">
        <v>13</v>
      </c>
      <c r="L45" s="15">
        <v>2</v>
      </c>
    </row>
    <row r="46" spans="2:12" ht="15.75" x14ac:dyDescent="0.25">
      <c r="B46" s="80" t="s">
        <v>112</v>
      </c>
      <c r="C46" s="188" t="s">
        <v>114</v>
      </c>
      <c r="D46" s="15">
        <v>154</v>
      </c>
      <c r="E46" s="15">
        <v>128</v>
      </c>
      <c r="F46" s="15">
        <v>166</v>
      </c>
      <c r="G46" s="15">
        <v>136</v>
      </c>
      <c r="H46" s="39">
        <v>584</v>
      </c>
      <c r="I46" s="15">
        <v>8</v>
      </c>
      <c r="J46" s="15">
        <v>17</v>
      </c>
      <c r="K46" s="15">
        <v>13</v>
      </c>
      <c r="L46" s="15">
        <v>3</v>
      </c>
    </row>
    <row r="47" spans="2:12" ht="15.75" x14ac:dyDescent="0.25">
      <c r="B47" s="80" t="s">
        <v>112</v>
      </c>
      <c r="C47" s="188" t="s">
        <v>118</v>
      </c>
      <c r="D47" s="15">
        <v>104</v>
      </c>
      <c r="E47" s="15">
        <v>185</v>
      </c>
      <c r="F47" s="15">
        <v>134</v>
      </c>
      <c r="G47" s="15">
        <v>159</v>
      </c>
      <c r="H47" s="39">
        <v>582</v>
      </c>
      <c r="I47" s="15">
        <v>9</v>
      </c>
      <c r="J47" s="15">
        <v>13</v>
      </c>
      <c r="K47" s="15">
        <v>14</v>
      </c>
      <c r="L47" s="15">
        <v>4</v>
      </c>
    </row>
    <row r="48" spans="2:12" ht="15.75" x14ac:dyDescent="0.25">
      <c r="B48" s="93" t="s">
        <v>102</v>
      </c>
      <c r="C48" s="190" t="s">
        <v>109</v>
      </c>
      <c r="D48" s="15">
        <v>127</v>
      </c>
      <c r="E48" s="15">
        <v>209</v>
      </c>
      <c r="F48" s="15">
        <v>126</v>
      </c>
      <c r="G48" s="15">
        <v>116</v>
      </c>
      <c r="H48" s="39">
        <v>578</v>
      </c>
      <c r="I48" s="15">
        <v>10</v>
      </c>
      <c r="J48" s="15">
        <v>10</v>
      </c>
      <c r="K48" s="15">
        <v>17</v>
      </c>
      <c r="L48" s="15">
        <v>4</v>
      </c>
    </row>
    <row r="49" spans="2:12" ht="15.75" x14ac:dyDescent="0.25">
      <c r="B49" s="72" t="s">
        <v>93</v>
      </c>
      <c r="C49" s="186" t="s">
        <v>101</v>
      </c>
      <c r="D49" s="15">
        <v>133</v>
      </c>
      <c r="E49" s="15">
        <v>117</v>
      </c>
      <c r="F49" s="15">
        <v>139</v>
      </c>
      <c r="G49" s="15">
        <v>186</v>
      </c>
      <c r="H49" s="39">
        <v>575</v>
      </c>
      <c r="I49" s="15">
        <v>2</v>
      </c>
      <c r="J49" s="15">
        <v>12</v>
      </c>
      <c r="K49" s="15">
        <v>12</v>
      </c>
      <c r="L49" s="15">
        <v>4</v>
      </c>
    </row>
    <row r="50" spans="2:12" ht="15.75" x14ac:dyDescent="0.25">
      <c r="B50" s="80" t="s">
        <v>112</v>
      </c>
      <c r="C50" s="191" t="s">
        <v>122</v>
      </c>
      <c r="D50" s="15">
        <v>159</v>
      </c>
      <c r="E50" s="15">
        <v>149</v>
      </c>
      <c r="F50" s="15">
        <v>123</v>
      </c>
      <c r="G50" s="15">
        <v>143</v>
      </c>
      <c r="H50" s="39">
        <v>574</v>
      </c>
      <c r="I50" s="15">
        <v>9</v>
      </c>
      <c r="J50" s="15">
        <v>13</v>
      </c>
      <c r="K50" s="15">
        <v>16</v>
      </c>
      <c r="L50" s="15">
        <v>2</v>
      </c>
    </row>
    <row r="51" spans="2:12" ht="15.75" x14ac:dyDescent="0.25">
      <c r="B51" s="93" t="s">
        <v>102</v>
      </c>
      <c r="C51" s="189" t="s">
        <v>107</v>
      </c>
      <c r="D51" s="15">
        <v>138</v>
      </c>
      <c r="E51" s="15">
        <v>161</v>
      </c>
      <c r="F51" s="15">
        <v>148</v>
      </c>
      <c r="G51" s="15">
        <v>117</v>
      </c>
      <c r="H51" s="39">
        <v>564</v>
      </c>
      <c r="I51" s="15">
        <v>7</v>
      </c>
      <c r="J51" s="15">
        <v>14</v>
      </c>
      <c r="K51" s="15">
        <v>19</v>
      </c>
      <c r="L51" s="15">
        <v>1</v>
      </c>
    </row>
    <row r="52" spans="2:12" ht="15.75" x14ac:dyDescent="0.25">
      <c r="B52" s="72" t="s">
        <v>93</v>
      </c>
      <c r="C52" s="186" t="s">
        <v>100</v>
      </c>
      <c r="D52" s="15">
        <v>115</v>
      </c>
      <c r="E52" s="15">
        <v>152</v>
      </c>
      <c r="F52" s="15">
        <v>155</v>
      </c>
      <c r="G52" s="15">
        <v>138</v>
      </c>
      <c r="H52" s="39">
        <v>560</v>
      </c>
      <c r="I52" s="15">
        <v>6</v>
      </c>
      <c r="J52" s="15">
        <v>16</v>
      </c>
      <c r="K52" s="15">
        <v>8</v>
      </c>
      <c r="L52" s="15">
        <v>10</v>
      </c>
    </row>
    <row r="53" spans="2:12" ht="15.75" x14ac:dyDescent="0.25">
      <c r="B53" s="93" t="s">
        <v>102</v>
      </c>
      <c r="C53" s="190" t="s">
        <v>103</v>
      </c>
      <c r="D53" s="15">
        <v>129</v>
      </c>
      <c r="E53" s="15">
        <v>135</v>
      </c>
      <c r="F53" s="15">
        <v>149</v>
      </c>
      <c r="G53" s="15">
        <v>141</v>
      </c>
      <c r="H53" s="39">
        <v>554</v>
      </c>
      <c r="I53" s="15">
        <v>6</v>
      </c>
      <c r="J53" s="15">
        <v>14</v>
      </c>
      <c r="K53" s="15">
        <v>12</v>
      </c>
      <c r="L53" s="15">
        <v>8</v>
      </c>
    </row>
    <row r="54" spans="2:12" ht="15.75" x14ac:dyDescent="0.25">
      <c r="B54" s="80" t="s">
        <v>112</v>
      </c>
      <c r="C54" s="188" t="s">
        <v>117</v>
      </c>
      <c r="D54" s="15">
        <v>151</v>
      </c>
      <c r="E54" s="15">
        <v>124</v>
      </c>
      <c r="F54" s="15">
        <v>127</v>
      </c>
      <c r="G54" s="15">
        <v>128</v>
      </c>
      <c r="H54" s="39">
        <v>530</v>
      </c>
      <c r="I54" s="15">
        <v>5</v>
      </c>
      <c r="J54" s="15">
        <v>16</v>
      </c>
      <c r="K54" s="15">
        <v>15</v>
      </c>
      <c r="L54" s="15">
        <v>4</v>
      </c>
    </row>
    <row r="55" spans="2:12" ht="15.75" x14ac:dyDescent="0.25">
      <c r="B55" s="80" t="s">
        <v>112</v>
      </c>
      <c r="C55" s="82" t="s">
        <v>123</v>
      </c>
      <c r="D55" s="15">
        <v>86</v>
      </c>
      <c r="E55" s="15">
        <v>144</v>
      </c>
      <c r="F55" s="15">
        <v>156</v>
      </c>
      <c r="G55" s="15">
        <v>144</v>
      </c>
      <c r="H55" s="39">
        <v>530</v>
      </c>
      <c r="I55" s="15">
        <v>3</v>
      </c>
      <c r="J55" s="15">
        <v>17</v>
      </c>
      <c r="K55" s="15">
        <v>16</v>
      </c>
      <c r="L55" s="15">
        <v>4</v>
      </c>
    </row>
  </sheetData>
  <sortState ref="B5:L17">
    <sortCondition descending="1" ref="H5:H17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28" workbookViewId="0">
      <selection activeCell="K46" sqref="K46"/>
    </sheetView>
  </sheetViews>
  <sheetFormatPr defaultRowHeight="15" x14ac:dyDescent="0.25"/>
  <cols>
    <col min="2" max="2" width="21.140625" bestFit="1" customWidth="1"/>
    <col min="3" max="6" width="6.7109375" style="2" customWidth="1"/>
    <col min="7" max="7" width="8.85546875" style="2"/>
    <col min="8" max="9" width="5.7109375" style="2" customWidth="1"/>
  </cols>
  <sheetData>
    <row r="1" spans="1:9" x14ac:dyDescent="0.25">
      <c r="C1" s="240">
        <v>44608</v>
      </c>
    </row>
    <row r="2" spans="1:9" ht="15.75" x14ac:dyDescent="0.25">
      <c r="A2">
        <v>1</v>
      </c>
      <c r="B2" s="193" t="s">
        <v>47</v>
      </c>
      <c r="C2" s="15">
        <v>209</v>
      </c>
      <c r="D2" s="15">
        <v>114</v>
      </c>
      <c r="E2" s="15">
        <v>193</v>
      </c>
      <c r="F2" s="15">
        <v>155</v>
      </c>
      <c r="G2" s="39">
        <v>671</v>
      </c>
      <c r="H2" s="15">
        <v>17</v>
      </c>
      <c r="I2" s="15">
        <v>11</v>
      </c>
    </row>
    <row r="3" spans="1:9" ht="15.75" x14ac:dyDescent="0.25">
      <c r="A3">
        <v>2</v>
      </c>
      <c r="B3" s="150" t="s">
        <v>171</v>
      </c>
      <c r="C3" s="15">
        <v>183</v>
      </c>
      <c r="D3" s="15">
        <v>144</v>
      </c>
      <c r="E3" s="15">
        <v>155</v>
      </c>
      <c r="F3" s="15">
        <v>171</v>
      </c>
      <c r="G3" s="39">
        <v>653</v>
      </c>
      <c r="H3" s="15">
        <v>14</v>
      </c>
      <c r="I3" s="15">
        <v>15</v>
      </c>
    </row>
    <row r="4" spans="1:9" ht="15.75" x14ac:dyDescent="0.25">
      <c r="A4">
        <v>3</v>
      </c>
      <c r="B4" s="238" t="s">
        <v>175</v>
      </c>
      <c r="C4" s="15">
        <v>166</v>
      </c>
      <c r="D4" s="15">
        <v>156</v>
      </c>
      <c r="E4" s="15">
        <v>167</v>
      </c>
      <c r="F4" s="15">
        <v>156</v>
      </c>
      <c r="G4" s="39">
        <v>645</v>
      </c>
      <c r="H4" s="15">
        <v>7</v>
      </c>
      <c r="I4" s="15">
        <v>23</v>
      </c>
    </row>
    <row r="5" spans="1:9" ht="15.75" x14ac:dyDescent="0.25">
      <c r="A5">
        <v>4</v>
      </c>
      <c r="B5" s="238" t="s">
        <v>53</v>
      </c>
      <c r="C5" s="15">
        <v>149</v>
      </c>
      <c r="D5" s="15">
        <v>158</v>
      </c>
      <c r="E5" s="15">
        <v>137</v>
      </c>
      <c r="F5" s="15">
        <v>190</v>
      </c>
      <c r="G5" s="39">
        <v>634</v>
      </c>
      <c r="H5" s="15">
        <v>12</v>
      </c>
      <c r="I5" s="15">
        <v>13</v>
      </c>
    </row>
    <row r="6" spans="1:9" ht="15.75" x14ac:dyDescent="0.25">
      <c r="A6">
        <v>5</v>
      </c>
      <c r="B6" s="193" t="s">
        <v>46</v>
      </c>
      <c r="C6" s="15">
        <v>169</v>
      </c>
      <c r="D6" s="15">
        <v>162</v>
      </c>
      <c r="E6" s="15">
        <v>145</v>
      </c>
      <c r="F6" s="15">
        <v>150</v>
      </c>
      <c r="G6" s="39">
        <v>626</v>
      </c>
      <c r="H6" s="15">
        <v>14</v>
      </c>
      <c r="I6" s="15">
        <v>12</v>
      </c>
    </row>
    <row r="7" spans="1:9" ht="15.75" x14ac:dyDescent="0.25">
      <c r="A7">
        <v>6</v>
      </c>
      <c r="B7" s="238" t="s">
        <v>69</v>
      </c>
      <c r="C7" s="15">
        <v>155</v>
      </c>
      <c r="D7" s="15">
        <v>150</v>
      </c>
      <c r="E7" s="15">
        <v>157</v>
      </c>
      <c r="F7" s="15">
        <v>143</v>
      </c>
      <c r="G7" s="39">
        <v>605</v>
      </c>
      <c r="H7" s="15">
        <v>8</v>
      </c>
      <c r="I7" s="15">
        <v>18</v>
      </c>
    </row>
    <row r="8" spans="1:9" ht="15.75" x14ac:dyDescent="0.25">
      <c r="A8">
        <v>7</v>
      </c>
      <c r="B8" s="238" t="s">
        <v>51</v>
      </c>
      <c r="C8" s="15">
        <v>150</v>
      </c>
      <c r="D8" s="15">
        <v>138</v>
      </c>
      <c r="E8" s="15">
        <v>135</v>
      </c>
      <c r="F8" s="15">
        <v>174</v>
      </c>
      <c r="G8" s="39">
        <v>597</v>
      </c>
      <c r="H8" s="15">
        <v>5</v>
      </c>
      <c r="I8" s="15">
        <v>20</v>
      </c>
    </row>
    <row r="9" spans="1:9" ht="15.75" x14ac:dyDescent="0.25">
      <c r="A9">
        <v>8</v>
      </c>
      <c r="B9" s="193" t="s">
        <v>52</v>
      </c>
      <c r="C9" s="15">
        <v>146</v>
      </c>
      <c r="D9" s="15">
        <v>130</v>
      </c>
      <c r="E9" s="15">
        <v>144</v>
      </c>
      <c r="F9" s="15">
        <v>166</v>
      </c>
      <c r="G9" s="39">
        <v>586</v>
      </c>
      <c r="H9" s="15">
        <v>7</v>
      </c>
      <c r="I9" s="15">
        <v>16</v>
      </c>
    </row>
    <row r="10" spans="1:9" ht="15.75" x14ac:dyDescent="0.25">
      <c r="A10">
        <v>9</v>
      </c>
      <c r="B10" s="196" t="s">
        <v>68</v>
      </c>
      <c r="C10" s="15">
        <v>105</v>
      </c>
      <c r="D10" s="15">
        <v>129</v>
      </c>
      <c r="E10" s="15">
        <v>168</v>
      </c>
      <c r="F10" s="15">
        <v>157</v>
      </c>
      <c r="G10" s="39">
        <v>559</v>
      </c>
      <c r="H10" s="15">
        <v>9</v>
      </c>
      <c r="I10" s="15">
        <v>12</v>
      </c>
    </row>
    <row r="11" spans="1:9" ht="15.75" x14ac:dyDescent="0.25">
      <c r="A11">
        <v>10</v>
      </c>
      <c r="B11" s="196" t="s">
        <v>65</v>
      </c>
      <c r="C11" s="15">
        <v>141</v>
      </c>
      <c r="D11" s="15">
        <v>178</v>
      </c>
      <c r="E11" s="15">
        <v>122</v>
      </c>
      <c r="F11" s="15">
        <v>104</v>
      </c>
      <c r="G11" s="39">
        <v>545</v>
      </c>
      <c r="H11" s="15">
        <v>5</v>
      </c>
      <c r="I11" s="15">
        <v>14</v>
      </c>
    </row>
    <row r="12" spans="1:9" ht="15.75" x14ac:dyDescent="0.25">
      <c r="A12">
        <v>11</v>
      </c>
      <c r="B12" s="197" t="s">
        <v>67</v>
      </c>
      <c r="C12" s="15">
        <v>119</v>
      </c>
      <c r="D12" s="15">
        <v>145</v>
      </c>
      <c r="E12" s="15">
        <v>133</v>
      </c>
      <c r="F12" s="15">
        <v>144</v>
      </c>
      <c r="G12" s="39">
        <v>541</v>
      </c>
      <c r="H12" s="15">
        <v>5</v>
      </c>
      <c r="I12" s="15">
        <v>17</v>
      </c>
    </row>
    <row r="13" spans="1:9" ht="15.75" x14ac:dyDescent="0.25">
      <c r="A13">
        <v>12</v>
      </c>
      <c r="B13" s="196" t="s">
        <v>60</v>
      </c>
      <c r="C13" s="15">
        <v>101</v>
      </c>
      <c r="D13" s="15">
        <v>166</v>
      </c>
      <c r="E13" s="15">
        <v>135</v>
      </c>
      <c r="F13" s="15">
        <v>136</v>
      </c>
      <c r="G13" s="39">
        <v>538</v>
      </c>
      <c r="H13" s="15">
        <v>6</v>
      </c>
      <c r="I13" s="15">
        <v>13</v>
      </c>
    </row>
    <row r="14" spans="1:9" ht="15.75" x14ac:dyDescent="0.25">
      <c r="A14">
        <v>13</v>
      </c>
      <c r="B14" s="195" t="s">
        <v>56</v>
      </c>
      <c r="C14" s="15">
        <v>112</v>
      </c>
      <c r="D14" s="15">
        <v>137</v>
      </c>
      <c r="E14" s="15">
        <v>152</v>
      </c>
      <c r="F14" s="15">
        <v>116</v>
      </c>
      <c r="G14" s="39">
        <v>517</v>
      </c>
      <c r="H14" s="15">
        <v>4</v>
      </c>
      <c r="I14" s="15">
        <v>15</v>
      </c>
    </row>
    <row r="15" spans="1:9" ht="15.75" x14ac:dyDescent="0.25">
      <c r="A15">
        <v>14</v>
      </c>
      <c r="B15" s="196" t="s">
        <v>66</v>
      </c>
      <c r="C15" s="15">
        <v>142</v>
      </c>
      <c r="D15" s="15">
        <v>119</v>
      </c>
      <c r="E15" s="15">
        <v>125</v>
      </c>
      <c r="F15" s="15">
        <v>122</v>
      </c>
      <c r="G15" s="39">
        <v>508</v>
      </c>
      <c r="H15" s="15">
        <v>9</v>
      </c>
      <c r="I15" s="15">
        <v>9</v>
      </c>
    </row>
    <row r="16" spans="1:9" ht="15.75" x14ac:dyDescent="0.25">
      <c r="A16">
        <v>15</v>
      </c>
      <c r="B16" s="196" t="s">
        <v>63</v>
      </c>
      <c r="C16" s="15">
        <v>114</v>
      </c>
      <c r="D16" s="15">
        <v>122</v>
      </c>
      <c r="E16" s="15">
        <v>129</v>
      </c>
      <c r="F16" s="15">
        <v>113</v>
      </c>
      <c r="G16" s="39">
        <v>478</v>
      </c>
      <c r="H16" s="15">
        <v>6</v>
      </c>
      <c r="I16" s="15">
        <v>10</v>
      </c>
    </row>
    <row r="17" spans="1:9" ht="15.75" x14ac:dyDescent="0.25">
      <c r="A17">
        <v>16</v>
      </c>
      <c r="B17" s="195" t="s">
        <v>64</v>
      </c>
      <c r="C17" s="15">
        <v>90</v>
      </c>
      <c r="D17" s="15">
        <v>109</v>
      </c>
      <c r="E17" s="15">
        <v>130</v>
      </c>
      <c r="F17" s="15">
        <v>120</v>
      </c>
      <c r="G17" s="39">
        <v>449</v>
      </c>
      <c r="H17" s="15">
        <v>4</v>
      </c>
      <c r="I17" s="15">
        <v>11</v>
      </c>
    </row>
    <row r="18" spans="1:9" x14ac:dyDescent="0.25">
      <c r="G18" s="35"/>
    </row>
    <row r="19" spans="1:9" x14ac:dyDescent="0.25">
      <c r="G19" s="35"/>
    </row>
    <row r="20" spans="1:9" ht="15.75" x14ac:dyDescent="0.25">
      <c r="A20">
        <v>1</v>
      </c>
      <c r="B20" s="181" t="s">
        <v>78</v>
      </c>
      <c r="C20" s="15">
        <v>256</v>
      </c>
      <c r="D20" s="15">
        <v>279</v>
      </c>
      <c r="E20" s="15">
        <v>216</v>
      </c>
      <c r="F20" s="15">
        <v>223</v>
      </c>
      <c r="G20" s="39">
        <v>974</v>
      </c>
      <c r="H20" s="15">
        <v>29</v>
      </c>
      <c r="I20" s="15">
        <v>15</v>
      </c>
    </row>
    <row r="21" spans="1:9" ht="15.75" x14ac:dyDescent="0.25">
      <c r="A21">
        <v>2</v>
      </c>
      <c r="B21" s="182" t="s">
        <v>192</v>
      </c>
      <c r="C21" s="15">
        <v>214</v>
      </c>
      <c r="D21" s="15">
        <v>226</v>
      </c>
      <c r="E21" s="15">
        <v>233</v>
      </c>
      <c r="F21" s="15">
        <v>222</v>
      </c>
      <c r="G21" s="39">
        <v>895</v>
      </c>
      <c r="H21" s="15">
        <v>31</v>
      </c>
      <c r="I21" s="15">
        <v>8</v>
      </c>
    </row>
    <row r="22" spans="1:9" ht="15.75" x14ac:dyDescent="0.25">
      <c r="A22">
        <v>3</v>
      </c>
      <c r="B22" s="185" t="s">
        <v>92</v>
      </c>
      <c r="C22" s="15">
        <v>216</v>
      </c>
      <c r="D22" s="15">
        <v>171</v>
      </c>
      <c r="E22" s="15">
        <v>244</v>
      </c>
      <c r="F22" s="15">
        <v>200</v>
      </c>
      <c r="G22" s="39">
        <v>831</v>
      </c>
      <c r="H22" s="15">
        <v>25</v>
      </c>
      <c r="I22" s="15">
        <v>13</v>
      </c>
    </row>
    <row r="23" spans="1:9" ht="15.75" x14ac:dyDescent="0.25">
      <c r="A23">
        <v>4</v>
      </c>
      <c r="B23" s="182" t="s">
        <v>77</v>
      </c>
      <c r="C23" s="15">
        <v>234</v>
      </c>
      <c r="D23" s="15">
        <v>210</v>
      </c>
      <c r="E23" s="15">
        <v>159</v>
      </c>
      <c r="F23" s="15">
        <v>222</v>
      </c>
      <c r="G23" s="39">
        <v>825</v>
      </c>
      <c r="H23" s="15">
        <v>23</v>
      </c>
      <c r="I23" s="15">
        <v>14</v>
      </c>
    </row>
    <row r="24" spans="1:9" ht="15.75" x14ac:dyDescent="0.25">
      <c r="A24">
        <v>5</v>
      </c>
      <c r="B24" s="182" t="s">
        <v>88</v>
      </c>
      <c r="C24" s="15">
        <v>213</v>
      </c>
      <c r="D24" s="15">
        <v>233</v>
      </c>
      <c r="E24" s="15">
        <v>192</v>
      </c>
      <c r="F24" s="15">
        <v>171</v>
      </c>
      <c r="G24" s="39">
        <v>809</v>
      </c>
      <c r="H24" s="15">
        <v>20</v>
      </c>
      <c r="I24" s="15">
        <v>20</v>
      </c>
    </row>
    <row r="25" spans="1:9" ht="15.75" x14ac:dyDescent="0.25">
      <c r="A25">
        <v>6</v>
      </c>
      <c r="B25" s="184" t="s">
        <v>84</v>
      </c>
      <c r="C25" s="15">
        <v>170</v>
      </c>
      <c r="D25" s="15">
        <v>173</v>
      </c>
      <c r="E25" s="15">
        <v>227</v>
      </c>
      <c r="F25" s="15">
        <v>207</v>
      </c>
      <c r="G25" s="39">
        <v>777</v>
      </c>
      <c r="H25" s="15">
        <v>16</v>
      </c>
      <c r="I25" s="15">
        <v>21</v>
      </c>
    </row>
    <row r="26" spans="1:9" ht="15.75" x14ac:dyDescent="0.25">
      <c r="A26">
        <v>7</v>
      </c>
      <c r="B26" s="182" t="s">
        <v>80</v>
      </c>
      <c r="C26" s="15">
        <v>185</v>
      </c>
      <c r="D26" s="15">
        <v>196</v>
      </c>
      <c r="E26" s="15">
        <v>169</v>
      </c>
      <c r="F26" s="15">
        <v>218</v>
      </c>
      <c r="G26" s="39">
        <v>768</v>
      </c>
      <c r="H26" s="15">
        <v>18</v>
      </c>
      <c r="I26" s="15">
        <v>20</v>
      </c>
    </row>
    <row r="27" spans="1:9" ht="15.75" x14ac:dyDescent="0.25">
      <c r="A27">
        <v>8</v>
      </c>
      <c r="B27" s="183" t="s">
        <v>91</v>
      </c>
      <c r="C27" s="15">
        <v>236</v>
      </c>
      <c r="D27" s="15">
        <v>198</v>
      </c>
      <c r="E27" s="15">
        <v>163</v>
      </c>
      <c r="F27" s="15">
        <v>169</v>
      </c>
      <c r="G27" s="39">
        <v>766</v>
      </c>
      <c r="H27" s="15">
        <v>17</v>
      </c>
      <c r="I27" s="15">
        <v>17</v>
      </c>
    </row>
    <row r="28" spans="1:9" ht="15.75" x14ac:dyDescent="0.25">
      <c r="A28">
        <v>9</v>
      </c>
      <c r="B28" s="185" t="s">
        <v>79</v>
      </c>
      <c r="C28" s="15">
        <v>254</v>
      </c>
      <c r="D28" s="15">
        <v>156</v>
      </c>
      <c r="E28" s="15">
        <v>213</v>
      </c>
      <c r="F28" s="15">
        <v>126</v>
      </c>
      <c r="G28" s="39">
        <v>749</v>
      </c>
      <c r="H28" s="15">
        <v>17</v>
      </c>
      <c r="I28" s="15">
        <v>13</v>
      </c>
    </row>
    <row r="29" spans="1:9" ht="15.75" x14ac:dyDescent="0.25">
      <c r="A29">
        <v>10</v>
      </c>
      <c r="B29" s="184" t="s">
        <v>99</v>
      </c>
      <c r="C29" s="15">
        <v>201</v>
      </c>
      <c r="D29" s="15">
        <v>156</v>
      </c>
      <c r="E29" s="15">
        <v>182</v>
      </c>
      <c r="F29" s="15">
        <v>202</v>
      </c>
      <c r="G29" s="39">
        <v>741</v>
      </c>
      <c r="H29" s="15">
        <v>15</v>
      </c>
      <c r="I29" s="15">
        <v>21</v>
      </c>
    </row>
    <row r="30" spans="1:9" ht="15.75" x14ac:dyDescent="0.25">
      <c r="A30">
        <v>11</v>
      </c>
      <c r="B30" s="182" t="s">
        <v>81</v>
      </c>
      <c r="C30" s="15">
        <v>201</v>
      </c>
      <c r="D30" s="15">
        <v>186</v>
      </c>
      <c r="E30" s="15">
        <v>204</v>
      </c>
      <c r="F30" s="15">
        <v>149</v>
      </c>
      <c r="G30" s="39">
        <v>740</v>
      </c>
      <c r="H30" s="15">
        <v>17</v>
      </c>
      <c r="I30" s="15">
        <v>17</v>
      </c>
    </row>
    <row r="31" spans="1:9" ht="15.75" x14ac:dyDescent="0.25">
      <c r="A31">
        <v>12</v>
      </c>
      <c r="B31" s="184" t="s">
        <v>83</v>
      </c>
      <c r="C31" s="15">
        <v>162</v>
      </c>
      <c r="D31" s="15">
        <v>157</v>
      </c>
      <c r="E31" s="15">
        <v>205</v>
      </c>
      <c r="F31" s="15">
        <v>209</v>
      </c>
      <c r="G31" s="39">
        <v>733</v>
      </c>
      <c r="H31" s="15">
        <v>14</v>
      </c>
      <c r="I31" s="15">
        <v>19</v>
      </c>
    </row>
    <row r="32" spans="1:9" ht="15.75" x14ac:dyDescent="0.25">
      <c r="A32">
        <v>13</v>
      </c>
      <c r="B32" s="185" t="s">
        <v>111</v>
      </c>
      <c r="C32" s="15">
        <v>207</v>
      </c>
      <c r="D32" s="15">
        <v>203</v>
      </c>
      <c r="E32" s="15">
        <v>145</v>
      </c>
      <c r="F32" s="15">
        <v>175</v>
      </c>
      <c r="G32" s="39">
        <v>730</v>
      </c>
      <c r="H32" s="15">
        <v>15</v>
      </c>
      <c r="I32" s="15">
        <v>18</v>
      </c>
    </row>
    <row r="33" spans="1:9" ht="15.75" x14ac:dyDescent="0.25">
      <c r="A33">
        <v>14</v>
      </c>
      <c r="B33" s="184" t="s">
        <v>87</v>
      </c>
      <c r="C33" s="15">
        <v>158</v>
      </c>
      <c r="D33" s="15">
        <v>190</v>
      </c>
      <c r="E33" s="15">
        <v>201</v>
      </c>
      <c r="F33" s="15">
        <v>173</v>
      </c>
      <c r="G33" s="39">
        <v>722</v>
      </c>
      <c r="H33" s="15">
        <v>14</v>
      </c>
      <c r="I33" s="15">
        <v>21</v>
      </c>
    </row>
    <row r="34" spans="1:9" ht="15.75" x14ac:dyDescent="0.25">
      <c r="A34">
        <v>15</v>
      </c>
      <c r="B34" s="185" t="s">
        <v>94</v>
      </c>
      <c r="C34" s="15">
        <v>144</v>
      </c>
      <c r="D34" s="15">
        <v>215</v>
      </c>
      <c r="E34" s="15">
        <v>190</v>
      </c>
      <c r="F34" s="15">
        <v>168</v>
      </c>
      <c r="G34" s="39">
        <v>717</v>
      </c>
      <c r="H34" s="15">
        <v>14</v>
      </c>
      <c r="I34" s="15">
        <v>18</v>
      </c>
    </row>
    <row r="35" spans="1:9" ht="15.75" x14ac:dyDescent="0.25">
      <c r="A35">
        <v>16</v>
      </c>
      <c r="B35" s="186" t="s">
        <v>115</v>
      </c>
      <c r="C35" s="15">
        <v>185</v>
      </c>
      <c r="D35" s="15">
        <v>170</v>
      </c>
      <c r="E35" s="15">
        <v>189</v>
      </c>
      <c r="F35" s="15">
        <v>170</v>
      </c>
      <c r="G35" s="39">
        <v>714</v>
      </c>
      <c r="H35" s="15">
        <v>17</v>
      </c>
      <c r="I35" s="15">
        <v>15</v>
      </c>
    </row>
    <row r="36" spans="1:9" ht="15.75" x14ac:dyDescent="0.25">
      <c r="A36">
        <v>17</v>
      </c>
      <c r="B36" s="183" t="s">
        <v>105</v>
      </c>
      <c r="C36" s="15">
        <v>161</v>
      </c>
      <c r="D36" s="15">
        <v>175</v>
      </c>
      <c r="E36" s="15">
        <v>155</v>
      </c>
      <c r="F36" s="15">
        <v>201</v>
      </c>
      <c r="G36" s="39">
        <v>692</v>
      </c>
      <c r="H36" s="15">
        <v>13</v>
      </c>
      <c r="I36" s="15">
        <v>17</v>
      </c>
    </row>
    <row r="37" spans="1:9" ht="15.75" x14ac:dyDescent="0.25">
      <c r="A37">
        <v>18</v>
      </c>
      <c r="B37" s="185" t="s">
        <v>86</v>
      </c>
      <c r="C37" s="15">
        <v>134</v>
      </c>
      <c r="D37" s="15">
        <v>195</v>
      </c>
      <c r="E37" s="15">
        <v>162</v>
      </c>
      <c r="F37" s="15">
        <v>199</v>
      </c>
      <c r="G37" s="39">
        <v>690</v>
      </c>
      <c r="H37" s="15">
        <v>17</v>
      </c>
      <c r="I37" s="15">
        <v>11</v>
      </c>
    </row>
    <row r="38" spans="1:9" ht="15.75" x14ac:dyDescent="0.25">
      <c r="A38">
        <v>19</v>
      </c>
      <c r="B38" s="186" t="s">
        <v>156</v>
      </c>
      <c r="C38" s="15">
        <v>145</v>
      </c>
      <c r="D38" s="15">
        <v>144</v>
      </c>
      <c r="E38" s="15">
        <v>165</v>
      </c>
      <c r="F38" s="15">
        <v>233</v>
      </c>
      <c r="G38" s="39">
        <v>687</v>
      </c>
      <c r="H38" s="15">
        <v>15</v>
      </c>
      <c r="I38" s="15">
        <v>12</v>
      </c>
    </row>
    <row r="39" spans="1:9" ht="15.75" x14ac:dyDescent="0.25">
      <c r="A39">
        <v>20</v>
      </c>
      <c r="B39" s="186" t="s">
        <v>189</v>
      </c>
      <c r="C39" s="15">
        <v>171</v>
      </c>
      <c r="D39" s="15">
        <v>145</v>
      </c>
      <c r="E39" s="15">
        <v>192</v>
      </c>
      <c r="F39" s="15">
        <v>178</v>
      </c>
      <c r="G39" s="39">
        <v>686</v>
      </c>
      <c r="H39" s="15">
        <v>13</v>
      </c>
      <c r="I39" s="15">
        <v>20</v>
      </c>
    </row>
    <row r="40" spans="1:9" ht="15.75" x14ac:dyDescent="0.25">
      <c r="A40">
        <v>21</v>
      </c>
      <c r="B40" s="186" t="s">
        <v>100</v>
      </c>
      <c r="C40" s="15">
        <v>160</v>
      </c>
      <c r="D40" s="15">
        <v>193</v>
      </c>
      <c r="E40" s="15">
        <v>166</v>
      </c>
      <c r="F40" s="15">
        <v>158</v>
      </c>
      <c r="G40" s="39">
        <v>677</v>
      </c>
      <c r="H40" s="15">
        <v>16</v>
      </c>
      <c r="I40" s="15">
        <v>15</v>
      </c>
    </row>
    <row r="41" spans="1:9" ht="15.75" x14ac:dyDescent="0.25">
      <c r="A41">
        <v>22</v>
      </c>
      <c r="B41" s="187" t="s">
        <v>95</v>
      </c>
      <c r="C41" s="15">
        <v>157</v>
      </c>
      <c r="D41" s="15">
        <v>177</v>
      </c>
      <c r="E41" s="15">
        <v>183</v>
      </c>
      <c r="F41" s="15">
        <v>152</v>
      </c>
      <c r="G41" s="39">
        <v>669</v>
      </c>
      <c r="H41" s="15">
        <v>15</v>
      </c>
      <c r="I41" s="15">
        <v>14</v>
      </c>
    </row>
    <row r="42" spans="1:9" ht="15.75" x14ac:dyDescent="0.25">
      <c r="A42">
        <v>23</v>
      </c>
      <c r="B42" s="185" t="s">
        <v>90</v>
      </c>
      <c r="C42" s="15">
        <v>180</v>
      </c>
      <c r="D42" s="15">
        <v>214</v>
      </c>
      <c r="E42" s="15">
        <v>138</v>
      </c>
      <c r="F42" s="15">
        <v>136</v>
      </c>
      <c r="G42" s="39">
        <v>668</v>
      </c>
      <c r="H42" s="15">
        <v>15</v>
      </c>
      <c r="I42" s="15">
        <v>13</v>
      </c>
    </row>
    <row r="43" spans="1:9" ht="15.75" x14ac:dyDescent="0.25">
      <c r="A43">
        <v>24</v>
      </c>
      <c r="B43" s="188" t="s">
        <v>114</v>
      </c>
      <c r="C43" s="15">
        <v>168</v>
      </c>
      <c r="D43" s="15">
        <v>152</v>
      </c>
      <c r="E43" s="15">
        <v>177</v>
      </c>
      <c r="F43" s="15">
        <v>160</v>
      </c>
      <c r="G43" s="39">
        <v>657</v>
      </c>
      <c r="H43" s="15">
        <v>12</v>
      </c>
      <c r="I43" s="15">
        <v>17</v>
      </c>
    </row>
    <row r="44" spans="1:9" ht="15.75" x14ac:dyDescent="0.25">
      <c r="A44">
        <v>25</v>
      </c>
      <c r="B44" s="191" t="s">
        <v>122</v>
      </c>
      <c r="C44" s="15">
        <v>144</v>
      </c>
      <c r="D44" s="15">
        <v>156</v>
      </c>
      <c r="E44" s="15">
        <v>141</v>
      </c>
      <c r="F44" s="15">
        <v>179</v>
      </c>
      <c r="G44" s="39">
        <v>620</v>
      </c>
      <c r="H44" s="15">
        <v>12</v>
      </c>
      <c r="I44" s="15">
        <v>14</v>
      </c>
    </row>
    <row r="45" spans="1:9" ht="15.75" x14ac:dyDescent="0.25">
      <c r="A45">
        <v>26</v>
      </c>
      <c r="B45" s="190" t="s">
        <v>109</v>
      </c>
      <c r="C45" s="15">
        <v>159</v>
      </c>
      <c r="D45" s="15">
        <v>148</v>
      </c>
      <c r="E45" s="15">
        <v>153</v>
      </c>
      <c r="F45" s="15">
        <v>156</v>
      </c>
      <c r="G45" s="39">
        <v>616</v>
      </c>
      <c r="H45" s="15">
        <v>13</v>
      </c>
      <c r="I45" s="15">
        <v>14</v>
      </c>
    </row>
    <row r="46" spans="1:9" ht="15.75" x14ac:dyDescent="0.25">
      <c r="A46">
        <v>27</v>
      </c>
      <c r="B46" s="190" t="s">
        <v>110</v>
      </c>
      <c r="C46" s="15">
        <v>161</v>
      </c>
      <c r="D46" s="15">
        <v>147</v>
      </c>
      <c r="E46" s="15">
        <v>144</v>
      </c>
      <c r="F46" s="15">
        <v>151</v>
      </c>
      <c r="G46" s="39">
        <v>603</v>
      </c>
      <c r="H46" s="15">
        <v>8</v>
      </c>
      <c r="I46" s="15">
        <v>17</v>
      </c>
    </row>
    <row r="47" spans="1:9" ht="15.75" x14ac:dyDescent="0.25">
      <c r="A47">
        <v>28</v>
      </c>
      <c r="B47" s="188" t="s">
        <v>116</v>
      </c>
      <c r="C47" s="15">
        <v>151</v>
      </c>
      <c r="D47" s="15">
        <v>137</v>
      </c>
      <c r="E47" s="15">
        <v>140</v>
      </c>
      <c r="F47" s="15">
        <v>174</v>
      </c>
      <c r="G47" s="39">
        <v>602</v>
      </c>
      <c r="H47" s="15">
        <v>10</v>
      </c>
      <c r="I47" s="15">
        <v>16</v>
      </c>
    </row>
    <row r="48" spans="1:9" ht="15.75" x14ac:dyDescent="0.25">
      <c r="A48">
        <v>29</v>
      </c>
      <c r="B48" s="188" t="s">
        <v>118</v>
      </c>
      <c r="C48" s="15">
        <v>127</v>
      </c>
      <c r="D48" s="15">
        <v>123</v>
      </c>
      <c r="E48" s="15">
        <v>172</v>
      </c>
      <c r="F48" s="15">
        <v>161</v>
      </c>
      <c r="G48" s="39">
        <v>583</v>
      </c>
      <c r="H48" s="15">
        <v>9</v>
      </c>
      <c r="I48" s="15">
        <v>14</v>
      </c>
    </row>
    <row r="49" spans="1:9" ht="15.75" x14ac:dyDescent="0.25">
      <c r="A49">
        <v>30</v>
      </c>
      <c r="B49" s="187" t="s">
        <v>98</v>
      </c>
      <c r="C49" s="15">
        <v>167</v>
      </c>
      <c r="D49" s="15">
        <v>150</v>
      </c>
      <c r="E49" s="15">
        <v>129</v>
      </c>
      <c r="F49" s="15">
        <v>113</v>
      </c>
      <c r="G49" s="39">
        <v>559</v>
      </c>
      <c r="H49" s="15">
        <v>5</v>
      </c>
      <c r="I49" s="15">
        <v>17</v>
      </c>
    </row>
    <row r="50" spans="1:9" ht="15.75" x14ac:dyDescent="0.25">
      <c r="A50">
        <v>31</v>
      </c>
      <c r="B50" s="190" t="s">
        <v>106</v>
      </c>
      <c r="C50" s="15">
        <v>121</v>
      </c>
      <c r="D50" s="15">
        <v>164</v>
      </c>
      <c r="E50" s="15">
        <v>129</v>
      </c>
      <c r="F50" s="15">
        <v>144</v>
      </c>
      <c r="G50" s="39">
        <v>558</v>
      </c>
      <c r="H50" s="15">
        <v>7</v>
      </c>
      <c r="I50" s="15">
        <v>14</v>
      </c>
    </row>
    <row r="51" spans="1:9" ht="15.75" x14ac:dyDescent="0.25">
      <c r="A51">
        <v>32</v>
      </c>
      <c r="B51" s="190" t="s">
        <v>103</v>
      </c>
      <c r="C51" s="15">
        <v>151</v>
      </c>
      <c r="D51" s="15">
        <v>131</v>
      </c>
      <c r="E51" s="15">
        <v>127</v>
      </c>
      <c r="F51" s="15">
        <v>139</v>
      </c>
      <c r="G51" s="39">
        <v>548</v>
      </c>
      <c r="H51" s="15">
        <v>9</v>
      </c>
      <c r="I51" s="15">
        <v>13</v>
      </c>
    </row>
    <row r="52" spans="1:9" ht="15.75" x14ac:dyDescent="0.25">
      <c r="A52">
        <v>33</v>
      </c>
      <c r="B52" s="189" t="s">
        <v>107</v>
      </c>
      <c r="C52" s="15">
        <v>139</v>
      </c>
      <c r="D52" s="15">
        <v>120</v>
      </c>
      <c r="E52" s="15">
        <v>132</v>
      </c>
      <c r="F52" s="15">
        <v>156</v>
      </c>
      <c r="G52" s="39">
        <v>547</v>
      </c>
      <c r="H52" s="15">
        <v>13</v>
      </c>
      <c r="I52" s="15">
        <v>8</v>
      </c>
    </row>
    <row r="53" spans="1:9" ht="15.75" x14ac:dyDescent="0.25">
      <c r="A53">
        <v>34</v>
      </c>
      <c r="B53" s="190" t="s">
        <v>113</v>
      </c>
      <c r="C53" s="15">
        <v>142</v>
      </c>
      <c r="D53" s="15">
        <v>110</v>
      </c>
      <c r="E53" s="15">
        <v>139</v>
      </c>
      <c r="F53" s="15">
        <v>134</v>
      </c>
      <c r="G53" s="39">
        <v>525</v>
      </c>
      <c r="H53" s="15">
        <v>8</v>
      </c>
      <c r="I53" s="15">
        <v>13</v>
      </c>
    </row>
    <row r="54" spans="1:9" ht="15.75" x14ac:dyDescent="0.25">
      <c r="A54">
        <v>35</v>
      </c>
      <c r="B54" s="188" t="s">
        <v>123</v>
      </c>
      <c r="C54" s="15">
        <v>130</v>
      </c>
      <c r="D54" s="15">
        <v>143</v>
      </c>
      <c r="E54" s="15">
        <v>94</v>
      </c>
      <c r="F54" s="15">
        <v>142</v>
      </c>
      <c r="G54" s="39">
        <v>509</v>
      </c>
      <c r="H54" s="15">
        <v>3</v>
      </c>
      <c r="I54" s="15">
        <v>15</v>
      </c>
    </row>
    <row r="55" spans="1:9" ht="15.75" x14ac:dyDescent="0.25">
      <c r="A55">
        <v>36</v>
      </c>
      <c r="B55" s="188" t="s">
        <v>117</v>
      </c>
      <c r="C55" s="15">
        <v>97</v>
      </c>
      <c r="D55" s="15">
        <v>133</v>
      </c>
      <c r="E55" s="15">
        <v>107</v>
      </c>
      <c r="F55" s="15">
        <v>114</v>
      </c>
      <c r="G55" s="39">
        <v>451</v>
      </c>
      <c r="H55" s="15">
        <v>6</v>
      </c>
      <c r="I55" s="15">
        <v>8</v>
      </c>
    </row>
  </sheetData>
  <sortState ref="B20:I55">
    <sortCondition descending="1" ref="G20:G55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>
      <selection activeCell="N15" sqref="N15"/>
    </sheetView>
  </sheetViews>
  <sheetFormatPr defaultRowHeight="15" x14ac:dyDescent="0.25"/>
  <cols>
    <col min="1" max="1" width="5.28515625" customWidth="1"/>
    <col min="2" max="2" width="3.7109375" customWidth="1"/>
    <col min="3" max="3" width="19.7109375" bestFit="1" customWidth="1"/>
    <col min="4" max="7" width="6.28515625" customWidth="1"/>
    <col min="9" max="12" width="5" customWidth="1"/>
  </cols>
  <sheetData>
    <row r="1" spans="1:12" x14ac:dyDescent="0.25">
      <c r="C1" t="s">
        <v>152</v>
      </c>
      <c r="D1" s="211">
        <v>44594</v>
      </c>
    </row>
    <row r="3" spans="1:12" ht="15.75" x14ac:dyDescent="0.25">
      <c r="A3">
        <v>1</v>
      </c>
      <c r="B3" s="64" t="s">
        <v>75</v>
      </c>
      <c r="C3" s="181" t="s">
        <v>78</v>
      </c>
      <c r="D3" s="15">
        <v>193</v>
      </c>
      <c r="E3" s="15">
        <v>237</v>
      </c>
      <c r="F3" s="15">
        <v>188</v>
      </c>
      <c r="G3" s="15">
        <v>266</v>
      </c>
      <c r="H3" s="39">
        <v>884</v>
      </c>
      <c r="I3" s="15">
        <v>27</v>
      </c>
      <c r="J3" s="15">
        <v>14</v>
      </c>
      <c r="K3" s="15">
        <v>2</v>
      </c>
      <c r="L3" s="15">
        <v>2</v>
      </c>
    </row>
    <row r="4" spans="1:12" ht="15.75" x14ac:dyDescent="0.25">
      <c r="A4">
        <v>2</v>
      </c>
      <c r="B4" s="64" t="s">
        <v>75</v>
      </c>
      <c r="C4" s="181" t="s">
        <v>76</v>
      </c>
      <c r="D4" s="15">
        <v>191</v>
      </c>
      <c r="E4" s="15">
        <v>224</v>
      </c>
      <c r="F4" s="15">
        <v>246</v>
      </c>
      <c r="G4" s="15">
        <v>186</v>
      </c>
      <c r="H4" s="39">
        <v>847</v>
      </c>
      <c r="I4" s="15">
        <v>25</v>
      </c>
      <c r="J4" s="15">
        <v>11</v>
      </c>
      <c r="K4" s="15">
        <v>2</v>
      </c>
      <c r="L4" s="15">
        <v>4</v>
      </c>
    </row>
    <row r="5" spans="1:12" ht="15.75" x14ac:dyDescent="0.25">
      <c r="A5">
        <v>3</v>
      </c>
      <c r="B5" s="68" t="s">
        <v>82</v>
      </c>
      <c r="C5" s="183" t="s">
        <v>105</v>
      </c>
      <c r="D5" s="15">
        <v>195</v>
      </c>
      <c r="E5" s="15">
        <v>230</v>
      </c>
      <c r="F5" s="15">
        <v>171</v>
      </c>
      <c r="G5" s="15">
        <v>204</v>
      </c>
      <c r="H5" s="39">
        <v>800</v>
      </c>
      <c r="I5" s="15">
        <v>20</v>
      </c>
      <c r="J5" s="15">
        <v>16</v>
      </c>
      <c r="K5" s="15">
        <v>1</v>
      </c>
      <c r="L5" s="15">
        <v>4</v>
      </c>
    </row>
    <row r="6" spans="1:12" ht="15.75" x14ac:dyDescent="0.25">
      <c r="A6">
        <v>4</v>
      </c>
      <c r="B6" s="68" t="s">
        <v>82</v>
      </c>
      <c r="C6" s="184" t="s">
        <v>99</v>
      </c>
      <c r="D6" s="15">
        <v>175</v>
      </c>
      <c r="E6" s="15">
        <v>153</v>
      </c>
      <c r="F6" s="15">
        <v>224</v>
      </c>
      <c r="G6" s="15">
        <v>245</v>
      </c>
      <c r="H6" s="39">
        <v>797</v>
      </c>
      <c r="I6" s="15">
        <v>15</v>
      </c>
      <c r="J6" s="15">
        <v>20</v>
      </c>
      <c r="K6" s="15">
        <v>4</v>
      </c>
      <c r="L6" s="15">
        <v>1</v>
      </c>
    </row>
    <row r="7" spans="1:12" ht="15.75" x14ac:dyDescent="0.25">
      <c r="A7">
        <v>5</v>
      </c>
      <c r="B7" s="92" t="s">
        <v>85</v>
      </c>
      <c r="C7" s="185" t="s">
        <v>86</v>
      </c>
      <c r="D7" s="15">
        <v>183</v>
      </c>
      <c r="E7" s="15">
        <v>174</v>
      </c>
      <c r="F7" s="15">
        <v>224</v>
      </c>
      <c r="G7" s="15">
        <v>193</v>
      </c>
      <c r="H7" s="39">
        <v>774</v>
      </c>
      <c r="I7" s="15">
        <v>17</v>
      </c>
      <c r="J7" s="15">
        <v>17</v>
      </c>
      <c r="K7" s="15">
        <v>5</v>
      </c>
      <c r="L7" s="15">
        <v>2</v>
      </c>
    </row>
    <row r="8" spans="1:12" ht="15.75" x14ac:dyDescent="0.25">
      <c r="A8">
        <v>6</v>
      </c>
      <c r="B8" s="64" t="s">
        <v>75</v>
      </c>
      <c r="C8" s="182" t="s">
        <v>80</v>
      </c>
      <c r="D8" s="15">
        <v>225</v>
      </c>
      <c r="E8" s="15">
        <v>191</v>
      </c>
      <c r="F8" s="15">
        <v>181</v>
      </c>
      <c r="G8" s="15">
        <v>161</v>
      </c>
      <c r="H8" s="39">
        <v>758</v>
      </c>
      <c r="I8" s="15">
        <v>18</v>
      </c>
      <c r="J8" s="15">
        <v>18</v>
      </c>
      <c r="K8" s="15">
        <v>4</v>
      </c>
      <c r="L8" s="15">
        <v>3</v>
      </c>
    </row>
    <row r="9" spans="1:12" ht="15.75" x14ac:dyDescent="0.25">
      <c r="A9">
        <v>7</v>
      </c>
      <c r="B9" s="92" t="s">
        <v>85</v>
      </c>
      <c r="C9" s="185" t="s">
        <v>92</v>
      </c>
      <c r="D9" s="15">
        <v>219</v>
      </c>
      <c r="E9" s="15">
        <v>179</v>
      </c>
      <c r="F9" s="15">
        <v>174</v>
      </c>
      <c r="G9" s="15">
        <v>183</v>
      </c>
      <c r="H9" s="39">
        <v>755</v>
      </c>
      <c r="I9" s="15">
        <v>20</v>
      </c>
      <c r="J9" s="15">
        <v>13</v>
      </c>
      <c r="K9" s="15">
        <v>4</v>
      </c>
      <c r="L9" s="15">
        <v>5</v>
      </c>
    </row>
    <row r="10" spans="1:12" ht="15.75" x14ac:dyDescent="0.25">
      <c r="A10">
        <v>8</v>
      </c>
      <c r="B10" s="64" t="s">
        <v>75</v>
      </c>
      <c r="C10" s="182" t="s">
        <v>77</v>
      </c>
      <c r="D10" s="15">
        <v>213</v>
      </c>
      <c r="E10" s="15">
        <v>189</v>
      </c>
      <c r="F10" s="15">
        <v>164</v>
      </c>
      <c r="G10" s="15">
        <v>186</v>
      </c>
      <c r="H10" s="39">
        <v>752</v>
      </c>
      <c r="I10" s="15">
        <v>14</v>
      </c>
      <c r="J10" s="15">
        <v>22</v>
      </c>
      <c r="K10" s="15">
        <v>1</v>
      </c>
      <c r="L10" s="15">
        <v>5</v>
      </c>
    </row>
    <row r="11" spans="1:12" ht="15.75" x14ac:dyDescent="0.25">
      <c r="A11">
        <v>9</v>
      </c>
      <c r="B11" s="64" t="s">
        <v>75</v>
      </c>
      <c r="C11" s="182" t="s">
        <v>88</v>
      </c>
      <c r="D11" s="15">
        <v>212</v>
      </c>
      <c r="E11" s="15">
        <v>193</v>
      </c>
      <c r="F11" s="15">
        <v>173</v>
      </c>
      <c r="G11" s="15">
        <v>165</v>
      </c>
      <c r="H11" s="39">
        <v>743</v>
      </c>
      <c r="I11" s="15">
        <v>17</v>
      </c>
      <c r="J11" s="15">
        <v>13</v>
      </c>
      <c r="K11" s="15">
        <v>8</v>
      </c>
      <c r="L11" s="15">
        <v>3</v>
      </c>
    </row>
    <row r="12" spans="1:12" ht="15.75" x14ac:dyDescent="0.25">
      <c r="A12">
        <v>10</v>
      </c>
      <c r="B12" s="72" t="s">
        <v>93</v>
      </c>
      <c r="C12" s="186" t="s">
        <v>115</v>
      </c>
      <c r="D12" s="15">
        <v>148</v>
      </c>
      <c r="E12" s="15">
        <v>191</v>
      </c>
      <c r="F12" s="15">
        <v>179</v>
      </c>
      <c r="G12" s="15">
        <v>203</v>
      </c>
      <c r="H12" s="39">
        <v>721</v>
      </c>
      <c r="I12" s="15">
        <v>18</v>
      </c>
      <c r="J12" s="15">
        <v>17</v>
      </c>
      <c r="K12" s="15">
        <v>6</v>
      </c>
      <c r="L12" s="15">
        <v>4</v>
      </c>
    </row>
    <row r="13" spans="1:12" ht="15.75" x14ac:dyDescent="0.25">
      <c r="A13">
        <v>11</v>
      </c>
      <c r="B13" s="92" t="s">
        <v>85</v>
      </c>
      <c r="C13" s="185" t="s">
        <v>94</v>
      </c>
      <c r="D13" s="15">
        <v>175</v>
      </c>
      <c r="E13" s="15">
        <v>181</v>
      </c>
      <c r="F13" s="15">
        <v>190</v>
      </c>
      <c r="G13" s="15">
        <v>175</v>
      </c>
      <c r="H13" s="39">
        <v>721</v>
      </c>
      <c r="I13" s="15">
        <v>11</v>
      </c>
      <c r="J13" s="15">
        <v>24</v>
      </c>
      <c r="K13" s="15">
        <v>6</v>
      </c>
      <c r="L13" s="15">
        <v>1</v>
      </c>
    </row>
    <row r="14" spans="1:12" ht="15.75" x14ac:dyDescent="0.25">
      <c r="A14">
        <v>12</v>
      </c>
      <c r="B14" s="68" t="s">
        <v>82</v>
      </c>
      <c r="C14" s="184" t="s">
        <v>87</v>
      </c>
      <c r="D14" s="15">
        <v>198</v>
      </c>
      <c r="E14" s="15">
        <v>152</v>
      </c>
      <c r="F14" s="15">
        <v>170</v>
      </c>
      <c r="G14" s="15">
        <v>184</v>
      </c>
      <c r="H14" s="39">
        <v>704</v>
      </c>
      <c r="I14" s="15">
        <v>14</v>
      </c>
      <c r="J14" s="15">
        <v>18</v>
      </c>
      <c r="K14" s="15">
        <v>5</v>
      </c>
      <c r="L14" s="15">
        <v>5</v>
      </c>
    </row>
    <row r="15" spans="1:12" ht="15.75" x14ac:dyDescent="0.25">
      <c r="A15">
        <v>13</v>
      </c>
      <c r="B15" s="68" t="s">
        <v>82</v>
      </c>
      <c r="C15" s="183" t="s">
        <v>91</v>
      </c>
      <c r="D15" s="15">
        <v>168</v>
      </c>
      <c r="E15" s="15">
        <v>181</v>
      </c>
      <c r="F15" s="15">
        <v>197</v>
      </c>
      <c r="G15" s="15">
        <v>157</v>
      </c>
      <c r="H15" s="39">
        <v>703</v>
      </c>
      <c r="I15" s="15">
        <v>10</v>
      </c>
      <c r="J15" s="15">
        <v>24</v>
      </c>
      <c r="K15" s="15">
        <v>2</v>
      </c>
      <c r="L15" s="15">
        <v>5</v>
      </c>
    </row>
    <row r="16" spans="1:12" ht="15.75" x14ac:dyDescent="0.25">
      <c r="A16">
        <v>14</v>
      </c>
      <c r="B16" s="92" t="s">
        <v>85</v>
      </c>
      <c r="C16" s="185" t="s">
        <v>111</v>
      </c>
      <c r="D16" s="15">
        <v>146</v>
      </c>
      <c r="E16" s="15">
        <v>173</v>
      </c>
      <c r="F16" s="15">
        <v>198</v>
      </c>
      <c r="G16" s="15">
        <v>185</v>
      </c>
      <c r="H16" s="39">
        <v>702</v>
      </c>
      <c r="I16" s="15">
        <v>16</v>
      </c>
      <c r="J16" s="15">
        <v>14</v>
      </c>
      <c r="K16" s="15">
        <v>9</v>
      </c>
      <c r="L16" s="15">
        <v>2</v>
      </c>
    </row>
    <row r="17" spans="1:12" ht="15.75" x14ac:dyDescent="0.25">
      <c r="A17">
        <v>15</v>
      </c>
      <c r="B17" s="68" t="s">
        <v>82</v>
      </c>
      <c r="C17" s="184" t="s">
        <v>83</v>
      </c>
      <c r="D17" s="15">
        <v>156</v>
      </c>
      <c r="E17" s="15">
        <v>182</v>
      </c>
      <c r="F17" s="15">
        <v>174</v>
      </c>
      <c r="G17" s="15">
        <v>177</v>
      </c>
      <c r="H17" s="39">
        <v>689</v>
      </c>
      <c r="I17" s="15">
        <v>8</v>
      </c>
      <c r="J17" s="15">
        <v>25</v>
      </c>
      <c r="K17" s="15">
        <v>6</v>
      </c>
      <c r="L17" s="15">
        <v>1</v>
      </c>
    </row>
    <row r="18" spans="1:12" ht="15.75" x14ac:dyDescent="0.25">
      <c r="A18">
        <v>16</v>
      </c>
      <c r="B18" s="92" t="s">
        <v>85</v>
      </c>
      <c r="C18" s="185" t="s">
        <v>89</v>
      </c>
      <c r="D18" s="15">
        <v>146</v>
      </c>
      <c r="E18" s="15">
        <v>160</v>
      </c>
      <c r="F18" s="15">
        <v>150</v>
      </c>
      <c r="G18" s="15">
        <v>228</v>
      </c>
      <c r="H18" s="39">
        <v>684</v>
      </c>
      <c r="I18" s="15">
        <v>15</v>
      </c>
      <c r="J18" s="15">
        <v>14</v>
      </c>
      <c r="K18" s="15">
        <v>4</v>
      </c>
      <c r="L18" s="15">
        <v>9</v>
      </c>
    </row>
    <row r="19" spans="1:12" ht="15.75" x14ac:dyDescent="0.25">
      <c r="A19">
        <v>17</v>
      </c>
      <c r="B19" s="92" t="s">
        <v>85</v>
      </c>
      <c r="C19" s="185" t="s">
        <v>96</v>
      </c>
      <c r="D19" s="15">
        <v>171</v>
      </c>
      <c r="E19" s="15">
        <v>190</v>
      </c>
      <c r="F19" s="15">
        <v>149</v>
      </c>
      <c r="G19" s="15">
        <v>171</v>
      </c>
      <c r="H19" s="39">
        <v>681</v>
      </c>
      <c r="I19" s="15">
        <v>14</v>
      </c>
      <c r="J19" s="15">
        <v>19</v>
      </c>
      <c r="K19" s="15">
        <v>5</v>
      </c>
      <c r="L19" s="15">
        <v>6</v>
      </c>
    </row>
    <row r="20" spans="1:12" ht="15.75" x14ac:dyDescent="0.25">
      <c r="A20">
        <v>18</v>
      </c>
      <c r="B20" s="72" t="s">
        <v>93</v>
      </c>
      <c r="C20" s="187" t="s">
        <v>95</v>
      </c>
      <c r="D20" s="15">
        <v>158</v>
      </c>
      <c r="E20" s="15">
        <v>180</v>
      </c>
      <c r="F20" s="15">
        <v>158</v>
      </c>
      <c r="G20" s="15">
        <v>174</v>
      </c>
      <c r="H20" s="39">
        <v>670</v>
      </c>
      <c r="I20" s="15">
        <v>13</v>
      </c>
      <c r="J20" s="15">
        <v>17</v>
      </c>
      <c r="K20" s="15">
        <v>6</v>
      </c>
      <c r="L20" s="15">
        <v>5</v>
      </c>
    </row>
    <row r="21" spans="1:12" ht="15.75" x14ac:dyDescent="0.25">
      <c r="A21">
        <v>19</v>
      </c>
      <c r="B21" s="72" t="s">
        <v>93</v>
      </c>
      <c r="C21" s="186" t="s">
        <v>189</v>
      </c>
      <c r="D21" s="15">
        <v>182</v>
      </c>
      <c r="E21" s="15">
        <v>128</v>
      </c>
      <c r="F21" s="15">
        <v>184</v>
      </c>
      <c r="G21" s="15">
        <v>161</v>
      </c>
      <c r="H21" s="39">
        <v>655</v>
      </c>
      <c r="I21" s="15">
        <v>15</v>
      </c>
      <c r="J21" s="15">
        <v>11</v>
      </c>
      <c r="K21" s="15">
        <v>12</v>
      </c>
      <c r="L21" s="15">
        <v>2</v>
      </c>
    </row>
    <row r="22" spans="1:12" ht="15.75" x14ac:dyDescent="0.25">
      <c r="A22">
        <v>20</v>
      </c>
      <c r="B22" s="93" t="s">
        <v>102</v>
      </c>
      <c r="C22" s="190" t="s">
        <v>110</v>
      </c>
      <c r="D22" s="15">
        <v>159</v>
      </c>
      <c r="E22" s="15">
        <v>166</v>
      </c>
      <c r="F22" s="15">
        <v>187</v>
      </c>
      <c r="G22" s="15">
        <v>137</v>
      </c>
      <c r="H22" s="39">
        <v>649</v>
      </c>
      <c r="I22" s="15">
        <v>14</v>
      </c>
      <c r="J22" s="15">
        <v>13</v>
      </c>
      <c r="K22" s="15">
        <v>10</v>
      </c>
      <c r="L22" s="15">
        <v>4</v>
      </c>
    </row>
    <row r="23" spans="1:12" ht="15.75" x14ac:dyDescent="0.25">
      <c r="A23">
        <v>21</v>
      </c>
      <c r="B23" s="80" t="s">
        <v>112</v>
      </c>
      <c r="C23" s="188" t="s">
        <v>114</v>
      </c>
      <c r="D23" s="15">
        <v>158</v>
      </c>
      <c r="E23" s="15">
        <v>138</v>
      </c>
      <c r="F23" s="15">
        <v>167</v>
      </c>
      <c r="G23" s="15">
        <v>177</v>
      </c>
      <c r="H23" s="39">
        <v>640</v>
      </c>
      <c r="I23" s="15">
        <v>11</v>
      </c>
      <c r="J23" s="15">
        <v>16</v>
      </c>
      <c r="K23" s="15">
        <v>8</v>
      </c>
      <c r="L23" s="15">
        <v>5</v>
      </c>
    </row>
    <row r="24" spans="1:12" ht="15.75" x14ac:dyDescent="0.25">
      <c r="A24">
        <v>22</v>
      </c>
      <c r="B24" s="64" t="s">
        <v>75</v>
      </c>
      <c r="C24" s="182" t="s">
        <v>79</v>
      </c>
      <c r="D24" s="15">
        <v>165</v>
      </c>
      <c r="E24" s="15">
        <v>165</v>
      </c>
      <c r="F24" s="15">
        <v>156</v>
      </c>
      <c r="G24" s="15">
        <v>146</v>
      </c>
      <c r="H24" s="39">
        <v>632</v>
      </c>
      <c r="I24" s="15">
        <v>11</v>
      </c>
      <c r="J24" s="15">
        <v>14</v>
      </c>
      <c r="K24" s="15">
        <v>10</v>
      </c>
      <c r="L24" s="15">
        <v>6</v>
      </c>
    </row>
    <row r="25" spans="1:12" ht="15.75" x14ac:dyDescent="0.25">
      <c r="A25">
        <v>23</v>
      </c>
      <c r="B25" s="92" t="s">
        <v>85</v>
      </c>
      <c r="C25" s="185" t="s">
        <v>90</v>
      </c>
      <c r="D25" s="15">
        <v>172</v>
      </c>
      <c r="E25" s="15">
        <v>154</v>
      </c>
      <c r="F25" s="15">
        <v>138</v>
      </c>
      <c r="G25" s="15">
        <v>165</v>
      </c>
      <c r="H25" s="39">
        <v>629</v>
      </c>
      <c r="I25" s="15">
        <v>9</v>
      </c>
      <c r="J25" s="15">
        <v>20</v>
      </c>
      <c r="K25" s="15">
        <v>9</v>
      </c>
      <c r="L25" s="15">
        <v>4</v>
      </c>
    </row>
    <row r="26" spans="1:12" ht="15.75" x14ac:dyDescent="0.25">
      <c r="A26">
        <v>24</v>
      </c>
      <c r="B26" s="72" t="s">
        <v>93</v>
      </c>
      <c r="C26" s="186" t="s">
        <v>156</v>
      </c>
      <c r="D26" s="15">
        <v>143</v>
      </c>
      <c r="E26" s="15">
        <v>135</v>
      </c>
      <c r="F26" s="15">
        <v>163</v>
      </c>
      <c r="G26" s="15">
        <v>179</v>
      </c>
      <c r="H26" s="39">
        <v>620</v>
      </c>
      <c r="I26" s="15">
        <v>10</v>
      </c>
      <c r="J26" s="15">
        <v>16</v>
      </c>
      <c r="K26" s="15">
        <v>7</v>
      </c>
      <c r="L26" s="15">
        <v>7</v>
      </c>
    </row>
    <row r="27" spans="1:12" ht="15.75" x14ac:dyDescent="0.25">
      <c r="A27">
        <v>25</v>
      </c>
      <c r="B27" s="68" t="s">
        <v>82</v>
      </c>
      <c r="C27" s="183" t="s">
        <v>97</v>
      </c>
      <c r="D27" s="15">
        <v>128</v>
      </c>
      <c r="E27" s="15">
        <v>145</v>
      </c>
      <c r="F27" s="15">
        <v>181</v>
      </c>
      <c r="G27" s="15">
        <v>162</v>
      </c>
      <c r="H27" s="39">
        <v>616</v>
      </c>
      <c r="I27" s="15">
        <v>12</v>
      </c>
      <c r="J27" s="15">
        <v>13</v>
      </c>
      <c r="K27" s="15">
        <v>8</v>
      </c>
      <c r="L27" s="15">
        <v>8</v>
      </c>
    </row>
    <row r="28" spans="1:12" ht="15.75" x14ac:dyDescent="0.25">
      <c r="A28">
        <v>26</v>
      </c>
      <c r="B28" s="72" t="s">
        <v>93</v>
      </c>
      <c r="C28" s="186" t="s">
        <v>100</v>
      </c>
      <c r="D28" s="15">
        <v>172</v>
      </c>
      <c r="E28" s="15">
        <v>162</v>
      </c>
      <c r="F28" s="15">
        <v>148</v>
      </c>
      <c r="G28" s="15">
        <v>127</v>
      </c>
      <c r="H28" s="39">
        <v>609</v>
      </c>
      <c r="I28" s="15">
        <v>10</v>
      </c>
      <c r="J28" s="15">
        <v>17</v>
      </c>
      <c r="K28" s="15">
        <v>10</v>
      </c>
      <c r="L28" s="15">
        <v>5</v>
      </c>
    </row>
    <row r="29" spans="1:12" ht="15.75" x14ac:dyDescent="0.25">
      <c r="A29">
        <v>27</v>
      </c>
      <c r="B29" s="93" t="s">
        <v>102</v>
      </c>
      <c r="C29" s="189" t="s">
        <v>107</v>
      </c>
      <c r="D29" s="15">
        <v>169</v>
      </c>
      <c r="E29" s="15">
        <v>166</v>
      </c>
      <c r="F29" s="15">
        <v>151</v>
      </c>
      <c r="G29" s="15">
        <v>112</v>
      </c>
      <c r="H29" s="39">
        <v>598</v>
      </c>
      <c r="I29" s="15">
        <v>14</v>
      </c>
      <c r="J29" s="15">
        <v>8</v>
      </c>
      <c r="K29" s="15">
        <v>16</v>
      </c>
      <c r="L29" s="15">
        <v>3</v>
      </c>
    </row>
    <row r="30" spans="1:12" ht="15.75" x14ac:dyDescent="0.25">
      <c r="A30">
        <v>28</v>
      </c>
      <c r="B30" s="80" t="s">
        <v>112</v>
      </c>
      <c r="C30" s="188" t="s">
        <v>116</v>
      </c>
      <c r="D30" s="15">
        <v>118</v>
      </c>
      <c r="E30" s="15">
        <v>168</v>
      </c>
      <c r="F30" s="15">
        <v>129</v>
      </c>
      <c r="G30" s="15">
        <v>172</v>
      </c>
      <c r="H30" s="39">
        <v>587</v>
      </c>
      <c r="I30" s="15">
        <v>11</v>
      </c>
      <c r="J30" s="15">
        <v>11</v>
      </c>
      <c r="K30" s="15">
        <v>10</v>
      </c>
      <c r="L30" s="15">
        <v>8</v>
      </c>
    </row>
    <row r="31" spans="1:12" ht="15.75" x14ac:dyDescent="0.25">
      <c r="A31">
        <v>29</v>
      </c>
      <c r="B31" s="93" t="s">
        <v>102</v>
      </c>
      <c r="C31" s="190" t="s">
        <v>103</v>
      </c>
      <c r="D31" s="15">
        <v>151</v>
      </c>
      <c r="E31" s="15">
        <v>100</v>
      </c>
      <c r="F31" s="15">
        <v>180</v>
      </c>
      <c r="G31" s="15">
        <v>156</v>
      </c>
      <c r="H31" s="39">
        <v>587</v>
      </c>
      <c r="I31" s="15">
        <v>10</v>
      </c>
      <c r="J31" s="15">
        <v>13</v>
      </c>
      <c r="K31" s="15">
        <v>14</v>
      </c>
      <c r="L31" s="15">
        <v>3</v>
      </c>
    </row>
    <row r="32" spans="1:12" ht="15.75" x14ac:dyDescent="0.25">
      <c r="A32">
        <v>30</v>
      </c>
      <c r="B32" s="93" t="s">
        <v>102</v>
      </c>
      <c r="C32" s="190" t="s">
        <v>113</v>
      </c>
      <c r="D32" s="15">
        <v>148</v>
      </c>
      <c r="E32" s="15">
        <v>132</v>
      </c>
      <c r="F32" s="15">
        <v>137</v>
      </c>
      <c r="G32" s="15">
        <v>158</v>
      </c>
      <c r="H32" s="39">
        <v>575</v>
      </c>
      <c r="I32" s="15">
        <v>9</v>
      </c>
      <c r="J32" s="15">
        <v>14</v>
      </c>
      <c r="K32" s="15">
        <v>14</v>
      </c>
      <c r="L32" s="15">
        <v>3</v>
      </c>
    </row>
    <row r="33" spans="1:12" ht="15.75" x14ac:dyDescent="0.25">
      <c r="A33">
        <v>31</v>
      </c>
      <c r="B33" s="93" t="s">
        <v>102</v>
      </c>
      <c r="C33" s="189" t="s">
        <v>108</v>
      </c>
      <c r="D33" s="15">
        <v>121</v>
      </c>
      <c r="E33" s="15">
        <v>126</v>
      </c>
      <c r="F33" s="15">
        <v>156</v>
      </c>
      <c r="G33" s="15">
        <v>172</v>
      </c>
      <c r="H33" s="39">
        <v>575</v>
      </c>
      <c r="I33" s="15">
        <v>8</v>
      </c>
      <c r="J33" s="15">
        <v>14</v>
      </c>
      <c r="K33" s="15">
        <v>15</v>
      </c>
      <c r="L33" s="15">
        <v>3</v>
      </c>
    </row>
    <row r="34" spans="1:12" ht="15.75" x14ac:dyDescent="0.25">
      <c r="A34">
        <v>32</v>
      </c>
      <c r="B34" s="80" t="s">
        <v>112</v>
      </c>
      <c r="C34" s="188" t="s">
        <v>118</v>
      </c>
      <c r="D34" s="15">
        <v>122</v>
      </c>
      <c r="E34" s="15">
        <v>168</v>
      </c>
      <c r="F34" s="15">
        <v>149</v>
      </c>
      <c r="G34" s="15">
        <v>132</v>
      </c>
      <c r="H34" s="39">
        <v>571</v>
      </c>
      <c r="I34" s="15">
        <v>6</v>
      </c>
      <c r="J34" s="15">
        <v>19</v>
      </c>
      <c r="K34" s="15">
        <v>12</v>
      </c>
      <c r="L34" s="15">
        <v>6</v>
      </c>
    </row>
    <row r="35" spans="1:12" ht="15.75" x14ac:dyDescent="0.25">
      <c r="A35">
        <v>33</v>
      </c>
      <c r="B35" s="80" t="s">
        <v>112</v>
      </c>
      <c r="C35" s="188" t="s">
        <v>117</v>
      </c>
      <c r="D35" s="15">
        <v>116</v>
      </c>
      <c r="E35" s="15">
        <v>174</v>
      </c>
      <c r="F35" s="15">
        <v>128</v>
      </c>
      <c r="G35" s="15">
        <v>129</v>
      </c>
      <c r="H35" s="39">
        <v>547</v>
      </c>
      <c r="I35" s="15">
        <v>8</v>
      </c>
      <c r="J35" s="15">
        <v>14</v>
      </c>
      <c r="K35" s="15">
        <v>15</v>
      </c>
      <c r="L35" s="15">
        <v>4</v>
      </c>
    </row>
    <row r="36" spans="1:12" ht="15.75" x14ac:dyDescent="0.25">
      <c r="A36">
        <v>34</v>
      </c>
      <c r="B36" s="80" t="s">
        <v>112</v>
      </c>
      <c r="C36" s="188" t="s">
        <v>123</v>
      </c>
      <c r="D36" s="15">
        <v>133</v>
      </c>
      <c r="E36" s="15">
        <v>154</v>
      </c>
      <c r="F36" s="15">
        <v>116</v>
      </c>
      <c r="G36" s="15">
        <v>143</v>
      </c>
      <c r="H36" s="39">
        <v>546</v>
      </c>
      <c r="I36" s="15">
        <v>8</v>
      </c>
      <c r="J36" s="15">
        <v>16</v>
      </c>
      <c r="K36" s="15">
        <v>13</v>
      </c>
      <c r="L36" s="15">
        <v>4</v>
      </c>
    </row>
    <row r="37" spans="1:12" ht="15.75" x14ac:dyDescent="0.25">
      <c r="A37">
        <v>35</v>
      </c>
      <c r="B37" s="158" t="s">
        <v>121</v>
      </c>
      <c r="C37" s="192" t="s">
        <v>162</v>
      </c>
      <c r="D37" s="15">
        <v>124</v>
      </c>
      <c r="E37" s="15">
        <v>153</v>
      </c>
      <c r="F37" s="15">
        <v>105</v>
      </c>
      <c r="G37" s="15">
        <v>143</v>
      </c>
      <c r="H37" s="39">
        <v>525</v>
      </c>
      <c r="I37" s="15">
        <v>7</v>
      </c>
      <c r="J37" s="15">
        <v>13</v>
      </c>
      <c r="K37" s="15">
        <v>18</v>
      </c>
      <c r="L37" s="15">
        <v>2</v>
      </c>
    </row>
    <row r="38" spans="1:12" ht="15.75" x14ac:dyDescent="0.25">
      <c r="A38">
        <v>36</v>
      </c>
      <c r="B38" s="93" t="s">
        <v>102</v>
      </c>
      <c r="C38" s="190" t="s">
        <v>106</v>
      </c>
      <c r="D38" s="15">
        <v>144</v>
      </c>
      <c r="E38" s="15">
        <v>125</v>
      </c>
      <c r="F38" s="15">
        <v>135</v>
      </c>
      <c r="G38" s="15">
        <v>95</v>
      </c>
      <c r="H38" s="39">
        <v>499</v>
      </c>
      <c r="I38" s="15">
        <v>8</v>
      </c>
      <c r="J38" s="15">
        <v>10</v>
      </c>
      <c r="K38" s="15">
        <v>22</v>
      </c>
      <c r="L38" s="15">
        <v>1</v>
      </c>
    </row>
    <row r="39" spans="1:12" x14ac:dyDescent="0.25">
      <c r="B39" s="157"/>
      <c r="C39" t="s">
        <v>152</v>
      </c>
      <c r="D39" s="211">
        <v>44594</v>
      </c>
    </row>
    <row r="40" spans="1:12" ht="15.75" x14ac:dyDescent="0.25">
      <c r="A40">
        <v>1</v>
      </c>
      <c r="B40" s="87" t="s">
        <v>45</v>
      </c>
      <c r="C40" s="43" t="s">
        <v>46</v>
      </c>
      <c r="D40" s="15">
        <v>166</v>
      </c>
      <c r="E40" s="15">
        <v>188</v>
      </c>
      <c r="F40" s="15">
        <v>204</v>
      </c>
      <c r="G40" s="15">
        <v>151</v>
      </c>
      <c r="H40" s="39">
        <v>709</v>
      </c>
      <c r="I40" s="15">
        <v>14</v>
      </c>
      <c r="J40" s="15">
        <v>16</v>
      </c>
      <c r="K40" s="15">
        <v>4</v>
      </c>
      <c r="L40" s="15">
        <v>6</v>
      </c>
    </row>
    <row r="41" spans="1:12" ht="15.75" x14ac:dyDescent="0.25">
      <c r="A41">
        <v>2</v>
      </c>
      <c r="B41" s="88" t="s">
        <v>49</v>
      </c>
      <c r="C41" s="89" t="s">
        <v>69</v>
      </c>
      <c r="D41" s="15">
        <v>187</v>
      </c>
      <c r="E41" s="15">
        <v>170</v>
      </c>
      <c r="F41" s="15">
        <v>167</v>
      </c>
      <c r="G41" s="15">
        <v>170</v>
      </c>
      <c r="H41" s="39">
        <v>694</v>
      </c>
      <c r="I41" s="15">
        <v>9</v>
      </c>
      <c r="J41" s="15">
        <v>23</v>
      </c>
      <c r="K41" s="15">
        <v>5</v>
      </c>
      <c r="L41" s="15">
        <v>3</v>
      </c>
    </row>
    <row r="42" spans="1:12" ht="15.75" x14ac:dyDescent="0.25">
      <c r="A42">
        <v>3</v>
      </c>
      <c r="B42" s="88" t="s">
        <v>49</v>
      </c>
      <c r="C42" s="89" t="s">
        <v>51</v>
      </c>
      <c r="D42" s="15">
        <v>204</v>
      </c>
      <c r="E42" s="15">
        <v>160</v>
      </c>
      <c r="F42" s="15">
        <v>149</v>
      </c>
      <c r="G42" s="15">
        <v>172</v>
      </c>
      <c r="H42" s="39">
        <v>685</v>
      </c>
      <c r="I42" s="15">
        <v>12</v>
      </c>
      <c r="J42" s="15">
        <v>19</v>
      </c>
      <c r="K42" s="15">
        <v>4</v>
      </c>
      <c r="L42" s="15">
        <v>6</v>
      </c>
    </row>
    <row r="43" spans="1:12" ht="15.75" x14ac:dyDescent="0.25">
      <c r="A43">
        <v>4</v>
      </c>
      <c r="B43" s="87" t="s">
        <v>45</v>
      </c>
      <c r="C43" s="43" t="s">
        <v>48</v>
      </c>
      <c r="D43" s="15">
        <v>176</v>
      </c>
      <c r="E43" s="15">
        <v>199</v>
      </c>
      <c r="F43" s="15">
        <v>127</v>
      </c>
      <c r="G43" s="15">
        <v>168</v>
      </c>
      <c r="H43" s="39">
        <v>670</v>
      </c>
      <c r="I43" s="15">
        <v>11</v>
      </c>
      <c r="J43" s="15">
        <v>18</v>
      </c>
      <c r="K43" s="15">
        <v>9</v>
      </c>
      <c r="L43" s="15">
        <v>4</v>
      </c>
    </row>
    <row r="44" spans="1:12" ht="15.75" x14ac:dyDescent="0.25">
      <c r="A44">
        <v>5</v>
      </c>
      <c r="B44" s="87" t="s">
        <v>45</v>
      </c>
      <c r="C44" s="43" t="s">
        <v>47</v>
      </c>
      <c r="D44" s="15">
        <v>146</v>
      </c>
      <c r="E44" s="15">
        <v>178</v>
      </c>
      <c r="F44" s="15">
        <v>169</v>
      </c>
      <c r="G44" s="15">
        <v>158</v>
      </c>
      <c r="H44" s="39">
        <v>651</v>
      </c>
      <c r="I44" s="15">
        <v>16</v>
      </c>
      <c r="J44" s="15">
        <v>12</v>
      </c>
      <c r="K44" s="15">
        <v>11</v>
      </c>
      <c r="L44" s="15">
        <v>3</v>
      </c>
    </row>
    <row r="45" spans="1:12" ht="15.75" x14ac:dyDescent="0.25">
      <c r="A45">
        <v>6</v>
      </c>
      <c r="B45" s="88" t="s">
        <v>49</v>
      </c>
      <c r="C45" s="89" t="s">
        <v>53</v>
      </c>
      <c r="D45" s="15">
        <v>171</v>
      </c>
      <c r="E45" s="15">
        <v>158</v>
      </c>
      <c r="F45" s="15">
        <v>157</v>
      </c>
      <c r="G45" s="15">
        <v>127</v>
      </c>
      <c r="H45" s="39">
        <v>613</v>
      </c>
      <c r="I45" s="15">
        <v>7</v>
      </c>
      <c r="J45" s="15">
        <v>20</v>
      </c>
      <c r="K45" s="15">
        <v>9</v>
      </c>
      <c r="L45" s="15">
        <v>5</v>
      </c>
    </row>
    <row r="46" spans="1:12" ht="15.75" x14ac:dyDescent="0.25">
      <c r="A46">
        <v>7</v>
      </c>
      <c r="B46" s="90" t="s">
        <v>58</v>
      </c>
      <c r="C46" s="51" t="s">
        <v>65</v>
      </c>
      <c r="D46" s="15">
        <v>116</v>
      </c>
      <c r="E46" s="15">
        <v>127</v>
      </c>
      <c r="F46" s="15">
        <v>179</v>
      </c>
      <c r="G46" s="15">
        <v>159</v>
      </c>
      <c r="H46" s="39">
        <v>581</v>
      </c>
      <c r="I46" s="15">
        <v>8</v>
      </c>
      <c r="J46" s="15">
        <v>13</v>
      </c>
      <c r="K46" s="15">
        <v>16</v>
      </c>
      <c r="L46" s="15">
        <v>3</v>
      </c>
    </row>
    <row r="47" spans="1:12" ht="15.75" x14ac:dyDescent="0.25">
      <c r="A47">
        <v>8</v>
      </c>
      <c r="B47" s="90" t="s">
        <v>58</v>
      </c>
      <c r="C47" s="51" t="s">
        <v>68</v>
      </c>
      <c r="D47" s="15">
        <v>144</v>
      </c>
      <c r="E47" s="15">
        <v>140</v>
      </c>
      <c r="F47" s="15">
        <v>150</v>
      </c>
      <c r="G47" s="15">
        <v>147</v>
      </c>
      <c r="H47" s="39">
        <v>581</v>
      </c>
      <c r="I47" s="15">
        <v>4</v>
      </c>
      <c r="J47" s="15">
        <v>21</v>
      </c>
      <c r="K47" s="15">
        <v>13</v>
      </c>
      <c r="L47" s="15">
        <v>2</v>
      </c>
    </row>
    <row r="48" spans="1:12" ht="15.75" x14ac:dyDescent="0.25">
      <c r="A48">
        <v>9</v>
      </c>
      <c r="B48" s="87" t="s">
        <v>45</v>
      </c>
      <c r="C48" s="43" t="s">
        <v>52</v>
      </c>
      <c r="D48" s="15">
        <v>135</v>
      </c>
      <c r="E48" s="15">
        <v>119</v>
      </c>
      <c r="F48" s="15">
        <v>191</v>
      </c>
      <c r="G48" s="15">
        <v>135</v>
      </c>
      <c r="H48" s="39">
        <v>580</v>
      </c>
      <c r="I48" s="15">
        <v>12</v>
      </c>
      <c r="J48" s="15">
        <v>12</v>
      </c>
      <c r="K48" s="15">
        <v>7</v>
      </c>
      <c r="L48" s="15">
        <v>11</v>
      </c>
    </row>
    <row r="49" spans="1:12" ht="15.75" x14ac:dyDescent="0.25">
      <c r="A49">
        <v>10</v>
      </c>
      <c r="B49" s="90" t="s">
        <v>58</v>
      </c>
      <c r="C49" s="51" t="s">
        <v>59</v>
      </c>
      <c r="D49" s="15">
        <v>136</v>
      </c>
      <c r="E49" s="15">
        <v>136</v>
      </c>
      <c r="F49" s="15">
        <v>156</v>
      </c>
      <c r="G49" s="15">
        <v>145</v>
      </c>
      <c r="H49" s="39">
        <v>573</v>
      </c>
      <c r="I49" s="15">
        <v>6</v>
      </c>
      <c r="J49" s="15">
        <v>16</v>
      </c>
      <c r="K49" s="15">
        <v>15</v>
      </c>
      <c r="L49" s="15">
        <v>3</v>
      </c>
    </row>
    <row r="50" spans="1:12" ht="15.75" x14ac:dyDescent="0.25">
      <c r="A50">
        <v>11</v>
      </c>
      <c r="B50" s="88" t="s">
        <v>49</v>
      </c>
      <c r="C50" s="89" t="s">
        <v>155</v>
      </c>
      <c r="D50" s="15">
        <v>129</v>
      </c>
      <c r="E50" s="15">
        <v>145</v>
      </c>
      <c r="F50" s="15">
        <v>144</v>
      </c>
      <c r="G50" s="15">
        <v>149</v>
      </c>
      <c r="H50" s="39">
        <v>567</v>
      </c>
      <c r="I50" s="15">
        <v>7</v>
      </c>
      <c r="J50" s="15">
        <v>19</v>
      </c>
      <c r="K50" s="15">
        <v>14</v>
      </c>
      <c r="L50" s="15">
        <v>3</v>
      </c>
    </row>
    <row r="51" spans="1:12" ht="15.75" x14ac:dyDescent="0.25">
      <c r="A51">
        <v>12</v>
      </c>
      <c r="B51" s="88" t="s">
        <v>49</v>
      </c>
      <c r="C51" s="89" t="s">
        <v>50</v>
      </c>
      <c r="D51" s="15">
        <v>102</v>
      </c>
      <c r="E51" s="15">
        <v>145</v>
      </c>
      <c r="F51" s="15">
        <v>147</v>
      </c>
      <c r="G51" s="15">
        <v>148</v>
      </c>
      <c r="H51" s="39">
        <v>542</v>
      </c>
      <c r="I51" s="15">
        <v>8</v>
      </c>
      <c r="J51" s="15">
        <v>13</v>
      </c>
      <c r="K51" s="15">
        <v>16</v>
      </c>
      <c r="L51" s="15">
        <v>4</v>
      </c>
    </row>
    <row r="52" spans="1:12" ht="15.75" x14ac:dyDescent="0.25">
      <c r="A52">
        <v>13</v>
      </c>
      <c r="B52" s="90" t="s">
        <v>58</v>
      </c>
      <c r="C52" s="51" t="s">
        <v>60</v>
      </c>
      <c r="D52" s="15">
        <v>129</v>
      </c>
      <c r="E52" s="15">
        <v>114</v>
      </c>
      <c r="F52" s="15">
        <v>148</v>
      </c>
      <c r="G52" s="15">
        <v>145</v>
      </c>
      <c r="H52" s="39">
        <v>536</v>
      </c>
      <c r="I52" s="15">
        <v>4</v>
      </c>
      <c r="J52" s="15">
        <v>17</v>
      </c>
      <c r="K52" s="15">
        <v>17</v>
      </c>
      <c r="L52" s="15">
        <v>3</v>
      </c>
    </row>
    <row r="53" spans="1:12" ht="15.75" x14ac:dyDescent="0.25">
      <c r="A53">
        <v>14</v>
      </c>
      <c r="B53" s="91" t="s">
        <v>55</v>
      </c>
      <c r="C53" s="48" t="s">
        <v>64</v>
      </c>
      <c r="D53" s="15">
        <v>111</v>
      </c>
      <c r="E53" s="15">
        <v>94</v>
      </c>
      <c r="F53" s="15">
        <v>159</v>
      </c>
      <c r="G53" s="15">
        <v>155</v>
      </c>
      <c r="H53" s="39">
        <v>519</v>
      </c>
      <c r="I53" s="15">
        <v>10</v>
      </c>
      <c r="J53" s="15">
        <v>8</v>
      </c>
      <c r="K53" s="15">
        <v>22</v>
      </c>
      <c r="L53" s="15">
        <v>2</v>
      </c>
    </row>
    <row r="54" spans="1:12" ht="15.75" x14ac:dyDescent="0.25">
      <c r="A54">
        <v>15</v>
      </c>
      <c r="B54" s="91" t="s">
        <v>55</v>
      </c>
      <c r="C54" s="49" t="s">
        <v>67</v>
      </c>
      <c r="D54" s="15">
        <v>142</v>
      </c>
      <c r="E54" s="15">
        <v>111</v>
      </c>
      <c r="F54" s="15">
        <v>111</v>
      </c>
      <c r="G54" s="15">
        <v>120</v>
      </c>
      <c r="H54" s="39">
        <v>484</v>
      </c>
      <c r="I54" s="15">
        <v>9</v>
      </c>
      <c r="J54" s="15">
        <v>6</v>
      </c>
      <c r="K54" s="15">
        <v>21</v>
      </c>
      <c r="L54" s="15">
        <v>5</v>
      </c>
    </row>
    <row r="55" spans="1:12" ht="15.75" x14ac:dyDescent="0.25">
      <c r="A55">
        <v>16</v>
      </c>
      <c r="B55" s="90" t="s">
        <v>58</v>
      </c>
      <c r="C55" s="51" t="s">
        <v>66</v>
      </c>
      <c r="D55" s="15">
        <v>110</v>
      </c>
      <c r="E55" s="15">
        <v>116</v>
      </c>
      <c r="F55" s="15">
        <v>116</v>
      </c>
      <c r="G55" s="15">
        <v>102</v>
      </c>
      <c r="H55" s="39">
        <v>444</v>
      </c>
      <c r="I55" s="15">
        <v>2</v>
      </c>
      <c r="J55" s="15">
        <v>9</v>
      </c>
      <c r="K55" s="15">
        <v>22</v>
      </c>
      <c r="L55" s="15">
        <v>7</v>
      </c>
    </row>
  </sheetData>
  <pageMargins left="0.7" right="0.7" top="0.75" bottom="0.75" header="0.3" footer="0.3"/>
  <pageSetup paperSize="9" orientation="portrait" horizontalDpi="0" verticalDpi="0" r:id="rId1"/>
  <rowBreaks count="1" manualBreakCount="1">
    <brk id="38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6"/>
  <sheetViews>
    <sheetView topLeftCell="A22" workbookViewId="0">
      <selection activeCell="M44" sqref="M44"/>
    </sheetView>
  </sheetViews>
  <sheetFormatPr defaultRowHeight="15" x14ac:dyDescent="0.25"/>
  <cols>
    <col min="2" max="2" width="3.28515625" bestFit="1" customWidth="1"/>
    <col min="3" max="3" width="20.42578125" bestFit="1" customWidth="1"/>
    <col min="4" max="8" width="6.5703125" style="2" customWidth="1"/>
    <col min="9" max="12" width="5.140625" style="2" customWidth="1"/>
    <col min="14" max="14" width="3.28515625" bestFit="1" customWidth="1"/>
  </cols>
  <sheetData>
    <row r="1" spans="2:12" x14ac:dyDescent="0.25">
      <c r="C1" s="56" t="s">
        <v>186</v>
      </c>
    </row>
    <row r="3" spans="2:12" ht="15.75" x14ac:dyDescent="0.25">
      <c r="B3" s="64" t="s">
        <v>75</v>
      </c>
      <c r="C3" s="181" t="s">
        <v>78</v>
      </c>
      <c r="D3" s="15">
        <v>222</v>
      </c>
      <c r="E3" s="15">
        <v>188</v>
      </c>
      <c r="F3" s="15">
        <v>253</v>
      </c>
      <c r="G3" s="15">
        <v>190</v>
      </c>
      <c r="H3" s="39">
        <v>853</v>
      </c>
      <c r="I3" s="15">
        <v>25</v>
      </c>
      <c r="J3" s="15">
        <v>12</v>
      </c>
      <c r="K3" s="15">
        <v>6</v>
      </c>
      <c r="L3" s="15">
        <v>0</v>
      </c>
    </row>
    <row r="4" spans="2:12" ht="15.75" x14ac:dyDescent="0.25">
      <c r="B4" s="64" t="s">
        <v>75</v>
      </c>
      <c r="C4" s="181" t="s">
        <v>76</v>
      </c>
      <c r="D4" s="15">
        <v>247</v>
      </c>
      <c r="E4" s="15">
        <v>206</v>
      </c>
      <c r="F4" s="15">
        <v>174</v>
      </c>
      <c r="G4" s="15">
        <v>223</v>
      </c>
      <c r="H4" s="39">
        <v>850</v>
      </c>
      <c r="I4" s="15">
        <v>30</v>
      </c>
      <c r="J4" s="15">
        <v>11</v>
      </c>
      <c r="K4" s="15">
        <v>3</v>
      </c>
      <c r="L4" s="15">
        <v>3</v>
      </c>
    </row>
    <row r="5" spans="2:12" ht="15.75" x14ac:dyDescent="0.25">
      <c r="B5" s="92" t="s">
        <v>85</v>
      </c>
      <c r="C5" s="185" t="s">
        <v>90</v>
      </c>
      <c r="D5" s="15">
        <v>187</v>
      </c>
      <c r="E5" s="15">
        <v>175</v>
      </c>
      <c r="F5" s="15">
        <v>189</v>
      </c>
      <c r="G5" s="15">
        <v>251</v>
      </c>
      <c r="H5" s="39">
        <v>802</v>
      </c>
      <c r="I5" s="15">
        <v>22</v>
      </c>
      <c r="J5" s="15">
        <v>13</v>
      </c>
      <c r="K5" s="15">
        <v>6</v>
      </c>
      <c r="L5" s="15">
        <v>1</v>
      </c>
    </row>
    <row r="6" spans="2:12" ht="15.75" x14ac:dyDescent="0.25">
      <c r="B6" s="64" t="s">
        <v>75</v>
      </c>
      <c r="C6" s="182" t="s">
        <v>77</v>
      </c>
      <c r="D6" s="15">
        <v>169</v>
      </c>
      <c r="E6" s="15">
        <v>182</v>
      </c>
      <c r="F6" s="15">
        <v>189</v>
      </c>
      <c r="G6" s="15">
        <v>245</v>
      </c>
      <c r="H6" s="39">
        <v>785</v>
      </c>
      <c r="I6" s="15">
        <v>19</v>
      </c>
      <c r="J6" s="15">
        <v>16</v>
      </c>
      <c r="K6" s="15">
        <v>2</v>
      </c>
      <c r="L6" s="15">
        <v>5</v>
      </c>
    </row>
    <row r="7" spans="2:12" ht="15.75" x14ac:dyDescent="0.25">
      <c r="B7" s="68" t="s">
        <v>82</v>
      </c>
      <c r="C7" s="183" t="s">
        <v>97</v>
      </c>
      <c r="D7" s="15">
        <v>212</v>
      </c>
      <c r="E7" s="15">
        <v>189</v>
      </c>
      <c r="F7" s="15">
        <v>182</v>
      </c>
      <c r="G7" s="15">
        <v>190</v>
      </c>
      <c r="H7" s="39">
        <v>773</v>
      </c>
      <c r="I7" s="15">
        <v>20</v>
      </c>
      <c r="J7" s="15">
        <v>13</v>
      </c>
      <c r="K7" s="15">
        <v>6</v>
      </c>
      <c r="L7" s="15">
        <v>3</v>
      </c>
    </row>
    <row r="8" spans="2:12" ht="15.75" x14ac:dyDescent="0.25">
      <c r="B8" s="92" t="s">
        <v>85</v>
      </c>
      <c r="C8" s="185" t="s">
        <v>92</v>
      </c>
      <c r="D8" s="15">
        <v>184</v>
      </c>
      <c r="E8" s="15">
        <v>201</v>
      </c>
      <c r="F8" s="15">
        <v>192</v>
      </c>
      <c r="G8" s="15">
        <v>188</v>
      </c>
      <c r="H8" s="39">
        <v>765</v>
      </c>
      <c r="I8" s="15">
        <v>16</v>
      </c>
      <c r="J8" s="15">
        <v>21</v>
      </c>
      <c r="K8" s="15">
        <v>3</v>
      </c>
      <c r="L8" s="15">
        <v>2</v>
      </c>
    </row>
    <row r="9" spans="2:12" ht="15.75" x14ac:dyDescent="0.25">
      <c r="B9" s="72" t="s">
        <v>93</v>
      </c>
      <c r="C9" s="186" t="s">
        <v>111</v>
      </c>
      <c r="D9" s="15">
        <v>207</v>
      </c>
      <c r="E9" s="15">
        <v>165</v>
      </c>
      <c r="F9" s="15">
        <v>189</v>
      </c>
      <c r="G9" s="15">
        <v>189</v>
      </c>
      <c r="H9" s="39">
        <v>750</v>
      </c>
      <c r="I9" s="15">
        <v>20</v>
      </c>
      <c r="J9" s="15">
        <v>13</v>
      </c>
      <c r="K9" s="15">
        <v>4</v>
      </c>
      <c r="L9" s="15">
        <v>4</v>
      </c>
    </row>
    <row r="10" spans="2:12" ht="15.75" x14ac:dyDescent="0.25">
      <c r="B10" s="68" t="s">
        <v>82</v>
      </c>
      <c r="C10" s="184" t="s">
        <v>87</v>
      </c>
      <c r="D10" s="15">
        <v>144</v>
      </c>
      <c r="E10" s="15">
        <v>208</v>
      </c>
      <c r="F10" s="15">
        <v>160</v>
      </c>
      <c r="G10" s="15">
        <v>212</v>
      </c>
      <c r="H10" s="39">
        <v>724</v>
      </c>
      <c r="I10" s="15">
        <v>13</v>
      </c>
      <c r="J10" s="15">
        <v>20</v>
      </c>
      <c r="K10" s="15">
        <v>3</v>
      </c>
      <c r="L10" s="15">
        <v>4</v>
      </c>
    </row>
    <row r="11" spans="2:12" ht="15.75" x14ac:dyDescent="0.25">
      <c r="B11" s="68" t="s">
        <v>82</v>
      </c>
      <c r="C11" s="183" t="s">
        <v>91</v>
      </c>
      <c r="D11" s="15">
        <v>169</v>
      </c>
      <c r="E11" s="15">
        <v>196</v>
      </c>
      <c r="F11" s="15">
        <v>174</v>
      </c>
      <c r="G11" s="15">
        <v>180</v>
      </c>
      <c r="H11" s="39">
        <v>719</v>
      </c>
      <c r="I11" s="15">
        <v>12</v>
      </c>
      <c r="J11" s="15">
        <v>22</v>
      </c>
      <c r="K11" s="15">
        <v>5</v>
      </c>
      <c r="L11" s="15">
        <v>2</v>
      </c>
    </row>
    <row r="12" spans="2:12" ht="15.75" x14ac:dyDescent="0.25">
      <c r="B12" s="68" t="s">
        <v>82</v>
      </c>
      <c r="C12" s="184" t="s">
        <v>84</v>
      </c>
      <c r="D12" s="15">
        <v>215</v>
      </c>
      <c r="E12" s="15">
        <v>126</v>
      </c>
      <c r="F12" s="15">
        <v>158</v>
      </c>
      <c r="G12" s="15">
        <v>206</v>
      </c>
      <c r="H12" s="39">
        <v>705</v>
      </c>
      <c r="I12" s="15">
        <v>13</v>
      </c>
      <c r="J12" s="15">
        <v>18</v>
      </c>
      <c r="K12" s="15">
        <v>5</v>
      </c>
      <c r="L12" s="15">
        <v>5</v>
      </c>
    </row>
    <row r="13" spans="2:12" ht="15.75" x14ac:dyDescent="0.25">
      <c r="B13" s="68" t="s">
        <v>82</v>
      </c>
      <c r="C13" s="184" t="s">
        <v>99</v>
      </c>
      <c r="D13" s="15">
        <v>183</v>
      </c>
      <c r="E13" s="15">
        <v>170</v>
      </c>
      <c r="F13" s="15">
        <v>190</v>
      </c>
      <c r="G13" s="15">
        <v>160</v>
      </c>
      <c r="H13" s="39">
        <v>703</v>
      </c>
      <c r="I13" s="15">
        <v>11</v>
      </c>
      <c r="J13" s="15">
        <v>22</v>
      </c>
      <c r="K13" s="15">
        <v>6</v>
      </c>
      <c r="L13" s="15">
        <v>2</v>
      </c>
    </row>
    <row r="14" spans="2:12" ht="15.75" x14ac:dyDescent="0.25">
      <c r="B14" s="92" t="s">
        <v>85</v>
      </c>
      <c r="C14" s="185" t="s">
        <v>89</v>
      </c>
      <c r="D14" s="15">
        <v>175</v>
      </c>
      <c r="E14" s="15">
        <v>244</v>
      </c>
      <c r="F14" s="15">
        <v>129</v>
      </c>
      <c r="G14" s="15">
        <v>153</v>
      </c>
      <c r="H14" s="39">
        <v>701</v>
      </c>
      <c r="I14" s="15">
        <v>14</v>
      </c>
      <c r="J14" s="15">
        <v>17</v>
      </c>
      <c r="K14" s="15">
        <v>6</v>
      </c>
      <c r="L14" s="15">
        <v>5</v>
      </c>
    </row>
    <row r="15" spans="2:12" ht="15.75" x14ac:dyDescent="0.25">
      <c r="B15" s="64" t="s">
        <v>75</v>
      </c>
      <c r="C15" s="182" t="s">
        <v>81</v>
      </c>
      <c r="D15" s="15">
        <v>156</v>
      </c>
      <c r="E15" s="15">
        <v>211</v>
      </c>
      <c r="F15" s="15">
        <v>156</v>
      </c>
      <c r="G15" s="15">
        <v>171</v>
      </c>
      <c r="H15" s="39">
        <v>694</v>
      </c>
      <c r="I15" s="15">
        <v>13</v>
      </c>
      <c r="J15" s="15">
        <v>19</v>
      </c>
      <c r="K15" s="15">
        <v>6</v>
      </c>
      <c r="L15" s="15">
        <v>3</v>
      </c>
    </row>
    <row r="16" spans="2:12" ht="15.75" x14ac:dyDescent="0.25">
      <c r="B16" s="72" t="s">
        <v>93</v>
      </c>
      <c r="C16" s="187" t="s">
        <v>95</v>
      </c>
      <c r="D16" s="15">
        <v>157</v>
      </c>
      <c r="E16" s="15">
        <v>188</v>
      </c>
      <c r="F16" s="15">
        <v>214</v>
      </c>
      <c r="G16" s="15">
        <v>134</v>
      </c>
      <c r="H16" s="39">
        <f>SUM(D16:G16)</f>
        <v>693</v>
      </c>
      <c r="I16" s="15"/>
      <c r="J16" s="15"/>
      <c r="K16" s="15"/>
      <c r="L16" s="15"/>
    </row>
    <row r="17" spans="2:12" ht="15.75" x14ac:dyDescent="0.25">
      <c r="B17" s="68" t="s">
        <v>82</v>
      </c>
      <c r="C17" s="183" t="s">
        <v>105</v>
      </c>
      <c r="D17" s="15">
        <v>181</v>
      </c>
      <c r="E17" s="15">
        <v>167</v>
      </c>
      <c r="F17" s="15">
        <v>184</v>
      </c>
      <c r="G17" s="15">
        <v>158</v>
      </c>
      <c r="H17" s="39">
        <v>690</v>
      </c>
      <c r="I17" s="15">
        <v>15</v>
      </c>
      <c r="J17" s="15">
        <v>20</v>
      </c>
      <c r="K17" s="15">
        <v>6</v>
      </c>
      <c r="L17" s="15">
        <v>2</v>
      </c>
    </row>
    <row r="18" spans="2:12" ht="15.75" x14ac:dyDescent="0.25">
      <c r="B18" s="92" t="s">
        <v>85</v>
      </c>
      <c r="C18" s="185" t="s">
        <v>94</v>
      </c>
      <c r="D18" s="15">
        <v>149</v>
      </c>
      <c r="E18" s="15">
        <v>178</v>
      </c>
      <c r="F18" s="15">
        <v>188</v>
      </c>
      <c r="G18" s="15">
        <v>174</v>
      </c>
      <c r="H18" s="39">
        <v>689</v>
      </c>
      <c r="I18" s="15">
        <v>11</v>
      </c>
      <c r="J18" s="15">
        <v>22</v>
      </c>
      <c r="K18" s="15">
        <v>6</v>
      </c>
      <c r="L18" s="15">
        <v>3</v>
      </c>
    </row>
    <row r="19" spans="2:12" ht="15.75" x14ac:dyDescent="0.25">
      <c r="B19" s="72" t="s">
        <v>93</v>
      </c>
      <c r="C19" s="186" t="s">
        <v>115</v>
      </c>
      <c r="D19" s="15">
        <v>162</v>
      </c>
      <c r="E19" s="15">
        <v>207</v>
      </c>
      <c r="F19" s="15">
        <v>150</v>
      </c>
      <c r="G19" s="15">
        <v>160</v>
      </c>
      <c r="H19" s="39">
        <f>SUM(D19:G19)</f>
        <v>679</v>
      </c>
      <c r="I19" s="15"/>
      <c r="J19" s="15"/>
      <c r="K19" s="15"/>
      <c r="L19" s="15"/>
    </row>
    <row r="20" spans="2:12" ht="15.75" x14ac:dyDescent="0.25">
      <c r="B20" s="64" t="s">
        <v>75</v>
      </c>
      <c r="C20" s="182" t="s">
        <v>79</v>
      </c>
      <c r="D20" s="15">
        <v>192</v>
      </c>
      <c r="E20" s="15">
        <v>163</v>
      </c>
      <c r="F20" s="15">
        <v>152</v>
      </c>
      <c r="G20" s="15">
        <v>164</v>
      </c>
      <c r="H20" s="39">
        <v>671</v>
      </c>
      <c r="I20" s="15">
        <v>18</v>
      </c>
      <c r="J20" s="15">
        <v>11</v>
      </c>
      <c r="K20" s="15">
        <v>8</v>
      </c>
      <c r="L20" s="15">
        <v>5</v>
      </c>
    </row>
    <row r="21" spans="2:12" ht="15.75" x14ac:dyDescent="0.25">
      <c r="B21" s="225" t="s">
        <v>93</v>
      </c>
      <c r="C21" s="226" t="s">
        <v>101</v>
      </c>
      <c r="D21" s="15">
        <v>160</v>
      </c>
      <c r="E21" s="15">
        <v>174</v>
      </c>
      <c r="F21" s="15">
        <v>148</v>
      </c>
      <c r="G21" s="15">
        <v>178</v>
      </c>
      <c r="H21" s="39">
        <f>SUM(D21:G21)</f>
        <v>660</v>
      </c>
      <c r="I21" s="15"/>
      <c r="J21" s="15"/>
      <c r="K21" s="15"/>
      <c r="L21" s="15"/>
    </row>
    <row r="22" spans="2:12" ht="15.75" x14ac:dyDescent="0.25">
      <c r="B22" s="72" t="s">
        <v>93</v>
      </c>
      <c r="C22" s="186" t="s">
        <v>100</v>
      </c>
      <c r="D22" s="15">
        <v>172</v>
      </c>
      <c r="E22" s="15">
        <v>163</v>
      </c>
      <c r="F22" s="15">
        <v>167</v>
      </c>
      <c r="G22" s="15">
        <v>149</v>
      </c>
      <c r="H22" s="39">
        <f>SUM(D22:G22)</f>
        <v>651</v>
      </c>
      <c r="I22" s="15"/>
      <c r="J22" s="15"/>
      <c r="K22" s="15"/>
      <c r="L22" s="15"/>
    </row>
    <row r="23" spans="2:12" ht="15.75" x14ac:dyDescent="0.25">
      <c r="B23" s="80" t="s">
        <v>112</v>
      </c>
      <c r="C23" s="188" t="s">
        <v>118</v>
      </c>
      <c r="D23" s="15">
        <v>146</v>
      </c>
      <c r="E23" s="15">
        <v>168</v>
      </c>
      <c r="F23" s="15">
        <v>178</v>
      </c>
      <c r="G23" s="15">
        <v>156</v>
      </c>
      <c r="H23" s="39">
        <f>SUM(D23:G23)</f>
        <v>648</v>
      </c>
      <c r="I23" s="15"/>
      <c r="J23" s="15"/>
      <c r="K23" s="15"/>
      <c r="L23" s="15"/>
    </row>
    <row r="24" spans="2:12" ht="15.75" x14ac:dyDescent="0.25">
      <c r="B24" s="93" t="s">
        <v>102</v>
      </c>
      <c r="C24" s="189" t="s">
        <v>107</v>
      </c>
      <c r="D24" s="15">
        <v>167</v>
      </c>
      <c r="E24" s="15">
        <v>182</v>
      </c>
      <c r="F24" s="15">
        <v>133</v>
      </c>
      <c r="G24" s="15">
        <v>160</v>
      </c>
      <c r="H24" s="39">
        <f>SUM(D24:G24)</f>
        <v>642</v>
      </c>
      <c r="I24" s="15"/>
      <c r="J24" s="15"/>
      <c r="K24" s="15"/>
      <c r="L24" s="15"/>
    </row>
    <row r="25" spans="2:12" ht="15.75" x14ac:dyDescent="0.25">
      <c r="B25" s="92" t="s">
        <v>85</v>
      </c>
      <c r="C25" s="185" t="s">
        <v>86</v>
      </c>
      <c r="D25" s="15">
        <v>129</v>
      </c>
      <c r="E25" s="15">
        <v>146</v>
      </c>
      <c r="F25" s="15">
        <v>165</v>
      </c>
      <c r="G25" s="15">
        <v>199</v>
      </c>
      <c r="H25" s="39">
        <v>639</v>
      </c>
      <c r="I25" s="15">
        <v>13</v>
      </c>
      <c r="J25" s="15">
        <v>14</v>
      </c>
      <c r="K25" s="15">
        <v>9</v>
      </c>
      <c r="L25" s="15">
        <v>5</v>
      </c>
    </row>
    <row r="26" spans="2:12" ht="15.75" x14ac:dyDescent="0.25">
      <c r="B26" s="93" t="s">
        <v>102</v>
      </c>
      <c r="C26" s="189" t="s">
        <v>108</v>
      </c>
      <c r="D26" s="15">
        <v>134</v>
      </c>
      <c r="E26" s="15">
        <v>147</v>
      </c>
      <c r="F26" s="15">
        <v>175</v>
      </c>
      <c r="G26" s="15">
        <v>166</v>
      </c>
      <c r="H26" s="39">
        <f t="shared" ref="H26:H37" si="0">SUM(D26:G26)</f>
        <v>622</v>
      </c>
      <c r="I26" s="15"/>
      <c r="J26" s="15"/>
      <c r="K26" s="15"/>
      <c r="L26" s="15"/>
    </row>
    <row r="27" spans="2:12" ht="15.75" x14ac:dyDescent="0.25">
      <c r="B27" s="93" t="s">
        <v>102</v>
      </c>
      <c r="C27" s="190" t="s">
        <v>103</v>
      </c>
      <c r="D27" s="15">
        <v>170</v>
      </c>
      <c r="E27" s="15">
        <v>163</v>
      </c>
      <c r="F27" s="15">
        <v>126</v>
      </c>
      <c r="G27" s="15">
        <v>146</v>
      </c>
      <c r="H27" s="39">
        <f t="shared" si="0"/>
        <v>605</v>
      </c>
      <c r="I27" s="15"/>
      <c r="J27" s="15"/>
      <c r="K27" s="15"/>
      <c r="L27" s="15"/>
    </row>
    <row r="28" spans="2:12" ht="15.75" x14ac:dyDescent="0.25">
      <c r="B28" s="80" t="s">
        <v>112</v>
      </c>
      <c r="C28" s="188" t="s">
        <v>114</v>
      </c>
      <c r="D28" s="15">
        <v>122</v>
      </c>
      <c r="E28" s="15">
        <v>138</v>
      </c>
      <c r="F28" s="15">
        <v>183</v>
      </c>
      <c r="G28" s="15">
        <v>151</v>
      </c>
      <c r="H28" s="39">
        <f t="shared" si="0"/>
        <v>594</v>
      </c>
      <c r="I28" s="15"/>
      <c r="J28" s="15"/>
      <c r="K28" s="15"/>
      <c r="L28" s="15"/>
    </row>
    <row r="29" spans="2:12" ht="15.75" x14ac:dyDescent="0.25">
      <c r="B29" s="80" t="s">
        <v>112</v>
      </c>
      <c r="C29" s="188" t="s">
        <v>116</v>
      </c>
      <c r="D29" s="15">
        <v>133</v>
      </c>
      <c r="E29" s="15">
        <v>130</v>
      </c>
      <c r="F29" s="15">
        <v>166</v>
      </c>
      <c r="G29" s="15">
        <v>142</v>
      </c>
      <c r="H29" s="39">
        <f t="shared" si="0"/>
        <v>571</v>
      </c>
      <c r="I29" s="15"/>
      <c r="J29" s="15"/>
      <c r="K29" s="15"/>
      <c r="L29" s="15"/>
    </row>
    <row r="30" spans="2:12" ht="15.75" x14ac:dyDescent="0.25">
      <c r="B30" s="80" t="s">
        <v>112</v>
      </c>
      <c r="C30" s="188" t="s">
        <v>117</v>
      </c>
      <c r="D30" s="15">
        <v>128</v>
      </c>
      <c r="E30" s="15">
        <v>124</v>
      </c>
      <c r="F30" s="15">
        <v>152</v>
      </c>
      <c r="G30" s="15">
        <v>155</v>
      </c>
      <c r="H30" s="39">
        <f t="shared" si="0"/>
        <v>559</v>
      </c>
      <c r="I30" s="15"/>
      <c r="J30" s="15"/>
      <c r="K30" s="15"/>
      <c r="L30" s="15"/>
    </row>
    <row r="31" spans="2:12" ht="15.75" x14ac:dyDescent="0.25">
      <c r="B31" s="93" t="s">
        <v>102</v>
      </c>
      <c r="C31" s="190" t="s">
        <v>109</v>
      </c>
      <c r="D31" s="15">
        <v>142</v>
      </c>
      <c r="E31" s="15">
        <v>113</v>
      </c>
      <c r="F31" s="15">
        <v>143</v>
      </c>
      <c r="G31" s="15">
        <v>149</v>
      </c>
      <c r="H31" s="39">
        <f t="shared" si="0"/>
        <v>547</v>
      </c>
      <c r="I31" s="15"/>
      <c r="J31" s="15"/>
      <c r="K31" s="15"/>
      <c r="L31" s="15"/>
    </row>
    <row r="32" spans="2:12" ht="15.75" x14ac:dyDescent="0.25">
      <c r="B32" s="93" t="s">
        <v>102</v>
      </c>
      <c r="C32" s="190" t="s">
        <v>113</v>
      </c>
      <c r="D32" s="15">
        <v>162</v>
      </c>
      <c r="E32" s="15">
        <v>122</v>
      </c>
      <c r="F32" s="15">
        <v>103</v>
      </c>
      <c r="G32" s="15">
        <v>152</v>
      </c>
      <c r="H32" s="39">
        <f t="shared" si="0"/>
        <v>539</v>
      </c>
      <c r="I32" s="15"/>
      <c r="J32" s="15"/>
      <c r="K32" s="15"/>
      <c r="L32" s="15"/>
    </row>
    <row r="33" spans="2:12" ht="15.75" x14ac:dyDescent="0.25">
      <c r="B33" s="93" t="s">
        <v>102</v>
      </c>
      <c r="C33" s="190" t="s">
        <v>110</v>
      </c>
      <c r="D33" s="15">
        <v>147</v>
      </c>
      <c r="E33" s="15">
        <v>115</v>
      </c>
      <c r="F33" s="15">
        <v>144</v>
      </c>
      <c r="G33" s="15">
        <v>129</v>
      </c>
      <c r="H33" s="39">
        <f t="shared" si="0"/>
        <v>535</v>
      </c>
      <c r="I33" s="15"/>
      <c r="J33" s="15"/>
      <c r="K33" s="15"/>
      <c r="L33" s="15"/>
    </row>
    <row r="34" spans="2:12" ht="15.75" x14ac:dyDescent="0.25">
      <c r="B34" s="72" t="s">
        <v>93</v>
      </c>
      <c r="C34" s="187" t="s">
        <v>98</v>
      </c>
      <c r="D34" s="15">
        <v>126</v>
      </c>
      <c r="E34" s="15">
        <v>109</v>
      </c>
      <c r="F34" s="15">
        <v>128</v>
      </c>
      <c r="G34" s="15">
        <v>148</v>
      </c>
      <c r="H34" s="39">
        <f t="shared" si="0"/>
        <v>511</v>
      </c>
      <c r="I34" s="15"/>
      <c r="J34" s="15"/>
      <c r="K34" s="15"/>
      <c r="L34" s="15"/>
    </row>
    <row r="35" spans="2:12" ht="15.75" x14ac:dyDescent="0.25">
      <c r="B35" s="80" t="s">
        <v>112</v>
      </c>
      <c r="C35" s="188" t="s">
        <v>123</v>
      </c>
      <c r="D35" s="15">
        <v>109</v>
      </c>
      <c r="E35" s="15">
        <v>149</v>
      </c>
      <c r="F35" s="15">
        <v>117</v>
      </c>
      <c r="G35" s="15">
        <v>129</v>
      </c>
      <c r="H35" s="39">
        <f t="shared" si="0"/>
        <v>504</v>
      </c>
      <c r="I35" s="15"/>
      <c r="J35" s="15"/>
      <c r="K35" s="15"/>
      <c r="L35" s="15"/>
    </row>
    <row r="36" spans="2:12" ht="15.75" x14ac:dyDescent="0.25">
      <c r="B36" s="72" t="s">
        <v>93</v>
      </c>
      <c r="C36" s="186" t="s">
        <v>189</v>
      </c>
      <c r="D36" s="15">
        <v>131</v>
      </c>
      <c r="E36" s="15">
        <v>113</v>
      </c>
      <c r="F36" s="15">
        <v>126</v>
      </c>
      <c r="G36" s="15">
        <v>115</v>
      </c>
      <c r="H36" s="39">
        <f t="shared" si="0"/>
        <v>485</v>
      </c>
      <c r="I36" s="15"/>
      <c r="J36" s="15"/>
      <c r="K36" s="15"/>
      <c r="L36" s="15"/>
    </row>
    <row r="37" spans="2:12" ht="15.75" x14ac:dyDescent="0.25">
      <c r="B37" s="93" t="s">
        <v>102</v>
      </c>
      <c r="C37" s="78" t="s">
        <v>106</v>
      </c>
      <c r="D37" s="15">
        <v>108</v>
      </c>
      <c r="E37" s="15">
        <v>126</v>
      </c>
      <c r="F37" s="15">
        <v>122</v>
      </c>
      <c r="G37" s="15">
        <v>120</v>
      </c>
      <c r="H37" s="39">
        <f t="shared" si="0"/>
        <v>476</v>
      </c>
      <c r="I37" s="15"/>
      <c r="J37" s="15"/>
      <c r="K37" s="15"/>
      <c r="L37" s="15"/>
    </row>
    <row r="38" spans="2:12" ht="15.75" x14ac:dyDescent="0.25">
      <c r="B38" s="227"/>
      <c r="C38" s="127"/>
      <c r="D38" s="57"/>
      <c r="E38" s="57"/>
      <c r="F38" s="57"/>
      <c r="G38" s="57"/>
      <c r="H38" s="120"/>
      <c r="I38" s="57"/>
      <c r="J38" s="57"/>
      <c r="K38" s="15"/>
      <c r="L38" s="15"/>
    </row>
    <row r="39" spans="2:12" x14ac:dyDescent="0.25">
      <c r="B39" s="227"/>
      <c r="C39" s="56" t="s">
        <v>186</v>
      </c>
      <c r="D39" s="57"/>
      <c r="E39" s="57"/>
      <c r="F39" s="57"/>
      <c r="G39" s="57"/>
      <c r="H39" s="120"/>
      <c r="I39" s="57"/>
      <c r="J39" s="57"/>
      <c r="K39" s="15"/>
      <c r="L39" s="15"/>
    </row>
    <row r="40" spans="2:12" ht="15.75" x14ac:dyDescent="0.25">
      <c r="B40" s="87" t="s">
        <v>45</v>
      </c>
      <c r="C40" s="43" t="s">
        <v>52</v>
      </c>
      <c r="D40" s="15">
        <v>165</v>
      </c>
      <c r="E40" s="15">
        <v>170</v>
      </c>
      <c r="F40" s="15">
        <v>173</v>
      </c>
      <c r="G40" s="15">
        <v>175</v>
      </c>
      <c r="H40" s="39">
        <v>683</v>
      </c>
      <c r="I40" s="15">
        <v>8</v>
      </c>
      <c r="J40" s="15">
        <v>26</v>
      </c>
      <c r="K40" s="15">
        <v>1</v>
      </c>
      <c r="L40" s="15">
        <v>6</v>
      </c>
    </row>
    <row r="41" spans="2:12" ht="15.75" x14ac:dyDescent="0.25">
      <c r="B41" s="87" t="s">
        <v>45</v>
      </c>
      <c r="C41" s="43" t="s">
        <v>171</v>
      </c>
      <c r="D41" s="15">
        <v>200</v>
      </c>
      <c r="E41" s="15">
        <v>163</v>
      </c>
      <c r="F41" s="15">
        <v>169</v>
      </c>
      <c r="G41" s="15">
        <v>141</v>
      </c>
      <c r="H41" s="39">
        <v>673</v>
      </c>
      <c r="I41" s="15">
        <v>12</v>
      </c>
      <c r="J41" s="15">
        <v>20</v>
      </c>
      <c r="K41" s="15">
        <v>9</v>
      </c>
      <c r="L41" s="15">
        <v>1</v>
      </c>
    </row>
    <row r="42" spans="2:12" x14ac:dyDescent="0.25">
      <c r="B42" s="224">
        <v>19</v>
      </c>
      <c r="C42" s="41" t="s">
        <v>185</v>
      </c>
      <c r="D42" s="15">
        <v>200</v>
      </c>
      <c r="E42" s="15">
        <v>137</v>
      </c>
      <c r="F42" s="15">
        <v>191</v>
      </c>
      <c r="G42" s="15">
        <v>136</v>
      </c>
      <c r="H42" s="39">
        <v>664</v>
      </c>
      <c r="I42" s="15">
        <v>13</v>
      </c>
      <c r="J42" s="15">
        <v>14</v>
      </c>
      <c r="K42" s="15">
        <v>8</v>
      </c>
      <c r="L42" s="15">
        <v>7</v>
      </c>
    </row>
    <row r="43" spans="2:12" ht="15.75" x14ac:dyDescent="0.25">
      <c r="B43" s="87" t="s">
        <v>45</v>
      </c>
      <c r="C43" s="43" t="s">
        <v>47</v>
      </c>
      <c r="D43" s="15">
        <v>144</v>
      </c>
      <c r="E43" s="15">
        <v>136</v>
      </c>
      <c r="F43" s="15">
        <v>200</v>
      </c>
      <c r="G43" s="15">
        <v>181</v>
      </c>
      <c r="H43" s="39">
        <v>661</v>
      </c>
      <c r="I43" s="15">
        <v>15</v>
      </c>
      <c r="J43" s="15">
        <v>11</v>
      </c>
      <c r="K43" s="15">
        <v>9</v>
      </c>
      <c r="L43" s="15">
        <v>6</v>
      </c>
    </row>
    <row r="44" spans="2:12" ht="15.75" x14ac:dyDescent="0.25">
      <c r="B44" s="87" t="s">
        <v>45</v>
      </c>
      <c r="C44" s="43" t="s">
        <v>48</v>
      </c>
      <c r="D44" s="15">
        <v>170</v>
      </c>
      <c r="E44" s="15">
        <v>180</v>
      </c>
      <c r="F44" s="15">
        <v>145</v>
      </c>
      <c r="G44" s="15">
        <v>137</v>
      </c>
      <c r="H44" s="39">
        <v>632</v>
      </c>
      <c r="I44" s="15">
        <v>10</v>
      </c>
      <c r="J44" s="15">
        <v>17</v>
      </c>
      <c r="K44" s="15">
        <v>7</v>
      </c>
      <c r="L44" s="15">
        <v>6</v>
      </c>
    </row>
    <row r="45" spans="2:12" ht="15.75" x14ac:dyDescent="0.25">
      <c r="B45" s="88" t="s">
        <v>49</v>
      </c>
      <c r="C45" s="89" t="s">
        <v>51</v>
      </c>
      <c r="D45" s="15">
        <v>173</v>
      </c>
      <c r="E45" s="15">
        <v>149</v>
      </c>
      <c r="F45" s="15">
        <v>159</v>
      </c>
      <c r="G45" s="15">
        <v>144</v>
      </c>
      <c r="H45" s="39">
        <v>625</v>
      </c>
      <c r="I45" s="15">
        <v>12</v>
      </c>
      <c r="J45" s="15">
        <v>14</v>
      </c>
      <c r="K45" s="15">
        <v>10</v>
      </c>
      <c r="L45" s="15">
        <v>4</v>
      </c>
    </row>
    <row r="46" spans="2:12" ht="15.75" x14ac:dyDescent="0.25">
      <c r="B46" s="88" t="s">
        <v>49</v>
      </c>
      <c r="C46" s="89" t="s">
        <v>50</v>
      </c>
      <c r="D46" s="15">
        <v>161</v>
      </c>
      <c r="E46" s="15">
        <v>157</v>
      </c>
      <c r="F46" s="15">
        <v>138</v>
      </c>
      <c r="G46" s="15">
        <v>158</v>
      </c>
      <c r="H46" s="39">
        <v>614</v>
      </c>
      <c r="I46" s="15">
        <v>11</v>
      </c>
      <c r="J46" s="15">
        <v>17</v>
      </c>
      <c r="K46" s="15">
        <v>11</v>
      </c>
      <c r="L46" s="15">
        <v>4</v>
      </c>
    </row>
    <row r="47" spans="2:12" ht="15.75" x14ac:dyDescent="0.25">
      <c r="B47" s="90" t="s">
        <v>58</v>
      </c>
      <c r="C47" s="51" t="s">
        <v>68</v>
      </c>
      <c r="D47" s="15">
        <v>159</v>
      </c>
      <c r="E47" s="15">
        <v>164</v>
      </c>
      <c r="F47" s="15">
        <v>164</v>
      </c>
      <c r="G47" s="15">
        <v>125</v>
      </c>
      <c r="H47" s="39">
        <v>612</v>
      </c>
      <c r="I47" s="15">
        <v>10</v>
      </c>
      <c r="J47" s="15">
        <v>19</v>
      </c>
      <c r="K47" s="15">
        <v>10</v>
      </c>
      <c r="L47" s="15">
        <v>5</v>
      </c>
    </row>
    <row r="48" spans="2:12" ht="15.75" x14ac:dyDescent="0.25">
      <c r="B48" s="88" t="s">
        <v>49</v>
      </c>
      <c r="C48" s="89" t="s">
        <v>69</v>
      </c>
      <c r="D48" s="15">
        <v>138</v>
      </c>
      <c r="E48" s="15">
        <v>140</v>
      </c>
      <c r="F48" s="15">
        <v>140</v>
      </c>
      <c r="G48" s="15">
        <v>156</v>
      </c>
      <c r="H48" s="39">
        <v>574</v>
      </c>
      <c r="I48" s="15">
        <v>11</v>
      </c>
      <c r="J48" s="15">
        <v>10</v>
      </c>
      <c r="K48" s="15">
        <v>12</v>
      </c>
      <c r="L48" s="15">
        <v>8</v>
      </c>
    </row>
    <row r="49" spans="2:12" ht="15.75" x14ac:dyDescent="0.25">
      <c r="B49" s="88" t="s">
        <v>49</v>
      </c>
      <c r="C49" s="89" t="s">
        <v>155</v>
      </c>
      <c r="D49" s="15">
        <v>139</v>
      </c>
      <c r="E49" s="15">
        <v>165</v>
      </c>
      <c r="F49" s="15">
        <v>125</v>
      </c>
      <c r="G49" s="15">
        <v>143</v>
      </c>
      <c r="H49" s="39">
        <v>572</v>
      </c>
      <c r="I49" s="15">
        <v>7</v>
      </c>
      <c r="J49" s="15">
        <v>15</v>
      </c>
      <c r="K49" s="15">
        <v>16</v>
      </c>
      <c r="L49" s="15">
        <v>2</v>
      </c>
    </row>
    <row r="50" spans="2:12" ht="15.75" x14ac:dyDescent="0.25">
      <c r="B50" s="91" t="s">
        <v>55</v>
      </c>
      <c r="C50" s="48" t="s">
        <v>62</v>
      </c>
      <c r="D50" s="15">
        <v>119</v>
      </c>
      <c r="E50" s="15">
        <v>144</v>
      </c>
      <c r="F50" s="15">
        <v>163</v>
      </c>
      <c r="G50" s="15">
        <v>141</v>
      </c>
      <c r="H50" s="39">
        <v>567</v>
      </c>
      <c r="I50" s="15">
        <v>12</v>
      </c>
      <c r="J50" s="15">
        <v>12</v>
      </c>
      <c r="K50" s="15">
        <v>10</v>
      </c>
      <c r="L50" s="15">
        <v>8</v>
      </c>
    </row>
    <row r="51" spans="2:12" ht="15.75" x14ac:dyDescent="0.25">
      <c r="B51" s="90" t="s">
        <v>58</v>
      </c>
      <c r="C51" s="51" t="s">
        <v>59</v>
      </c>
      <c r="D51" s="15">
        <v>164</v>
      </c>
      <c r="E51" s="15">
        <v>152</v>
      </c>
      <c r="F51" s="15">
        <v>123</v>
      </c>
      <c r="G51" s="15">
        <v>116</v>
      </c>
      <c r="H51" s="39">
        <v>555</v>
      </c>
      <c r="I51" s="15">
        <v>7</v>
      </c>
      <c r="J51" s="15">
        <v>16</v>
      </c>
      <c r="K51" s="15">
        <v>11</v>
      </c>
      <c r="L51" s="15">
        <v>6</v>
      </c>
    </row>
    <row r="52" spans="2:12" ht="15.75" x14ac:dyDescent="0.25">
      <c r="B52" s="91" t="s">
        <v>55</v>
      </c>
      <c r="C52" s="48" t="s">
        <v>64</v>
      </c>
      <c r="D52" s="15">
        <v>118</v>
      </c>
      <c r="E52" s="15">
        <v>163</v>
      </c>
      <c r="F52" s="15">
        <v>121</v>
      </c>
      <c r="G52" s="15">
        <v>138</v>
      </c>
      <c r="H52" s="39">
        <v>540</v>
      </c>
      <c r="I52" s="15">
        <v>7</v>
      </c>
      <c r="J52" s="15">
        <v>15</v>
      </c>
      <c r="K52" s="15">
        <v>15</v>
      </c>
      <c r="L52" s="15">
        <v>3</v>
      </c>
    </row>
    <row r="53" spans="2:12" ht="15.75" x14ac:dyDescent="0.25">
      <c r="B53" s="90" t="s">
        <v>58</v>
      </c>
      <c r="C53" s="51" t="s">
        <v>66</v>
      </c>
      <c r="D53" s="15">
        <v>133</v>
      </c>
      <c r="E53" s="15">
        <v>114</v>
      </c>
      <c r="F53" s="15">
        <v>150</v>
      </c>
      <c r="G53" s="15">
        <v>115</v>
      </c>
      <c r="H53" s="39">
        <v>512</v>
      </c>
      <c r="I53" s="15">
        <v>4</v>
      </c>
      <c r="J53" s="15">
        <v>17</v>
      </c>
      <c r="K53" s="15">
        <v>17</v>
      </c>
      <c r="L53" s="15">
        <v>3</v>
      </c>
    </row>
    <row r="54" spans="2:12" ht="15.75" x14ac:dyDescent="0.25">
      <c r="B54" s="91" t="s">
        <v>55</v>
      </c>
      <c r="C54" s="48" t="s">
        <v>56</v>
      </c>
      <c r="D54" s="15">
        <v>108</v>
      </c>
      <c r="E54" s="15">
        <v>106</v>
      </c>
      <c r="F54" s="15">
        <v>148</v>
      </c>
      <c r="G54" s="15">
        <v>143</v>
      </c>
      <c r="H54" s="39">
        <v>505</v>
      </c>
      <c r="I54" s="15">
        <v>4</v>
      </c>
      <c r="J54" s="15">
        <v>12</v>
      </c>
      <c r="K54" s="15">
        <v>13</v>
      </c>
      <c r="L54" s="15">
        <v>11</v>
      </c>
    </row>
    <row r="55" spans="2:12" ht="15.75" x14ac:dyDescent="0.25">
      <c r="B55" s="91" t="s">
        <v>55</v>
      </c>
      <c r="C55" s="49" t="s">
        <v>67</v>
      </c>
      <c r="D55" s="15">
        <v>129</v>
      </c>
      <c r="E55" s="15">
        <v>129</v>
      </c>
      <c r="F55" s="15">
        <v>94</v>
      </c>
      <c r="G55" s="15">
        <v>96</v>
      </c>
      <c r="H55" s="39">
        <v>448</v>
      </c>
      <c r="I55" s="15">
        <v>3</v>
      </c>
      <c r="J55" s="15">
        <v>11</v>
      </c>
      <c r="K55" s="15">
        <v>24</v>
      </c>
      <c r="L55" s="15">
        <v>2</v>
      </c>
    </row>
    <row r="56" spans="2:12" ht="15.75" x14ac:dyDescent="0.25">
      <c r="B56" s="90" t="s">
        <v>58</v>
      </c>
      <c r="C56" s="51" t="s">
        <v>65</v>
      </c>
      <c r="D56" s="15">
        <v>102</v>
      </c>
      <c r="E56" s="15">
        <v>119</v>
      </c>
      <c r="F56" s="15">
        <v>112</v>
      </c>
      <c r="G56" s="15">
        <v>104</v>
      </c>
      <c r="H56" s="39">
        <v>437</v>
      </c>
      <c r="I56" s="15">
        <v>3</v>
      </c>
      <c r="J56" s="15">
        <v>12</v>
      </c>
      <c r="K56" s="15">
        <v>24</v>
      </c>
      <c r="L56" s="15">
        <v>2</v>
      </c>
    </row>
  </sheetData>
  <sortState ref="B40:L56">
    <sortCondition descending="1" ref="H40:H56"/>
  </sortState>
  <pageMargins left="0.7" right="0.7" top="0.75" bottom="0.75" header="0.3" footer="0.3"/>
  <pageSetup paperSize="9" orientation="portrait" horizontalDpi="0" verticalDpi="0" r:id="rId1"/>
  <rowBreaks count="1" manualBreakCount="1">
    <brk id="38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4"/>
  <sheetViews>
    <sheetView topLeftCell="A10" workbookViewId="0">
      <selection activeCell="N21" sqref="N21"/>
    </sheetView>
  </sheetViews>
  <sheetFormatPr defaultRowHeight="15" x14ac:dyDescent="0.25"/>
  <cols>
    <col min="2" max="2" width="2.85546875" customWidth="1"/>
    <col min="3" max="3" width="5.85546875" customWidth="1"/>
    <col min="4" max="4" width="21.140625" bestFit="1" customWidth="1"/>
    <col min="5" max="8" width="5" customWidth="1"/>
    <col min="9" max="9" width="5.140625" customWidth="1"/>
    <col min="10" max="13" width="4.5703125" customWidth="1"/>
    <col min="15" max="15" width="3.28515625" bestFit="1" customWidth="1"/>
    <col min="16" max="16" width="20.28515625" bestFit="1" customWidth="1"/>
  </cols>
  <sheetData>
    <row r="1" spans="2:13" x14ac:dyDescent="0.25">
      <c r="D1" s="211">
        <v>44538</v>
      </c>
    </row>
    <row r="2" spans="2:13" ht="15.75" x14ac:dyDescent="0.25">
      <c r="B2" s="157">
        <v>1</v>
      </c>
      <c r="C2" s="88" t="s">
        <v>49</v>
      </c>
      <c r="D2" s="89" t="s">
        <v>51</v>
      </c>
      <c r="E2" s="15">
        <v>169</v>
      </c>
      <c r="F2" s="15">
        <v>164</v>
      </c>
      <c r="G2" s="15">
        <v>172</v>
      </c>
      <c r="H2" s="15">
        <v>178</v>
      </c>
      <c r="I2" s="39">
        <v>683</v>
      </c>
      <c r="J2" s="15">
        <v>12</v>
      </c>
      <c r="K2" s="15">
        <v>22</v>
      </c>
      <c r="L2" s="15">
        <v>5</v>
      </c>
      <c r="M2" s="15">
        <v>4</v>
      </c>
    </row>
    <row r="3" spans="2:13" ht="15.75" x14ac:dyDescent="0.25">
      <c r="B3" s="157">
        <v>2</v>
      </c>
      <c r="C3" s="88" t="s">
        <v>49</v>
      </c>
      <c r="D3" s="89" t="s">
        <v>175</v>
      </c>
      <c r="E3" s="15">
        <v>179</v>
      </c>
      <c r="F3" s="15">
        <v>185</v>
      </c>
      <c r="G3" s="15">
        <v>139</v>
      </c>
      <c r="H3" s="15">
        <v>175</v>
      </c>
      <c r="I3" s="39">
        <v>678</v>
      </c>
      <c r="J3" s="15">
        <v>11</v>
      </c>
      <c r="K3" s="15">
        <v>20</v>
      </c>
      <c r="L3" s="15">
        <v>6</v>
      </c>
      <c r="M3" s="15">
        <v>3</v>
      </c>
    </row>
    <row r="4" spans="2:13" ht="15.75" x14ac:dyDescent="0.25">
      <c r="B4" s="157">
        <v>3</v>
      </c>
      <c r="C4" s="90" t="s">
        <v>58</v>
      </c>
      <c r="D4" s="51" t="s">
        <v>68</v>
      </c>
      <c r="E4" s="15">
        <v>153</v>
      </c>
      <c r="F4" s="15">
        <v>159</v>
      </c>
      <c r="G4" s="15">
        <v>189</v>
      </c>
      <c r="H4" s="15">
        <v>156</v>
      </c>
      <c r="I4" s="39">
        <v>657</v>
      </c>
      <c r="J4" s="15">
        <v>10</v>
      </c>
      <c r="K4" s="15">
        <v>19</v>
      </c>
      <c r="L4" s="15">
        <v>8</v>
      </c>
      <c r="M4" s="15">
        <v>4</v>
      </c>
    </row>
    <row r="5" spans="2:13" ht="15.75" x14ac:dyDescent="0.25">
      <c r="B5" s="157">
        <v>4</v>
      </c>
      <c r="C5" s="88" t="s">
        <v>49</v>
      </c>
      <c r="D5" s="89" t="s">
        <v>50</v>
      </c>
      <c r="E5" s="15">
        <v>169</v>
      </c>
      <c r="F5" s="15">
        <v>166</v>
      </c>
      <c r="G5" s="15">
        <v>135</v>
      </c>
      <c r="H5" s="15">
        <v>180</v>
      </c>
      <c r="I5" s="39">
        <v>650</v>
      </c>
      <c r="J5" s="15">
        <v>12</v>
      </c>
      <c r="K5" s="15">
        <v>16</v>
      </c>
      <c r="L5" s="15">
        <v>7</v>
      </c>
      <c r="M5" s="15">
        <v>5</v>
      </c>
    </row>
    <row r="6" spans="2:13" ht="15.75" x14ac:dyDescent="0.25">
      <c r="B6" s="157">
        <v>5</v>
      </c>
      <c r="C6" s="88" t="s">
        <v>49</v>
      </c>
      <c r="D6" s="89" t="s">
        <v>69</v>
      </c>
      <c r="E6" s="15">
        <v>183</v>
      </c>
      <c r="F6" s="15">
        <v>146</v>
      </c>
      <c r="G6" s="15">
        <v>146</v>
      </c>
      <c r="H6" s="15">
        <v>159</v>
      </c>
      <c r="I6" s="39">
        <v>634</v>
      </c>
      <c r="J6" s="15">
        <v>10</v>
      </c>
      <c r="K6" s="15">
        <v>17</v>
      </c>
      <c r="L6" s="15">
        <v>6</v>
      </c>
      <c r="M6" s="15">
        <v>8</v>
      </c>
    </row>
    <row r="7" spans="2:13" ht="15.75" x14ac:dyDescent="0.25">
      <c r="B7" s="157">
        <v>6</v>
      </c>
      <c r="C7" s="87" t="s">
        <v>45</v>
      </c>
      <c r="D7" s="43" t="s">
        <v>48</v>
      </c>
      <c r="E7" s="15">
        <v>134</v>
      </c>
      <c r="F7" s="15">
        <v>171</v>
      </c>
      <c r="G7" s="15">
        <v>128</v>
      </c>
      <c r="H7" s="15">
        <v>176</v>
      </c>
      <c r="I7" s="39">
        <v>609</v>
      </c>
      <c r="J7" s="15">
        <v>9</v>
      </c>
      <c r="K7" s="15">
        <v>16</v>
      </c>
      <c r="L7" s="15">
        <v>14</v>
      </c>
      <c r="M7" s="15">
        <v>1</v>
      </c>
    </row>
    <row r="8" spans="2:13" ht="15.75" x14ac:dyDescent="0.25">
      <c r="B8" s="157">
        <v>7</v>
      </c>
      <c r="C8" s="88" t="s">
        <v>49</v>
      </c>
      <c r="D8" s="89" t="s">
        <v>155</v>
      </c>
      <c r="E8" s="15">
        <v>125</v>
      </c>
      <c r="F8" s="15">
        <v>172</v>
      </c>
      <c r="G8" s="15">
        <v>149</v>
      </c>
      <c r="H8" s="15">
        <v>148</v>
      </c>
      <c r="I8" s="39">
        <v>594</v>
      </c>
      <c r="J8" s="15">
        <v>6</v>
      </c>
      <c r="K8" s="15">
        <v>19</v>
      </c>
      <c r="L8" s="15">
        <v>11</v>
      </c>
      <c r="M8" s="15">
        <v>4</v>
      </c>
    </row>
    <row r="9" spans="2:13" ht="15.75" x14ac:dyDescent="0.25">
      <c r="B9" s="157">
        <v>8</v>
      </c>
      <c r="C9" s="88" t="s">
        <v>49</v>
      </c>
      <c r="D9" s="89" t="s">
        <v>53</v>
      </c>
      <c r="E9" s="15">
        <v>134</v>
      </c>
      <c r="F9" s="15">
        <v>170</v>
      </c>
      <c r="G9" s="15">
        <v>134</v>
      </c>
      <c r="H9" s="15">
        <v>152</v>
      </c>
      <c r="I9" s="39">
        <v>590</v>
      </c>
      <c r="J9" s="15">
        <v>9</v>
      </c>
      <c r="K9" s="15">
        <v>17</v>
      </c>
      <c r="L9" s="15">
        <v>11</v>
      </c>
      <c r="M9" s="15">
        <v>5</v>
      </c>
    </row>
    <row r="10" spans="2:13" ht="15.75" x14ac:dyDescent="0.25">
      <c r="B10" s="157">
        <v>9</v>
      </c>
      <c r="C10" s="87" t="s">
        <v>45</v>
      </c>
      <c r="D10" s="43" t="s">
        <v>47</v>
      </c>
      <c r="E10" s="15">
        <v>137</v>
      </c>
      <c r="F10" s="15">
        <v>140</v>
      </c>
      <c r="G10" s="15">
        <v>156</v>
      </c>
      <c r="H10" s="15">
        <v>146</v>
      </c>
      <c r="I10" s="39">
        <v>579</v>
      </c>
      <c r="J10" s="15">
        <v>8</v>
      </c>
      <c r="K10" s="15">
        <v>14</v>
      </c>
      <c r="L10" s="15">
        <v>15</v>
      </c>
      <c r="M10" s="15">
        <v>3</v>
      </c>
    </row>
    <row r="11" spans="2:13" ht="15.75" x14ac:dyDescent="0.25">
      <c r="B11" s="157">
        <v>10</v>
      </c>
      <c r="C11" s="90" t="s">
        <v>58</v>
      </c>
      <c r="D11" s="51" t="s">
        <v>65</v>
      </c>
      <c r="E11" s="15">
        <v>169</v>
      </c>
      <c r="F11" s="15">
        <v>114</v>
      </c>
      <c r="G11" s="15">
        <v>127</v>
      </c>
      <c r="H11" s="15">
        <v>156</v>
      </c>
      <c r="I11" s="39">
        <v>566</v>
      </c>
      <c r="J11" s="15">
        <v>7</v>
      </c>
      <c r="K11" s="15">
        <v>16</v>
      </c>
      <c r="L11" s="15">
        <v>14</v>
      </c>
      <c r="M11" s="15">
        <v>4</v>
      </c>
    </row>
    <row r="12" spans="2:13" ht="15.75" x14ac:dyDescent="0.25">
      <c r="B12" s="157">
        <v>11</v>
      </c>
      <c r="C12" s="87" t="s">
        <v>45</v>
      </c>
      <c r="D12" s="43" t="s">
        <v>52</v>
      </c>
      <c r="E12" s="15">
        <v>136</v>
      </c>
      <c r="F12" s="15">
        <v>132</v>
      </c>
      <c r="G12" s="15">
        <v>156</v>
      </c>
      <c r="H12" s="15">
        <v>136</v>
      </c>
      <c r="I12" s="39">
        <v>560</v>
      </c>
      <c r="J12" s="15">
        <v>4</v>
      </c>
      <c r="K12" s="15">
        <v>18</v>
      </c>
      <c r="L12" s="15">
        <v>13</v>
      </c>
      <c r="M12" s="15">
        <v>5</v>
      </c>
    </row>
    <row r="13" spans="2:13" ht="15.75" x14ac:dyDescent="0.25">
      <c r="B13" s="157">
        <v>12</v>
      </c>
      <c r="C13" s="91" t="s">
        <v>55</v>
      </c>
      <c r="D13" s="49" t="s">
        <v>67</v>
      </c>
      <c r="E13" s="15">
        <v>132</v>
      </c>
      <c r="F13" s="15">
        <v>196</v>
      </c>
      <c r="G13" s="15">
        <v>135</v>
      </c>
      <c r="H13" s="15">
        <v>82</v>
      </c>
      <c r="I13" s="39">
        <v>545</v>
      </c>
      <c r="J13" s="15">
        <v>6</v>
      </c>
      <c r="K13" s="15">
        <v>15</v>
      </c>
      <c r="L13" s="15">
        <v>14</v>
      </c>
      <c r="M13" s="15">
        <v>5</v>
      </c>
    </row>
    <row r="14" spans="2:13" ht="15.75" x14ac:dyDescent="0.25">
      <c r="B14" s="157">
        <v>13</v>
      </c>
      <c r="C14" s="218" t="s">
        <v>157</v>
      </c>
      <c r="D14" s="219" t="s">
        <v>184</v>
      </c>
      <c r="E14" s="15">
        <v>141</v>
      </c>
      <c r="F14" s="15">
        <v>129</v>
      </c>
      <c r="G14" s="15">
        <v>144</v>
      </c>
      <c r="H14" s="15">
        <v>126</v>
      </c>
      <c r="I14" s="39">
        <v>540</v>
      </c>
      <c r="J14" s="15">
        <v>9</v>
      </c>
      <c r="K14" s="15">
        <v>13</v>
      </c>
      <c r="L14" s="15">
        <v>16</v>
      </c>
      <c r="M14" s="15">
        <v>3</v>
      </c>
    </row>
    <row r="15" spans="2:13" ht="15.75" x14ac:dyDescent="0.25">
      <c r="B15" s="157">
        <v>14</v>
      </c>
      <c r="C15" s="90" t="s">
        <v>58</v>
      </c>
      <c r="D15" s="51" t="s">
        <v>60</v>
      </c>
      <c r="E15" s="15">
        <v>140</v>
      </c>
      <c r="F15" s="15">
        <v>119</v>
      </c>
      <c r="G15" s="15">
        <v>120</v>
      </c>
      <c r="H15" s="15">
        <v>107</v>
      </c>
      <c r="I15" s="39">
        <v>486</v>
      </c>
      <c r="J15" s="15">
        <v>3</v>
      </c>
      <c r="K15" s="15">
        <v>14</v>
      </c>
      <c r="L15" s="15">
        <v>21</v>
      </c>
      <c r="M15" s="15">
        <v>2</v>
      </c>
    </row>
    <row r="16" spans="2:13" ht="15.75" x14ac:dyDescent="0.25">
      <c r="B16" s="157">
        <v>15</v>
      </c>
      <c r="C16" s="91" t="s">
        <v>55</v>
      </c>
      <c r="D16" s="48" t="s">
        <v>64</v>
      </c>
      <c r="E16" s="15">
        <v>130</v>
      </c>
      <c r="F16" s="15">
        <v>136</v>
      </c>
      <c r="G16" s="15">
        <v>88</v>
      </c>
      <c r="H16" s="15">
        <v>122</v>
      </c>
      <c r="I16" s="39">
        <v>476</v>
      </c>
      <c r="J16" s="15">
        <v>8</v>
      </c>
      <c r="K16" s="15">
        <v>6</v>
      </c>
      <c r="L16" s="15">
        <v>21</v>
      </c>
      <c r="M16" s="15">
        <v>5</v>
      </c>
    </row>
    <row r="17" spans="2:13" ht="15.75" x14ac:dyDescent="0.25">
      <c r="B17" s="157">
        <v>16</v>
      </c>
      <c r="C17" s="90" t="s">
        <v>58</v>
      </c>
      <c r="D17" s="51" t="s">
        <v>66</v>
      </c>
      <c r="E17" s="15">
        <v>118</v>
      </c>
      <c r="F17" s="15">
        <v>129</v>
      </c>
      <c r="G17" s="15">
        <v>102</v>
      </c>
      <c r="H17" s="15">
        <v>109</v>
      </c>
      <c r="I17" s="39">
        <v>458</v>
      </c>
      <c r="J17" s="15">
        <v>4</v>
      </c>
      <c r="K17" s="15">
        <v>12</v>
      </c>
      <c r="L17" s="15">
        <v>19</v>
      </c>
      <c r="M17" s="15">
        <v>6</v>
      </c>
    </row>
    <row r="18" spans="2:13" ht="15.75" x14ac:dyDescent="0.25">
      <c r="B18" s="157"/>
      <c r="C18" s="176"/>
      <c r="D18" s="177"/>
      <c r="E18" s="146"/>
      <c r="F18" s="146"/>
      <c r="G18" s="146"/>
      <c r="H18" s="146"/>
      <c r="I18" s="153"/>
      <c r="J18" s="146"/>
      <c r="K18" s="146"/>
      <c r="L18" s="146"/>
      <c r="M18" s="146"/>
    </row>
    <row r="19" spans="2:13" ht="15.75" x14ac:dyDescent="0.25">
      <c r="B19" s="157">
        <v>1</v>
      </c>
      <c r="C19" s="64" t="s">
        <v>75</v>
      </c>
      <c r="D19" s="65" t="s">
        <v>78</v>
      </c>
      <c r="E19" s="15">
        <v>180</v>
      </c>
      <c r="F19" s="15">
        <v>268</v>
      </c>
      <c r="G19" s="15">
        <v>203</v>
      </c>
      <c r="H19" s="15">
        <v>212</v>
      </c>
      <c r="I19" s="39">
        <v>863</v>
      </c>
      <c r="J19" s="15">
        <v>23</v>
      </c>
      <c r="K19" s="15">
        <v>12</v>
      </c>
      <c r="L19" s="15">
        <v>7</v>
      </c>
      <c r="M19" s="15">
        <v>0</v>
      </c>
    </row>
    <row r="20" spans="2:13" ht="15.75" x14ac:dyDescent="0.25">
      <c r="B20" s="157">
        <v>2</v>
      </c>
      <c r="C20" s="64" t="s">
        <v>75</v>
      </c>
      <c r="D20" s="65" t="s">
        <v>76</v>
      </c>
      <c r="E20" s="15">
        <v>182</v>
      </c>
      <c r="F20" s="15">
        <v>255</v>
      </c>
      <c r="G20" s="15">
        <v>177</v>
      </c>
      <c r="H20" s="15">
        <v>225</v>
      </c>
      <c r="I20" s="39">
        <v>839</v>
      </c>
      <c r="J20" s="15">
        <v>25</v>
      </c>
      <c r="K20" s="15">
        <v>16</v>
      </c>
      <c r="L20" s="15">
        <v>1</v>
      </c>
      <c r="M20" s="15">
        <v>2</v>
      </c>
    </row>
    <row r="21" spans="2:13" ht="15.75" x14ac:dyDescent="0.25">
      <c r="B21" s="157">
        <v>3</v>
      </c>
      <c r="C21" s="68" t="s">
        <v>82</v>
      </c>
      <c r="D21" s="69" t="s">
        <v>84</v>
      </c>
      <c r="E21" s="15">
        <v>202</v>
      </c>
      <c r="F21" s="15">
        <v>205</v>
      </c>
      <c r="G21" s="15">
        <v>186</v>
      </c>
      <c r="H21" s="15">
        <v>190</v>
      </c>
      <c r="I21" s="39">
        <v>783</v>
      </c>
      <c r="J21" s="15">
        <v>22</v>
      </c>
      <c r="K21" s="15">
        <v>13</v>
      </c>
      <c r="L21" s="15">
        <v>5</v>
      </c>
      <c r="M21" s="15">
        <v>2</v>
      </c>
    </row>
    <row r="22" spans="2:13" ht="15.75" x14ac:dyDescent="0.25">
      <c r="B22" s="157">
        <v>4</v>
      </c>
      <c r="C22" s="72" t="s">
        <v>93</v>
      </c>
      <c r="D22" s="74" t="s">
        <v>95</v>
      </c>
      <c r="E22" s="15">
        <v>193</v>
      </c>
      <c r="F22" s="15">
        <v>186</v>
      </c>
      <c r="G22" s="15">
        <v>168</v>
      </c>
      <c r="H22" s="15">
        <v>215</v>
      </c>
      <c r="I22" s="39">
        <v>762</v>
      </c>
      <c r="J22" s="15">
        <v>18</v>
      </c>
      <c r="K22" s="15">
        <v>12</v>
      </c>
      <c r="L22" s="15">
        <v>5</v>
      </c>
      <c r="M22" s="15">
        <v>5</v>
      </c>
    </row>
    <row r="23" spans="2:13" ht="15.75" x14ac:dyDescent="0.25">
      <c r="B23" s="157">
        <v>5</v>
      </c>
      <c r="C23" s="64" t="s">
        <v>75</v>
      </c>
      <c r="D23" s="66" t="s">
        <v>79</v>
      </c>
      <c r="E23" s="15">
        <v>179</v>
      </c>
      <c r="F23" s="15">
        <v>181</v>
      </c>
      <c r="G23" s="15">
        <v>180</v>
      </c>
      <c r="H23" s="15">
        <v>212</v>
      </c>
      <c r="I23" s="39">
        <v>752</v>
      </c>
      <c r="J23" s="15">
        <v>16</v>
      </c>
      <c r="K23" s="15">
        <v>18</v>
      </c>
      <c r="L23" s="15">
        <v>4</v>
      </c>
      <c r="M23" s="15">
        <v>3</v>
      </c>
    </row>
    <row r="24" spans="2:13" ht="15.75" x14ac:dyDescent="0.25">
      <c r="B24" s="157">
        <v>6</v>
      </c>
      <c r="C24" s="92" t="s">
        <v>85</v>
      </c>
      <c r="D24" s="70" t="s">
        <v>96</v>
      </c>
      <c r="E24" s="15">
        <v>212</v>
      </c>
      <c r="F24" s="15">
        <v>175</v>
      </c>
      <c r="G24" s="15">
        <v>183</v>
      </c>
      <c r="H24" s="15">
        <v>180</v>
      </c>
      <c r="I24" s="39">
        <v>750</v>
      </c>
      <c r="J24" s="15">
        <v>15</v>
      </c>
      <c r="K24" s="15">
        <v>22</v>
      </c>
      <c r="L24" s="15">
        <v>4</v>
      </c>
      <c r="M24" s="15">
        <v>1</v>
      </c>
    </row>
    <row r="25" spans="2:13" ht="15.75" x14ac:dyDescent="0.25">
      <c r="B25" s="157">
        <v>7</v>
      </c>
      <c r="C25" s="64" t="s">
        <v>75</v>
      </c>
      <c r="D25" s="66" t="s">
        <v>77</v>
      </c>
      <c r="E25" s="15">
        <v>209</v>
      </c>
      <c r="F25" s="15">
        <v>203</v>
      </c>
      <c r="G25" s="15">
        <v>160</v>
      </c>
      <c r="H25" s="15">
        <v>177</v>
      </c>
      <c r="I25" s="39">
        <v>749</v>
      </c>
      <c r="J25" s="15">
        <v>14</v>
      </c>
      <c r="K25" s="15">
        <v>21</v>
      </c>
      <c r="L25" s="15">
        <v>5</v>
      </c>
      <c r="M25" s="15">
        <v>1</v>
      </c>
    </row>
    <row r="26" spans="2:13" ht="15.75" x14ac:dyDescent="0.25">
      <c r="B26" s="157">
        <v>8</v>
      </c>
      <c r="C26" s="92" t="s">
        <v>85</v>
      </c>
      <c r="D26" s="70" t="s">
        <v>90</v>
      </c>
      <c r="E26" s="15">
        <v>204</v>
      </c>
      <c r="F26" s="15">
        <v>189</v>
      </c>
      <c r="G26" s="15">
        <v>191</v>
      </c>
      <c r="H26" s="15">
        <v>150</v>
      </c>
      <c r="I26" s="39">
        <v>734</v>
      </c>
      <c r="J26" s="15">
        <v>17</v>
      </c>
      <c r="K26" s="15">
        <v>15</v>
      </c>
      <c r="L26" s="15">
        <v>8</v>
      </c>
      <c r="M26" s="15">
        <v>2</v>
      </c>
    </row>
    <row r="27" spans="2:13" ht="15.75" x14ac:dyDescent="0.25">
      <c r="B27" s="157">
        <v>9</v>
      </c>
      <c r="C27" s="68" t="s">
        <v>82</v>
      </c>
      <c r="D27" s="71" t="s">
        <v>105</v>
      </c>
      <c r="E27" s="15">
        <v>143</v>
      </c>
      <c r="F27" s="15">
        <v>182</v>
      </c>
      <c r="G27" s="15">
        <v>186</v>
      </c>
      <c r="H27" s="15">
        <v>217</v>
      </c>
      <c r="I27" s="39">
        <v>728</v>
      </c>
      <c r="J27" s="15">
        <v>16</v>
      </c>
      <c r="K27" s="15">
        <v>16</v>
      </c>
      <c r="L27" s="15">
        <v>5</v>
      </c>
      <c r="M27" s="15">
        <v>4</v>
      </c>
    </row>
    <row r="28" spans="2:13" ht="15.75" x14ac:dyDescent="0.25">
      <c r="B28" s="157">
        <v>10</v>
      </c>
      <c r="C28" s="64" t="s">
        <v>75</v>
      </c>
      <c r="D28" s="66" t="s">
        <v>88</v>
      </c>
      <c r="E28" s="15">
        <v>149</v>
      </c>
      <c r="F28" s="15">
        <v>194</v>
      </c>
      <c r="G28" s="15">
        <v>188</v>
      </c>
      <c r="H28" s="15">
        <v>190</v>
      </c>
      <c r="I28" s="39">
        <v>721</v>
      </c>
      <c r="J28" s="15">
        <v>17</v>
      </c>
      <c r="K28" s="15">
        <v>18</v>
      </c>
      <c r="L28" s="15">
        <v>5</v>
      </c>
      <c r="M28" s="15">
        <v>4</v>
      </c>
    </row>
    <row r="29" spans="2:13" ht="15.75" x14ac:dyDescent="0.25">
      <c r="B29" s="157">
        <v>11</v>
      </c>
      <c r="C29" s="68" t="s">
        <v>82</v>
      </c>
      <c r="D29" s="71" t="s">
        <v>91</v>
      </c>
      <c r="E29" s="15">
        <v>183</v>
      </c>
      <c r="F29" s="15">
        <v>179</v>
      </c>
      <c r="G29" s="15">
        <v>178</v>
      </c>
      <c r="H29" s="15">
        <v>172</v>
      </c>
      <c r="I29" s="39">
        <v>712</v>
      </c>
      <c r="J29" s="15">
        <v>14</v>
      </c>
      <c r="K29" s="15">
        <v>20</v>
      </c>
      <c r="L29" s="15">
        <v>3</v>
      </c>
      <c r="M29" s="15">
        <v>4</v>
      </c>
    </row>
    <row r="30" spans="2:13" ht="15.75" x14ac:dyDescent="0.25">
      <c r="B30" s="157">
        <v>12</v>
      </c>
      <c r="C30" s="92" t="s">
        <v>85</v>
      </c>
      <c r="D30" s="70" t="s">
        <v>89</v>
      </c>
      <c r="E30" s="15">
        <v>150</v>
      </c>
      <c r="F30" s="15">
        <v>170</v>
      </c>
      <c r="G30" s="15">
        <v>203</v>
      </c>
      <c r="H30" s="15">
        <v>182</v>
      </c>
      <c r="I30" s="39">
        <v>705</v>
      </c>
      <c r="J30" s="15">
        <v>13</v>
      </c>
      <c r="K30" s="15">
        <v>22</v>
      </c>
      <c r="L30" s="15">
        <v>3</v>
      </c>
      <c r="M30" s="15">
        <v>5</v>
      </c>
    </row>
    <row r="31" spans="2:13" ht="15.75" x14ac:dyDescent="0.25">
      <c r="B31" s="157">
        <v>13</v>
      </c>
      <c r="C31" s="68" t="s">
        <v>82</v>
      </c>
      <c r="D31" s="69" t="s">
        <v>99</v>
      </c>
      <c r="E31" s="15">
        <v>193</v>
      </c>
      <c r="F31" s="15">
        <v>150</v>
      </c>
      <c r="G31" s="15">
        <v>191</v>
      </c>
      <c r="H31" s="15">
        <v>164</v>
      </c>
      <c r="I31" s="39">
        <v>698</v>
      </c>
      <c r="J31" s="15">
        <v>13</v>
      </c>
      <c r="K31" s="15">
        <v>19</v>
      </c>
      <c r="L31" s="15">
        <v>6</v>
      </c>
      <c r="M31" s="15">
        <v>2</v>
      </c>
    </row>
    <row r="32" spans="2:13" ht="15.75" x14ac:dyDescent="0.25">
      <c r="B32" s="157">
        <v>14</v>
      </c>
      <c r="C32" s="93" t="s">
        <v>102</v>
      </c>
      <c r="D32" s="78" t="s">
        <v>103</v>
      </c>
      <c r="E32" s="15">
        <v>183</v>
      </c>
      <c r="F32" s="15">
        <v>155</v>
      </c>
      <c r="G32" s="15">
        <v>174</v>
      </c>
      <c r="H32" s="15">
        <v>178</v>
      </c>
      <c r="I32" s="39">
        <v>690</v>
      </c>
      <c r="J32" s="15">
        <v>15</v>
      </c>
      <c r="K32" s="15">
        <v>15</v>
      </c>
      <c r="L32" s="15">
        <v>8</v>
      </c>
      <c r="M32" s="15">
        <v>2</v>
      </c>
    </row>
    <row r="33" spans="2:13" ht="15.75" x14ac:dyDescent="0.25">
      <c r="B33" s="157">
        <v>15</v>
      </c>
      <c r="C33" s="68" t="s">
        <v>82</v>
      </c>
      <c r="D33" s="69" t="s">
        <v>87</v>
      </c>
      <c r="E33" s="15">
        <v>175</v>
      </c>
      <c r="F33" s="15">
        <v>187</v>
      </c>
      <c r="G33" s="15">
        <v>156</v>
      </c>
      <c r="H33" s="15">
        <v>170</v>
      </c>
      <c r="I33" s="39">
        <v>688</v>
      </c>
      <c r="J33" s="15">
        <v>15</v>
      </c>
      <c r="K33" s="15">
        <v>17</v>
      </c>
      <c r="L33" s="15">
        <v>5</v>
      </c>
      <c r="M33" s="15">
        <v>5</v>
      </c>
    </row>
    <row r="34" spans="2:13" ht="15.75" x14ac:dyDescent="0.25">
      <c r="B34" s="157">
        <v>16</v>
      </c>
      <c r="C34" s="93" t="s">
        <v>102</v>
      </c>
      <c r="D34" s="79" t="s">
        <v>107</v>
      </c>
      <c r="E34" s="15">
        <v>207</v>
      </c>
      <c r="F34" s="15">
        <v>151</v>
      </c>
      <c r="G34" s="15">
        <v>165</v>
      </c>
      <c r="H34" s="15">
        <v>165</v>
      </c>
      <c r="I34" s="39">
        <v>688</v>
      </c>
      <c r="J34" s="15">
        <v>15</v>
      </c>
      <c r="K34" s="15">
        <v>16</v>
      </c>
      <c r="L34" s="15">
        <v>7</v>
      </c>
      <c r="M34" s="15">
        <v>4</v>
      </c>
    </row>
    <row r="35" spans="2:13" ht="15.75" x14ac:dyDescent="0.25">
      <c r="B35" s="157">
        <v>17</v>
      </c>
      <c r="C35" s="92" t="s">
        <v>85</v>
      </c>
      <c r="D35" s="70" t="s">
        <v>92</v>
      </c>
      <c r="E35" s="15">
        <v>145</v>
      </c>
      <c r="F35" s="15">
        <v>168</v>
      </c>
      <c r="G35" s="15">
        <v>176</v>
      </c>
      <c r="H35" s="15">
        <v>195</v>
      </c>
      <c r="I35" s="39">
        <v>684</v>
      </c>
      <c r="J35" s="15">
        <v>14</v>
      </c>
      <c r="K35" s="15">
        <v>14</v>
      </c>
      <c r="L35" s="15">
        <v>10</v>
      </c>
      <c r="M35" s="15">
        <v>3</v>
      </c>
    </row>
    <row r="36" spans="2:13" ht="15.75" x14ac:dyDescent="0.25">
      <c r="B36" s="157">
        <v>18</v>
      </c>
      <c r="C36" s="64" t="s">
        <v>75</v>
      </c>
      <c r="D36" s="66" t="s">
        <v>81</v>
      </c>
      <c r="E36" s="15">
        <v>170</v>
      </c>
      <c r="F36" s="15">
        <v>149</v>
      </c>
      <c r="G36" s="15">
        <v>153</v>
      </c>
      <c r="H36" s="15">
        <v>196</v>
      </c>
      <c r="I36" s="39">
        <v>668</v>
      </c>
      <c r="J36" s="15">
        <v>12</v>
      </c>
      <c r="K36" s="15">
        <v>16</v>
      </c>
      <c r="L36" s="15">
        <v>8</v>
      </c>
      <c r="M36" s="15">
        <v>6</v>
      </c>
    </row>
    <row r="37" spans="2:13" ht="15.75" x14ac:dyDescent="0.25">
      <c r="B37" s="157">
        <v>19</v>
      </c>
      <c r="C37" s="72" t="s">
        <v>93</v>
      </c>
      <c r="D37" s="73" t="s">
        <v>100</v>
      </c>
      <c r="E37" s="15">
        <v>148</v>
      </c>
      <c r="F37" s="15">
        <v>170</v>
      </c>
      <c r="G37" s="15">
        <v>181</v>
      </c>
      <c r="H37" s="15">
        <v>145</v>
      </c>
      <c r="I37" s="39">
        <v>644</v>
      </c>
      <c r="J37" s="15">
        <v>14</v>
      </c>
      <c r="K37" s="15">
        <v>13</v>
      </c>
      <c r="L37" s="15">
        <v>13</v>
      </c>
      <c r="M37" s="15">
        <v>2</v>
      </c>
    </row>
    <row r="38" spans="2:13" ht="15.75" x14ac:dyDescent="0.25">
      <c r="B38" s="157">
        <v>20</v>
      </c>
      <c r="C38" s="92" t="s">
        <v>85</v>
      </c>
      <c r="D38" s="70" t="s">
        <v>94</v>
      </c>
      <c r="E38" s="15">
        <v>148</v>
      </c>
      <c r="F38" s="15">
        <v>138</v>
      </c>
      <c r="G38" s="15">
        <v>157</v>
      </c>
      <c r="H38" s="15">
        <v>187</v>
      </c>
      <c r="I38" s="39">
        <v>630</v>
      </c>
      <c r="J38" s="15">
        <v>8</v>
      </c>
      <c r="K38" s="15">
        <v>20</v>
      </c>
      <c r="L38" s="15">
        <v>9</v>
      </c>
      <c r="M38" s="15">
        <v>4</v>
      </c>
    </row>
    <row r="39" spans="2:13" ht="15.75" x14ac:dyDescent="0.25">
      <c r="B39" s="157">
        <v>21</v>
      </c>
      <c r="C39" s="80" t="s">
        <v>112</v>
      </c>
      <c r="D39" s="82" t="s">
        <v>118</v>
      </c>
      <c r="E39" s="15">
        <v>148</v>
      </c>
      <c r="F39" s="15">
        <v>165</v>
      </c>
      <c r="G39" s="15">
        <v>146</v>
      </c>
      <c r="H39" s="15">
        <v>167</v>
      </c>
      <c r="I39" s="39">
        <v>626</v>
      </c>
      <c r="J39" s="15">
        <v>8</v>
      </c>
      <c r="K39" s="15">
        <v>21</v>
      </c>
      <c r="L39" s="15">
        <v>10</v>
      </c>
      <c r="M39" s="15">
        <v>3</v>
      </c>
    </row>
    <row r="40" spans="2:13" ht="15.75" x14ac:dyDescent="0.25">
      <c r="B40" s="157">
        <v>22</v>
      </c>
      <c r="C40" s="68" t="s">
        <v>82</v>
      </c>
      <c r="D40" s="69" t="s">
        <v>83</v>
      </c>
      <c r="E40" s="15">
        <v>150</v>
      </c>
      <c r="F40" s="15">
        <v>150</v>
      </c>
      <c r="G40" s="15">
        <v>169</v>
      </c>
      <c r="H40" s="15">
        <v>155</v>
      </c>
      <c r="I40" s="39">
        <v>624</v>
      </c>
      <c r="J40" s="15">
        <v>11</v>
      </c>
      <c r="K40" s="15">
        <v>17</v>
      </c>
      <c r="L40" s="15">
        <v>8</v>
      </c>
      <c r="M40" s="15">
        <v>6</v>
      </c>
    </row>
    <row r="41" spans="2:13" ht="15.75" x14ac:dyDescent="0.25">
      <c r="B41" s="157">
        <v>23</v>
      </c>
      <c r="C41" s="72" t="s">
        <v>93</v>
      </c>
      <c r="D41" s="73" t="s">
        <v>115</v>
      </c>
      <c r="E41" s="15">
        <v>166</v>
      </c>
      <c r="F41" s="15">
        <v>124</v>
      </c>
      <c r="G41" s="15">
        <v>147</v>
      </c>
      <c r="H41" s="15">
        <v>182</v>
      </c>
      <c r="I41" s="39">
        <v>619</v>
      </c>
      <c r="J41" s="15">
        <v>8</v>
      </c>
      <c r="K41" s="15">
        <v>17</v>
      </c>
      <c r="L41" s="15">
        <v>11</v>
      </c>
      <c r="M41" s="15">
        <v>4</v>
      </c>
    </row>
    <row r="42" spans="2:13" ht="15.75" x14ac:dyDescent="0.25">
      <c r="B42" s="157">
        <v>24</v>
      </c>
      <c r="C42" s="93" t="s">
        <v>102</v>
      </c>
      <c r="D42" s="79" t="s">
        <v>108</v>
      </c>
      <c r="E42" s="15">
        <v>178</v>
      </c>
      <c r="F42" s="15">
        <v>148</v>
      </c>
      <c r="G42" s="15">
        <v>159</v>
      </c>
      <c r="H42" s="15">
        <v>134</v>
      </c>
      <c r="I42" s="39">
        <v>619</v>
      </c>
      <c r="J42" s="15">
        <v>10</v>
      </c>
      <c r="K42" s="15">
        <v>15</v>
      </c>
      <c r="L42" s="15">
        <v>9</v>
      </c>
      <c r="M42" s="15">
        <v>6</v>
      </c>
    </row>
    <row r="43" spans="2:13" ht="15.75" x14ac:dyDescent="0.25">
      <c r="B43" s="157">
        <v>25</v>
      </c>
      <c r="C43" s="92" t="s">
        <v>85</v>
      </c>
      <c r="D43" s="70" t="s">
        <v>86</v>
      </c>
      <c r="E43" s="15">
        <v>152</v>
      </c>
      <c r="F43" s="15">
        <v>167</v>
      </c>
      <c r="G43" s="15">
        <v>116</v>
      </c>
      <c r="H43" s="15">
        <v>168</v>
      </c>
      <c r="I43" s="39">
        <v>603</v>
      </c>
      <c r="J43" s="15">
        <v>9</v>
      </c>
      <c r="K43" s="15">
        <v>19</v>
      </c>
      <c r="L43" s="15">
        <v>7</v>
      </c>
      <c r="M43" s="15">
        <v>7</v>
      </c>
    </row>
    <row r="44" spans="2:13" ht="15.75" x14ac:dyDescent="0.25">
      <c r="B44" s="157">
        <v>26</v>
      </c>
      <c r="C44" s="80" t="s">
        <v>112</v>
      </c>
      <c r="D44" s="82" t="s">
        <v>123</v>
      </c>
      <c r="E44" s="15">
        <v>150</v>
      </c>
      <c r="F44" s="15">
        <v>129</v>
      </c>
      <c r="G44" s="15">
        <v>168</v>
      </c>
      <c r="H44" s="15">
        <v>145</v>
      </c>
      <c r="I44" s="39">
        <v>592</v>
      </c>
      <c r="J44" s="15">
        <v>14</v>
      </c>
      <c r="K44" s="15">
        <v>9</v>
      </c>
      <c r="L44" s="15">
        <v>16</v>
      </c>
      <c r="M44" s="15">
        <v>2</v>
      </c>
    </row>
    <row r="45" spans="2:13" ht="15.75" x14ac:dyDescent="0.25">
      <c r="B45" s="157">
        <v>27</v>
      </c>
      <c r="C45" s="80" t="s">
        <v>112</v>
      </c>
      <c r="D45" s="82" t="s">
        <v>114</v>
      </c>
      <c r="E45" s="15">
        <v>130</v>
      </c>
      <c r="F45" s="15">
        <v>158</v>
      </c>
      <c r="G45" s="15">
        <v>168</v>
      </c>
      <c r="H45" s="15">
        <v>134</v>
      </c>
      <c r="I45" s="39">
        <v>590</v>
      </c>
      <c r="J45" s="15">
        <v>10</v>
      </c>
      <c r="K45" s="15">
        <v>12</v>
      </c>
      <c r="L45" s="15">
        <v>14</v>
      </c>
      <c r="M45" s="15">
        <v>4</v>
      </c>
    </row>
    <row r="46" spans="2:13" ht="15.75" x14ac:dyDescent="0.25">
      <c r="B46" s="157">
        <v>28</v>
      </c>
      <c r="C46" s="72" t="s">
        <v>93</v>
      </c>
      <c r="D46" s="73" t="s">
        <v>156</v>
      </c>
      <c r="E46" s="15">
        <v>145</v>
      </c>
      <c r="F46" s="15">
        <v>150</v>
      </c>
      <c r="G46" s="15">
        <v>142</v>
      </c>
      <c r="H46" s="15">
        <v>150</v>
      </c>
      <c r="I46" s="39">
        <v>587</v>
      </c>
      <c r="J46" s="15">
        <v>9</v>
      </c>
      <c r="K46" s="15">
        <v>15</v>
      </c>
      <c r="L46" s="15">
        <v>16</v>
      </c>
      <c r="M46" s="15">
        <v>0</v>
      </c>
    </row>
    <row r="47" spans="2:13" ht="15.75" x14ac:dyDescent="0.25">
      <c r="B47" s="157">
        <v>29</v>
      </c>
      <c r="C47" s="93" t="s">
        <v>102</v>
      </c>
      <c r="D47" s="78" t="s">
        <v>110</v>
      </c>
      <c r="E47" s="15">
        <v>159</v>
      </c>
      <c r="F47" s="15">
        <v>157</v>
      </c>
      <c r="G47" s="15">
        <v>136</v>
      </c>
      <c r="H47" s="15">
        <v>126</v>
      </c>
      <c r="I47" s="39">
        <v>578</v>
      </c>
      <c r="J47" s="15">
        <v>8</v>
      </c>
      <c r="K47" s="15">
        <v>17</v>
      </c>
      <c r="L47" s="15">
        <v>12</v>
      </c>
      <c r="M47" s="15">
        <v>5</v>
      </c>
    </row>
    <row r="48" spans="2:13" ht="15.75" x14ac:dyDescent="0.25">
      <c r="B48" s="157">
        <v>30</v>
      </c>
      <c r="C48" s="80" t="s">
        <v>112</v>
      </c>
      <c r="D48" s="82" t="s">
        <v>116</v>
      </c>
      <c r="E48" s="15">
        <v>155</v>
      </c>
      <c r="F48" s="15">
        <v>157</v>
      </c>
      <c r="G48" s="15">
        <v>134</v>
      </c>
      <c r="H48" s="15">
        <v>120</v>
      </c>
      <c r="I48" s="39">
        <v>566</v>
      </c>
      <c r="J48" s="15">
        <v>5</v>
      </c>
      <c r="K48" s="15">
        <v>17</v>
      </c>
      <c r="L48" s="15">
        <v>16</v>
      </c>
      <c r="M48" s="15">
        <v>2</v>
      </c>
    </row>
    <row r="49" spans="2:13" ht="15.75" x14ac:dyDescent="0.25">
      <c r="B49" s="157">
        <v>31</v>
      </c>
      <c r="C49" s="72" t="s">
        <v>93</v>
      </c>
      <c r="D49" s="73" t="s">
        <v>101</v>
      </c>
      <c r="E49" s="15">
        <v>131</v>
      </c>
      <c r="F49" s="15">
        <v>128</v>
      </c>
      <c r="G49" s="15">
        <v>164</v>
      </c>
      <c r="H49" s="15">
        <v>123</v>
      </c>
      <c r="I49" s="39">
        <v>546</v>
      </c>
      <c r="J49" s="15">
        <v>10</v>
      </c>
      <c r="K49" s="15">
        <v>10</v>
      </c>
      <c r="L49" s="15">
        <v>19</v>
      </c>
      <c r="M49" s="15">
        <v>2</v>
      </c>
    </row>
    <row r="50" spans="2:13" ht="15.75" x14ac:dyDescent="0.25">
      <c r="B50" s="157">
        <v>32</v>
      </c>
      <c r="C50" s="72" t="s">
        <v>93</v>
      </c>
      <c r="D50" s="74" t="s">
        <v>98</v>
      </c>
      <c r="E50" s="15">
        <v>132</v>
      </c>
      <c r="F50" s="15">
        <v>136</v>
      </c>
      <c r="G50" s="15">
        <v>134</v>
      </c>
      <c r="H50" s="15">
        <v>137</v>
      </c>
      <c r="I50" s="39">
        <v>542</v>
      </c>
      <c r="J50" s="15">
        <v>4</v>
      </c>
      <c r="K50" s="15">
        <v>17</v>
      </c>
      <c r="L50" s="15">
        <v>14</v>
      </c>
      <c r="M50" s="15">
        <v>5</v>
      </c>
    </row>
    <row r="51" spans="2:13" ht="15.75" x14ac:dyDescent="0.25">
      <c r="B51" s="157">
        <v>33</v>
      </c>
      <c r="C51" s="93" t="s">
        <v>102</v>
      </c>
      <c r="D51" s="78" t="s">
        <v>106</v>
      </c>
      <c r="E51" s="15">
        <v>141</v>
      </c>
      <c r="F51" s="15">
        <v>137</v>
      </c>
      <c r="G51" s="15">
        <v>114</v>
      </c>
      <c r="H51" s="15">
        <v>135</v>
      </c>
      <c r="I51" s="39">
        <v>527</v>
      </c>
      <c r="J51" s="15">
        <v>10</v>
      </c>
      <c r="K51" s="15">
        <v>10</v>
      </c>
      <c r="L51" s="15">
        <v>17</v>
      </c>
      <c r="M51" s="15">
        <v>4</v>
      </c>
    </row>
    <row r="52" spans="2:13" ht="15.75" x14ac:dyDescent="0.25">
      <c r="B52" s="157">
        <v>34</v>
      </c>
      <c r="C52" s="80" t="s">
        <v>112</v>
      </c>
      <c r="D52" s="81" t="s">
        <v>122</v>
      </c>
      <c r="E52" s="15">
        <v>140</v>
      </c>
      <c r="F52" s="15">
        <v>132</v>
      </c>
      <c r="G52" s="15">
        <v>136</v>
      </c>
      <c r="H52" s="15">
        <v>107</v>
      </c>
      <c r="I52" s="39">
        <v>515</v>
      </c>
      <c r="J52" s="15">
        <v>7</v>
      </c>
      <c r="K52" s="15">
        <v>11</v>
      </c>
      <c r="L52" s="15">
        <v>17</v>
      </c>
      <c r="M52" s="15">
        <v>6</v>
      </c>
    </row>
    <row r="53" spans="2:13" ht="15.75" x14ac:dyDescent="0.25">
      <c r="B53" s="157">
        <v>35</v>
      </c>
      <c r="C53" s="93" t="s">
        <v>102</v>
      </c>
      <c r="D53" s="78" t="s">
        <v>113</v>
      </c>
      <c r="E53" s="15">
        <v>116</v>
      </c>
      <c r="F53" s="15">
        <v>116</v>
      </c>
      <c r="G53" s="15">
        <v>135</v>
      </c>
      <c r="H53" s="15">
        <v>124</v>
      </c>
      <c r="I53" s="39">
        <v>491</v>
      </c>
      <c r="J53" s="15">
        <v>8</v>
      </c>
      <c r="K53" s="15">
        <v>7</v>
      </c>
      <c r="L53" s="15">
        <v>19</v>
      </c>
      <c r="M53" s="15">
        <v>6</v>
      </c>
    </row>
    <row r="54" spans="2:13" ht="15.75" x14ac:dyDescent="0.25">
      <c r="B54" s="157">
        <v>36</v>
      </c>
      <c r="C54" s="80" t="s">
        <v>112</v>
      </c>
      <c r="D54" s="82" t="s">
        <v>117</v>
      </c>
      <c r="E54" s="15">
        <v>120</v>
      </c>
      <c r="F54" s="15">
        <v>119</v>
      </c>
      <c r="G54" s="15">
        <v>94</v>
      </c>
      <c r="H54" s="15">
        <v>97</v>
      </c>
      <c r="I54" s="39">
        <v>430</v>
      </c>
      <c r="J54" s="15">
        <v>4</v>
      </c>
      <c r="K54" s="15">
        <v>9</v>
      </c>
      <c r="L54" s="15">
        <v>24</v>
      </c>
      <c r="M54" s="15">
        <v>3</v>
      </c>
    </row>
  </sheetData>
  <sortState ref="C19:M54">
    <sortCondition descending="1" ref="I19:I54"/>
  </sortState>
  <pageMargins left="0.7" right="0.7" top="0.75" bottom="0.75" header="0.3" footer="0.3"/>
  <pageSetup paperSize="9" orientation="portrait" horizontalDpi="0" verticalDpi="0" r:id="rId1"/>
  <rowBreaks count="1" manualBreakCount="1">
    <brk id="17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workbookViewId="0">
      <selection activeCell="D25" sqref="D25"/>
    </sheetView>
  </sheetViews>
  <sheetFormatPr defaultRowHeight="15" x14ac:dyDescent="0.25"/>
  <cols>
    <col min="1" max="1" width="3.42578125" customWidth="1"/>
    <col min="2" max="2" width="3.28515625" bestFit="1" customWidth="1"/>
    <col min="3" max="3" width="20.28515625" bestFit="1" customWidth="1"/>
    <col min="4" max="7" width="4.7109375" style="2" customWidth="1"/>
    <col min="8" max="8" width="8.85546875" style="2"/>
    <col min="10" max="10" width="4.42578125" customWidth="1"/>
    <col min="11" max="11" width="3.28515625" bestFit="1" customWidth="1"/>
    <col min="12" max="12" width="20.42578125" bestFit="1" customWidth="1"/>
    <col min="13" max="16" width="4.7109375" customWidth="1"/>
  </cols>
  <sheetData>
    <row r="2" spans="1:17" x14ac:dyDescent="0.25">
      <c r="D2" s="2" t="s">
        <v>182</v>
      </c>
      <c r="F2" s="352">
        <v>44524</v>
      </c>
      <c r="G2" s="352"/>
    </row>
    <row r="3" spans="1:17" ht="15.75" x14ac:dyDescent="0.25">
      <c r="A3">
        <v>1</v>
      </c>
      <c r="B3" s="64" t="s">
        <v>75</v>
      </c>
      <c r="C3" s="65" t="s">
        <v>78</v>
      </c>
      <c r="D3" s="15">
        <v>196</v>
      </c>
      <c r="E3" s="15">
        <v>185</v>
      </c>
      <c r="F3" s="15">
        <v>242</v>
      </c>
      <c r="G3" s="15">
        <v>169</v>
      </c>
      <c r="H3" s="39">
        <f t="shared" ref="H3:H22" si="0">SUM(D3:G3)</f>
        <v>792</v>
      </c>
      <c r="J3">
        <v>21</v>
      </c>
      <c r="K3" s="93" t="s">
        <v>102</v>
      </c>
      <c r="L3" s="78" t="s">
        <v>103</v>
      </c>
      <c r="M3" s="15">
        <v>157</v>
      </c>
      <c r="N3" s="15">
        <v>149</v>
      </c>
      <c r="O3" s="15">
        <v>177</v>
      </c>
      <c r="P3" s="15">
        <v>146</v>
      </c>
      <c r="Q3" s="39">
        <f t="shared" ref="Q3:Q18" si="1">SUM(M3:P3)</f>
        <v>629</v>
      </c>
    </row>
    <row r="4" spans="1:17" ht="15.75" x14ac:dyDescent="0.25">
      <c r="A4">
        <v>2</v>
      </c>
      <c r="B4" s="92" t="s">
        <v>85</v>
      </c>
      <c r="C4" s="70" t="s">
        <v>89</v>
      </c>
      <c r="D4" s="15">
        <v>155</v>
      </c>
      <c r="E4" s="15">
        <v>196</v>
      </c>
      <c r="F4" s="15">
        <v>175</v>
      </c>
      <c r="G4" s="15">
        <v>213</v>
      </c>
      <c r="H4" s="39">
        <f t="shared" si="0"/>
        <v>739</v>
      </c>
      <c r="J4">
        <v>22</v>
      </c>
      <c r="K4" s="72" t="s">
        <v>93</v>
      </c>
      <c r="L4" s="73" t="s">
        <v>100</v>
      </c>
      <c r="M4" s="15">
        <v>196</v>
      </c>
      <c r="N4" s="15">
        <v>154</v>
      </c>
      <c r="O4" s="15">
        <v>126</v>
      </c>
      <c r="P4" s="15">
        <v>143</v>
      </c>
      <c r="Q4" s="39">
        <f t="shared" si="1"/>
        <v>619</v>
      </c>
    </row>
    <row r="5" spans="1:17" ht="15.75" x14ac:dyDescent="0.25">
      <c r="A5">
        <v>3</v>
      </c>
      <c r="B5" s="68" t="s">
        <v>82</v>
      </c>
      <c r="C5" s="69" t="s">
        <v>87</v>
      </c>
      <c r="D5" s="15">
        <v>181</v>
      </c>
      <c r="E5" s="15">
        <v>212</v>
      </c>
      <c r="F5" s="15">
        <v>166</v>
      </c>
      <c r="G5" s="15">
        <v>178</v>
      </c>
      <c r="H5" s="39">
        <f t="shared" si="0"/>
        <v>737</v>
      </c>
      <c r="J5">
        <v>23</v>
      </c>
      <c r="K5" s="93" t="s">
        <v>102</v>
      </c>
      <c r="L5" s="78" t="s">
        <v>106</v>
      </c>
      <c r="M5" s="15">
        <v>126</v>
      </c>
      <c r="N5" s="15">
        <v>164</v>
      </c>
      <c r="O5" s="15">
        <v>134</v>
      </c>
      <c r="P5" s="15">
        <v>182</v>
      </c>
      <c r="Q5" s="39">
        <f t="shared" si="1"/>
        <v>606</v>
      </c>
    </row>
    <row r="6" spans="1:17" ht="15.75" x14ac:dyDescent="0.25">
      <c r="A6">
        <v>4</v>
      </c>
      <c r="B6" s="68" t="s">
        <v>82</v>
      </c>
      <c r="C6" s="69" t="s">
        <v>84</v>
      </c>
      <c r="D6" s="15">
        <v>170</v>
      </c>
      <c r="E6" s="15">
        <v>205</v>
      </c>
      <c r="F6" s="15">
        <v>209</v>
      </c>
      <c r="G6" s="15">
        <v>144</v>
      </c>
      <c r="H6" s="39">
        <f t="shared" si="0"/>
        <v>728</v>
      </c>
      <c r="J6">
        <v>24</v>
      </c>
      <c r="K6" s="158" t="s">
        <v>121</v>
      </c>
      <c r="L6" s="159" t="s">
        <v>162</v>
      </c>
      <c r="M6" s="15">
        <v>153</v>
      </c>
      <c r="N6" s="15">
        <v>147</v>
      </c>
      <c r="O6" s="15">
        <v>153</v>
      </c>
      <c r="P6" s="15">
        <v>143</v>
      </c>
      <c r="Q6" s="39">
        <f t="shared" si="1"/>
        <v>596</v>
      </c>
    </row>
    <row r="7" spans="1:17" ht="15.75" x14ac:dyDescent="0.25">
      <c r="A7">
        <v>5</v>
      </c>
      <c r="B7" s="64" t="s">
        <v>75</v>
      </c>
      <c r="C7" s="65" t="s">
        <v>76</v>
      </c>
      <c r="D7" s="15">
        <v>179</v>
      </c>
      <c r="E7" s="15">
        <v>191</v>
      </c>
      <c r="F7" s="15">
        <v>168</v>
      </c>
      <c r="G7" s="15">
        <v>171</v>
      </c>
      <c r="H7" s="39">
        <f t="shared" si="0"/>
        <v>709</v>
      </c>
      <c r="J7">
        <v>25</v>
      </c>
      <c r="K7" s="93" t="s">
        <v>102</v>
      </c>
      <c r="L7" s="79" t="s">
        <v>108</v>
      </c>
      <c r="M7" s="15">
        <v>132</v>
      </c>
      <c r="N7" s="15">
        <v>166</v>
      </c>
      <c r="O7" s="15">
        <v>135</v>
      </c>
      <c r="P7" s="15">
        <v>134</v>
      </c>
      <c r="Q7" s="39">
        <f t="shared" si="1"/>
        <v>567</v>
      </c>
    </row>
    <row r="8" spans="1:17" ht="15.75" x14ac:dyDescent="0.25">
      <c r="A8">
        <v>6</v>
      </c>
      <c r="B8" s="64" t="s">
        <v>75</v>
      </c>
      <c r="C8" s="66" t="s">
        <v>88</v>
      </c>
      <c r="D8" s="15">
        <v>159</v>
      </c>
      <c r="E8" s="15">
        <v>193</v>
      </c>
      <c r="F8" s="15">
        <v>159</v>
      </c>
      <c r="G8" s="15">
        <v>195</v>
      </c>
      <c r="H8" s="39">
        <f t="shared" si="0"/>
        <v>706</v>
      </c>
      <c r="J8">
        <v>26</v>
      </c>
      <c r="K8" s="72" t="s">
        <v>93</v>
      </c>
      <c r="L8" s="73" t="s">
        <v>156</v>
      </c>
      <c r="M8" s="15">
        <v>132</v>
      </c>
      <c r="N8" s="15">
        <v>134</v>
      </c>
      <c r="O8" s="15">
        <v>146</v>
      </c>
      <c r="P8" s="15">
        <v>149</v>
      </c>
      <c r="Q8" s="39">
        <f t="shared" si="1"/>
        <v>561</v>
      </c>
    </row>
    <row r="9" spans="1:17" ht="15.75" x14ac:dyDescent="0.25">
      <c r="A9">
        <v>7</v>
      </c>
      <c r="B9" s="64" t="s">
        <v>75</v>
      </c>
      <c r="C9" s="66" t="s">
        <v>77</v>
      </c>
      <c r="D9" s="15">
        <v>183</v>
      </c>
      <c r="E9" s="15">
        <v>169</v>
      </c>
      <c r="F9" s="15">
        <v>164</v>
      </c>
      <c r="G9" s="15">
        <v>189</v>
      </c>
      <c r="H9" s="39">
        <f t="shared" si="0"/>
        <v>705</v>
      </c>
      <c r="J9">
        <v>27</v>
      </c>
      <c r="K9" s="72" t="s">
        <v>93</v>
      </c>
      <c r="L9" s="74" t="s">
        <v>95</v>
      </c>
      <c r="M9" s="15">
        <v>118</v>
      </c>
      <c r="N9" s="15">
        <v>149</v>
      </c>
      <c r="O9" s="15">
        <v>148</v>
      </c>
      <c r="P9" s="15">
        <v>146</v>
      </c>
      <c r="Q9" s="39">
        <f t="shared" si="1"/>
        <v>561</v>
      </c>
    </row>
    <row r="10" spans="1:17" ht="15.75" x14ac:dyDescent="0.25">
      <c r="A10">
        <v>8</v>
      </c>
      <c r="B10" s="68" t="s">
        <v>82</v>
      </c>
      <c r="C10" s="71" t="s">
        <v>105</v>
      </c>
      <c r="D10" s="15">
        <v>174</v>
      </c>
      <c r="E10" s="15">
        <v>181</v>
      </c>
      <c r="F10" s="15">
        <v>177</v>
      </c>
      <c r="G10" s="15">
        <v>169</v>
      </c>
      <c r="H10" s="39">
        <f t="shared" si="0"/>
        <v>701</v>
      </c>
      <c r="J10">
        <v>28</v>
      </c>
      <c r="K10" s="80" t="s">
        <v>112</v>
      </c>
      <c r="L10" s="81" t="s">
        <v>122</v>
      </c>
      <c r="M10" s="15">
        <v>126</v>
      </c>
      <c r="N10" s="15">
        <v>115</v>
      </c>
      <c r="O10" s="15">
        <v>179</v>
      </c>
      <c r="P10" s="15">
        <v>141</v>
      </c>
      <c r="Q10" s="39">
        <f t="shared" si="1"/>
        <v>561</v>
      </c>
    </row>
    <row r="11" spans="1:17" ht="15.75" x14ac:dyDescent="0.25">
      <c r="A11">
        <v>9</v>
      </c>
      <c r="B11" s="68" t="s">
        <v>82</v>
      </c>
      <c r="C11" s="71" t="s">
        <v>91</v>
      </c>
      <c r="D11" s="15">
        <v>158</v>
      </c>
      <c r="E11" s="15">
        <v>177</v>
      </c>
      <c r="F11" s="15">
        <v>178</v>
      </c>
      <c r="G11" s="15">
        <v>188</v>
      </c>
      <c r="H11" s="39">
        <f t="shared" si="0"/>
        <v>701</v>
      </c>
      <c r="J11">
        <v>29</v>
      </c>
      <c r="K11" s="72" t="s">
        <v>93</v>
      </c>
      <c r="L11" s="74" t="s">
        <v>98</v>
      </c>
      <c r="M11" s="15">
        <v>129</v>
      </c>
      <c r="N11" s="15">
        <v>117</v>
      </c>
      <c r="O11" s="15">
        <v>126</v>
      </c>
      <c r="P11" s="15">
        <v>169</v>
      </c>
      <c r="Q11" s="39">
        <f t="shared" si="1"/>
        <v>541</v>
      </c>
    </row>
    <row r="12" spans="1:17" ht="15.75" x14ac:dyDescent="0.25">
      <c r="A12">
        <v>10</v>
      </c>
      <c r="B12" s="72" t="s">
        <v>93</v>
      </c>
      <c r="C12" s="73" t="s">
        <v>115</v>
      </c>
      <c r="D12" s="15">
        <v>202</v>
      </c>
      <c r="E12" s="15">
        <v>203</v>
      </c>
      <c r="F12" s="15">
        <v>162</v>
      </c>
      <c r="G12" s="15">
        <v>129</v>
      </c>
      <c r="H12" s="39">
        <f t="shared" si="0"/>
        <v>696</v>
      </c>
      <c r="J12">
        <v>30</v>
      </c>
      <c r="K12" s="80" t="s">
        <v>112</v>
      </c>
      <c r="L12" s="82" t="s">
        <v>123</v>
      </c>
      <c r="M12" s="15">
        <v>136</v>
      </c>
      <c r="N12" s="15">
        <v>146</v>
      </c>
      <c r="O12" s="15">
        <v>124</v>
      </c>
      <c r="P12" s="15">
        <v>134</v>
      </c>
      <c r="Q12" s="39">
        <f t="shared" si="1"/>
        <v>540</v>
      </c>
    </row>
    <row r="13" spans="1:17" ht="15.75" x14ac:dyDescent="0.25">
      <c r="A13">
        <v>11</v>
      </c>
      <c r="B13" s="64" t="s">
        <v>75</v>
      </c>
      <c r="C13" s="66" t="s">
        <v>80</v>
      </c>
      <c r="D13" s="15">
        <v>181</v>
      </c>
      <c r="E13" s="15">
        <v>188</v>
      </c>
      <c r="F13" s="15">
        <v>128</v>
      </c>
      <c r="G13" s="15">
        <v>196</v>
      </c>
      <c r="H13" s="39">
        <f t="shared" si="0"/>
        <v>693</v>
      </c>
      <c r="J13">
        <v>31</v>
      </c>
      <c r="K13" s="93" t="s">
        <v>102</v>
      </c>
      <c r="L13" s="79" t="s">
        <v>107</v>
      </c>
      <c r="M13" s="15">
        <v>132</v>
      </c>
      <c r="N13" s="15">
        <v>120</v>
      </c>
      <c r="O13" s="15">
        <v>149</v>
      </c>
      <c r="P13" s="15">
        <v>137</v>
      </c>
      <c r="Q13" s="39">
        <f t="shared" si="1"/>
        <v>538</v>
      </c>
    </row>
    <row r="14" spans="1:17" ht="15.75" x14ac:dyDescent="0.25">
      <c r="A14">
        <v>12</v>
      </c>
      <c r="B14" s="72" t="s">
        <v>93</v>
      </c>
      <c r="C14" s="73" t="s">
        <v>111</v>
      </c>
      <c r="D14" s="15">
        <v>167</v>
      </c>
      <c r="E14" s="15">
        <v>180</v>
      </c>
      <c r="F14" s="15">
        <v>180</v>
      </c>
      <c r="G14" s="15">
        <v>166</v>
      </c>
      <c r="H14" s="39">
        <f t="shared" si="0"/>
        <v>693</v>
      </c>
      <c r="J14">
        <v>32</v>
      </c>
      <c r="K14" s="93" t="s">
        <v>102</v>
      </c>
      <c r="L14" s="78" t="s">
        <v>110</v>
      </c>
      <c r="M14" s="15">
        <v>107</v>
      </c>
      <c r="N14" s="15">
        <v>146</v>
      </c>
      <c r="O14" s="15">
        <v>138</v>
      </c>
      <c r="P14" s="15">
        <v>142</v>
      </c>
      <c r="Q14" s="39">
        <f t="shared" si="1"/>
        <v>533</v>
      </c>
    </row>
    <row r="15" spans="1:17" ht="15.75" x14ac:dyDescent="0.25">
      <c r="A15">
        <v>13</v>
      </c>
      <c r="B15" s="68" t="s">
        <v>82</v>
      </c>
      <c r="C15" s="69" t="s">
        <v>83</v>
      </c>
      <c r="D15" s="15">
        <v>182</v>
      </c>
      <c r="E15" s="15">
        <v>199</v>
      </c>
      <c r="F15" s="15">
        <v>156</v>
      </c>
      <c r="G15" s="15">
        <v>153</v>
      </c>
      <c r="H15" s="39">
        <f t="shared" si="0"/>
        <v>690</v>
      </c>
      <c r="J15">
        <v>33</v>
      </c>
      <c r="K15" s="80" t="s">
        <v>112</v>
      </c>
      <c r="L15" s="82" t="s">
        <v>114</v>
      </c>
      <c r="M15" s="15">
        <v>123</v>
      </c>
      <c r="N15" s="15">
        <v>123</v>
      </c>
      <c r="O15" s="15">
        <v>155</v>
      </c>
      <c r="P15" s="15">
        <v>117</v>
      </c>
      <c r="Q15" s="39">
        <f t="shared" si="1"/>
        <v>518</v>
      </c>
    </row>
    <row r="16" spans="1:17" ht="15.75" x14ac:dyDescent="0.25">
      <c r="A16">
        <v>14</v>
      </c>
      <c r="B16" s="64" t="s">
        <v>75</v>
      </c>
      <c r="C16" s="66" t="s">
        <v>81</v>
      </c>
      <c r="D16" s="15">
        <v>172</v>
      </c>
      <c r="E16" s="15">
        <v>175</v>
      </c>
      <c r="F16" s="15">
        <v>151</v>
      </c>
      <c r="G16" s="15">
        <v>171</v>
      </c>
      <c r="H16" s="39">
        <f t="shared" si="0"/>
        <v>669</v>
      </c>
      <c r="J16">
        <v>34</v>
      </c>
      <c r="K16" s="93" t="s">
        <v>102</v>
      </c>
      <c r="L16" s="78" t="s">
        <v>109</v>
      </c>
      <c r="M16" s="15">
        <v>115</v>
      </c>
      <c r="N16" s="15">
        <v>130</v>
      </c>
      <c r="O16" s="15">
        <v>135</v>
      </c>
      <c r="P16" s="15">
        <v>106</v>
      </c>
      <c r="Q16" s="39">
        <f t="shared" si="1"/>
        <v>486</v>
      </c>
    </row>
    <row r="17" spans="1:17" ht="15.75" x14ac:dyDescent="0.25">
      <c r="A17">
        <v>15</v>
      </c>
      <c r="B17" s="92" t="s">
        <v>85</v>
      </c>
      <c r="C17" s="70" t="s">
        <v>92</v>
      </c>
      <c r="D17" s="15">
        <v>170</v>
      </c>
      <c r="E17" s="15">
        <v>143</v>
      </c>
      <c r="F17" s="15">
        <v>184</v>
      </c>
      <c r="G17" s="15">
        <v>169</v>
      </c>
      <c r="H17" s="39">
        <f t="shared" si="0"/>
        <v>666</v>
      </c>
      <c r="J17">
        <v>35</v>
      </c>
      <c r="K17" s="80" t="s">
        <v>112</v>
      </c>
      <c r="L17" s="82" t="s">
        <v>118</v>
      </c>
      <c r="M17" s="15">
        <v>89</v>
      </c>
      <c r="N17" s="15">
        <v>121</v>
      </c>
      <c r="O17" s="15">
        <v>138</v>
      </c>
      <c r="P17" s="15">
        <v>134</v>
      </c>
      <c r="Q17" s="39">
        <f t="shared" si="1"/>
        <v>482</v>
      </c>
    </row>
    <row r="18" spans="1:17" ht="15.75" x14ac:dyDescent="0.25">
      <c r="A18">
        <v>16</v>
      </c>
      <c r="B18" s="64" t="s">
        <v>75</v>
      </c>
      <c r="C18" s="66" t="s">
        <v>79</v>
      </c>
      <c r="D18" s="15">
        <v>175</v>
      </c>
      <c r="E18" s="15">
        <v>135</v>
      </c>
      <c r="F18" s="15">
        <v>196</v>
      </c>
      <c r="G18" s="15">
        <v>148</v>
      </c>
      <c r="H18" s="39">
        <f t="shared" si="0"/>
        <v>654</v>
      </c>
      <c r="J18">
        <v>36</v>
      </c>
      <c r="K18" s="80" t="s">
        <v>112</v>
      </c>
      <c r="L18" s="82" t="s">
        <v>116</v>
      </c>
      <c r="M18" s="15">
        <v>120</v>
      </c>
      <c r="N18" s="15">
        <v>105</v>
      </c>
      <c r="O18" s="15">
        <v>130</v>
      </c>
      <c r="P18" s="15">
        <v>115</v>
      </c>
      <c r="Q18" s="39">
        <f t="shared" si="1"/>
        <v>470</v>
      </c>
    </row>
    <row r="19" spans="1:17" ht="15.75" x14ac:dyDescent="0.25">
      <c r="A19">
        <v>17</v>
      </c>
      <c r="B19" s="92" t="s">
        <v>85</v>
      </c>
      <c r="C19" s="70" t="s">
        <v>96</v>
      </c>
      <c r="D19" s="15">
        <v>163</v>
      </c>
      <c r="E19" s="15">
        <v>177</v>
      </c>
      <c r="F19" s="15">
        <v>160</v>
      </c>
      <c r="G19" s="15">
        <v>152</v>
      </c>
      <c r="H19" s="39">
        <f t="shared" si="0"/>
        <v>652</v>
      </c>
    </row>
    <row r="20" spans="1:17" ht="15.75" x14ac:dyDescent="0.25">
      <c r="A20">
        <v>18</v>
      </c>
      <c r="B20" s="68" t="s">
        <v>82</v>
      </c>
      <c r="C20" s="69" t="s">
        <v>99</v>
      </c>
      <c r="D20" s="15">
        <v>146</v>
      </c>
      <c r="E20" s="15">
        <v>164</v>
      </c>
      <c r="F20" s="15">
        <v>162</v>
      </c>
      <c r="G20" s="15">
        <v>179</v>
      </c>
      <c r="H20" s="39">
        <f t="shared" si="0"/>
        <v>651</v>
      </c>
      <c r="J20">
        <v>1</v>
      </c>
      <c r="K20" s="90" t="s">
        <v>58</v>
      </c>
      <c r="L20" s="51" t="s">
        <v>59</v>
      </c>
      <c r="M20" s="15">
        <v>161</v>
      </c>
      <c r="N20" s="15">
        <v>134</v>
      </c>
      <c r="O20" s="15">
        <v>163</v>
      </c>
      <c r="P20" s="15">
        <v>218</v>
      </c>
      <c r="Q20" s="39">
        <f t="shared" ref="Q20:Q35" si="2">SUM(M20:P20)</f>
        <v>676</v>
      </c>
    </row>
    <row r="21" spans="1:17" ht="15.75" x14ac:dyDescent="0.25">
      <c r="A21">
        <v>19</v>
      </c>
      <c r="B21" s="92" t="s">
        <v>85</v>
      </c>
      <c r="C21" s="70" t="s">
        <v>94</v>
      </c>
      <c r="D21" s="15">
        <v>168</v>
      </c>
      <c r="E21" s="15">
        <v>169</v>
      </c>
      <c r="F21" s="15">
        <v>152</v>
      </c>
      <c r="G21" s="15">
        <v>152</v>
      </c>
      <c r="H21" s="39">
        <f t="shared" si="0"/>
        <v>641</v>
      </c>
      <c r="J21">
        <v>2</v>
      </c>
      <c r="K21" s="88" t="s">
        <v>49</v>
      </c>
      <c r="L21" s="89" t="s">
        <v>51</v>
      </c>
      <c r="M21" s="15">
        <v>167</v>
      </c>
      <c r="N21" s="15">
        <v>149</v>
      </c>
      <c r="O21" s="15">
        <v>150</v>
      </c>
      <c r="P21" s="15">
        <v>207</v>
      </c>
      <c r="Q21" s="39">
        <f t="shared" si="2"/>
        <v>673</v>
      </c>
    </row>
    <row r="22" spans="1:17" ht="15.75" x14ac:dyDescent="0.25">
      <c r="A22">
        <v>20</v>
      </c>
      <c r="B22" s="92" t="s">
        <v>85</v>
      </c>
      <c r="C22" s="70" t="s">
        <v>86</v>
      </c>
      <c r="D22" s="15">
        <v>151</v>
      </c>
      <c r="E22" s="15">
        <v>149</v>
      </c>
      <c r="F22" s="15">
        <v>142</v>
      </c>
      <c r="G22" s="15">
        <v>188</v>
      </c>
      <c r="H22" s="39">
        <f t="shared" si="0"/>
        <v>630</v>
      </c>
      <c r="J22">
        <v>3</v>
      </c>
      <c r="K22" s="87" t="s">
        <v>45</v>
      </c>
      <c r="L22" s="43" t="s">
        <v>46</v>
      </c>
      <c r="M22" s="15">
        <v>157</v>
      </c>
      <c r="N22" s="15">
        <v>148</v>
      </c>
      <c r="O22" s="15">
        <v>182</v>
      </c>
      <c r="P22" s="15">
        <v>169</v>
      </c>
      <c r="Q22" s="39">
        <f t="shared" si="2"/>
        <v>656</v>
      </c>
    </row>
    <row r="23" spans="1:17" ht="15.75" x14ac:dyDescent="0.25">
      <c r="J23">
        <v>4</v>
      </c>
      <c r="K23" s="88" t="s">
        <v>49</v>
      </c>
      <c r="L23" s="89" t="s">
        <v>155</v>
      </c>
      <c r="M23" s="15">
        <v>135</v>
      </c>
      <c r="N23" s="15">
        <v>149</v>
      </c>
      <c r="O23" s="15">
        <v>168</v>
      </c>
      <c r="P23" s="15">
        <v>158</v>
      </c>
      <c r="Q23" s="39">
        <f t="shared" si="2"/>
        <v>610</v>
      </c>
    </row>
    <row r="24" spans="1:17" ht="15.75" x14ac:dyDescent="0.25">
      <c r="J24">
        <v>5</v>
      </c>
      <c r="K24" s="88" t="s">
        <v>49</v>
      </c>
      <c r="L24" s="89" t="s">
        <v>69</v>
      </c>
      <c r="M24" s="15">
        <v>133</v>
      </c>
      <c r="N24" s="15">
        <v>140</v>
      </c>
      <c r="O24" s="15">
        <v>151</v>
      </c>
      <c r="P24" s="15">
        <v>165</v>
      </c>
      <c r="Q24" s="39">
        <f t="shared" si="2"/>
        <v>589</v>
      </c>
    </row>
    <row r="25" spans="1:17" ht="15.75" x14ac:dyDescent="0.25">
      <c r="J25">
        <v>6</v>
      </c>
      <c r="K25" s="87" t="s">
        <v>45</v>
      </c>
      <c r="L25" s="43" t="s">
        <v>48</v>
      </c>
      <c r="M25" s="15">
        <v>171</v>
      </c>
      <c r="N25" s="15">
        <v>153</v>
      </c>
      <c r="O25" s="15">
        <v>116</v>
      </c>
      <c r="P25" s="15">
        <v>147</v>
      </c>
      <c r="Q25" s="39">
        <f t="shared" si="2"/>
        <v>587</v>
      </c>
    </row>
    <row r="26" spans="1:17" ht="15.75" x14ac:dyDescent="0.25">
      <c r="J26">
        <v>7</v>
      </c>
      <c r="K26" s="90" t="s">
        <v>58</v>
      </c>
      <c r="L26" s="51" t="s">
        <v>66</v>
      </c>
      <c r="M26" s="15">
        <v>131</v>
      </c>
      <c r="N26" s="15">
        <v>120</v>
      </c>
      <c r="O26" s="15">
        <v>179</v>
      </c>
      <c r="P26" s="15">
        <v>136</v>
      </c>
      <c r="Q26" s="39">
        <f t="shared" si="2"/>
        <v>566</v>
      </c>
    </row>
    <row r="27" spans="1:17" ht="15.75" x14ac:dyDescent="0.25">
      <c r="J27">
        <v>8</v>
      </c>
      <c r="K27" s="88" t="s">
        <v>49</v>
      </c>
      <c r="L27" s="89" t="s">
        <v>50</v>
      </c>
      <c r="M27" s="15">
        <v>142</v>
      </c>
      <c r="N27" s="15">
        <v>129</v>
      </c>
      <c r="O27" s="15">
        <v>146</v>
      </c>
      <c r="P27" s="15">
        <v>148</v>
      </c>
      <c r="Q27" s="39">
        <f t="shared" si="2"/>
        <v>565</v>
      </c>
    </row>
    <row r="28" spans="1:17" ht="15.75" x14ac:dyDescent="0.25">
      <c r="J28">
        <v>9</v>
      </c>
      <c r="K28" s="87" t="s">
        <v>45</v>
      </c>
      <c r="L28" s="43" t="s">
        <v>171</v>
      </c>
      <c r="M28" s="15">
        <v>146</v>
      </c>
      <c r="N28" s="15">
        <v>133</v>
      </c>
      <c r="O28" s="15">
        <v>144</v>
      </c>
      <c r="P28" s="15">
        <v>133</v>
      </c>
      <c r="Q28" s="39">
        <f t="shared" si="2"/>
        <v>556</v>
      </c>
    </row>
    <row r="29" spans="1:17" ht="15.75" x14ac:dyDescent="0.25">
      <c r="J29">
        <v>10</v>
      </c>
      <c r="K29" s="87" t="s">
        <v>45</v>
      </c>
      <c r="L29" s="43" t="s">
        <v>47</v>
      </c>
      <c r="M29" s="15">
        <v>132</v>
      </c>
      <c r="N29" s="15">
        <v>125</v>
      </c>
      <c r="O29" s="15">
        <v>134</v>
      </c>
      <c r="P29" s="15">
        <v>160</v>
      </c>
      <c r="Q29" s="39">
        <f t="shared" si="2"/>
        <v>551</v>
      </c>
    </row>
    <row r="30" spans="1:17" ht="15.75" x14ac:dyDescent="0.25">
      <c r="J30">
        <v>11</v>
      </c>
      <c r="K30" s="88" t="s">
        <v>49</v>
      </c>
      <c r="L30" s="89" t="s">
        <v>53</v>
      </c>
      <c r="M30" s="15">
        <v>178</v>
      </c>
      <c r="N30" s="15">
        <v>111</v>
      </c>
      <c r="O30" s="15">
        <v>102</v>
      </c>
      <c r="P30" s="15">
        <v>148</v>
      </c>
      <c r="Q30" s="39">
        <f t="shared" si="2"/>
        <v>539</v>
      </c>
    </row>
    <row r="31" spans="1:17" ht="15.75" x14ac:dyDescent="0.25">
      <c r="J31">
        <v>12</v>
      </c>
      <c r="K31" s="90" t="s">
        <v>58</v>
      </c>
      <c r="L31" s="51" t="s">
        <v>68</v>
      </c>
      <c r="M31" s="15">
        <v>107</v>
      </c>
      <c r="N31" s="15">
        <v>152</v>
      </c>
      <c r="O31" s="15">
        <v>118</v>
      </c>
      <c r="P31" s="15">
        <v>94</v>
      </c>
      <c r="Q31" s="39">
        <f t="shared" si="2"/>
        <v>471</v>
      </c>
    </row>
    <row r="32" spans="1:17" ht="15.75" x14ac:dyDescent="0.25">
      <c r="J32">
        <v>13</v>
      </c>
      <c r="K32" s="90" t="s">
        <v>58</v>
      </c>
      <c r="L32" s="51" t="s">
        <v>60</v>
      </c>
      <c r="M32" s="15">
        <v>106</v>
      </c>
      <c r="N32" s="15">
        <v>102</v>
      </c>
      <c r="O32" s="15">
        <v>112</v>
      </c>
      <c r="P32" s="15">
        <v>148</v>
      </c>
      <c r="Q32" s="39">
        <f t="shared" si="2"/>
        <v>468</v>
      </c>
    </row>
    <row r="33" spans="10:17" ht="15.75" x14ac:dyDescent="0.25">
      <c r="J33">
        <v>14</v>
      </c>
      <c r="K33" s="91" t="s">
        <v>55</v>
      </c>
      <c r="L33" s="48" t="s">
        <v>64</v>
      </c>
      <c r="M33" s="15">
        <v>124</v>
      </c>
      <c r="N33" s="15">
        <v>102</v>
      </c>
      <c r="O33" s="15">
        <v>113</v>
      </c>
      <c r="P33" s="15">
        <v>122</v>
      </c>
      <c r="Q33" s="39">
        <f t="shared" si="2"/>
        <v>461</v>
      </c>
    </row>
    <row r="34" spans="10:17" ht="15.75" x14ac:dyDescent="0.25">
      <c r="J34">
        <v>15</v>
      </c>
      <c r="K34" s="90" t="s">
        <v>58</v>
      </c>
      <c r="L34" s="51" t="s">
        <v>65</v>
      </c>
      <c r="M34" s="15">
        <v>118</v>
      </c>
      <c r="N34" s="15">
        <v>108</v>
      </c>
      <c r="O34" s="15">
        <v>101</v>
      </c>
      <c r="P34" s="15">
        <v>118</v>
      </c>
      <c r="Q34" s="39">
        <f t="shared" si="2"/>
        <v>445</v>
      </c>
    </row>
    <row r="35" spans="10:17" ht="15.75" x14ac:dyDescent="0.25">
      <c r="J35">
        <v>16</v>
      </c>
      <c r="K35" s="91" t="s">
        <v>55</v>
      </c>
      <c r="L35" s="49" t="s">
        <v>67</v>
      </c>
      <c r="M35" s="15">
        <v>111</v>
      </c>
      <c r="N35" s="15">
        <v>117</v>
      </c>
      <c r="O35" s="15">
        <v>88</v>
      </c>
      <c r="P35" s="15">
        <v>118</v>
      </c>
      <c r="Q35" s="39">
        <f t="shared" si="2"/>
        <v>434</v>
      </c>
    </row>
  </sheetData>
  <sortState ref="K20:Q35">
    <sortCondition descending="1" ref="Q20:Q35"/>
  </sortState>
  <mergeCells count="1">
    <mergeCell ref="F2:G2"/>
  </mergeCells>
  <pageMargins left="0.70866141732283472" right="0.70866141732283472" top="0.35433070866141736" bottom="0.15748031496062992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L9" sqref="L9"/>
    </sheetView>
  </sheetViews>
  <sheetFormatPr defaultRowHeight="15" x14ac:dyDescent="0.25"/>
  <cols>
    <col min="1" max="1" width="3.28515625" bestFit="1" customWidth="1"/>
    <col min="2" max="2" width="22" customWidth="1"/>
    <col min="3" max="6" width="6.140625" style="2" customWidth="1"/>
    <col min="7" max="7" width="8.85546875" style="2"/>
    <col min="8" max="11" width="5" style="2" customWidth="1"/>
  </cols>
  <sheetData>
    <row r="1" spans="1:11" x14ac:dyDescent="0.25">
      <c r="C1" s="240">
        <v>44692</v>
      </c>
    </row>
    <row r="2" spans="1:11" ht="15.75" x14ac:dyDescent="0.25">
      <c r="A2" s="68" t="s">
        <v>82</v>
      </c>
      <c r="B2" s="183" t="s">
        <v>105</v>
      </c>
      <c r="C2" s="15">
        <v>193</v>
      </c>
      <c r="D2" s="15">
        <v>212</v>
      </c>
      <c r="E2" s="15">
        <v>236</v>
      </c>
      <c r="F2" s="15">
        <v>191</v>
      </c>
      <c r="G2" s="39">
        <v>832</v>
      </c>
      <c r="H2" s="15">
        <v>17</v>
      </c>
      <c r="I2" s="15">
        <v>22</v>
      </c>
      <c r="J2" s="15">
        <v>1</v>
      </c>
      <c r="K2" s="15">
        <v>1</v>
      </c>
    </row>
    <row r="3" spans="1:11" ht="15.75" x14ac:dyDescent="0.25">
      <c r="A3" s="72" t="s">
        <v>93</v>
      </c>
      <c r="B3" s="74" t="s">
        <v>95</v>
      </c>
      <c r="C3" s="15">
        <v>187</v>
      </c>
      <c r="D3" s="15">
        <v>191</v>
      </c>
      <c r="E3" s="15">
        <v>182</v>
      </c>
      <c r="F3" s="15">
        <v>183</v>
      </c>
      <c r="G3" s="39">
        <v>743</v>
      </c>
      <c r="H3" s="15">
        <v>19</v>
      </c>
      <c r="I3" s="15">
        <v>15</v>
      </c>
      <c r="J3" s="15">
        <v>6</v>
      </c>
      <c r="K3" s="15">
        <v>2</v>
      </c>
    </row>
    <row r="4" spans="1:11" ht="15.75" x14ac:dyDescent="0.25">
      <c r="A4" s="72" t="s">
        <v>93</v>
      </c>
      <c r="B4" s="73" t="s">
        <v>100</v>
      </c>
      <c r="C4" s="15">
        <v>189</v>
      </c>
      <c r="D4" s="15">
        <v>150</v>
      </c>
      <c r="E4" s="15">
        <v>235</v>
      </c>
      <c r="F4" s="15">
        <v>161</v>
      </c>
      <c r="G4" s="39">
        <v>735</v>
      </c>
      <c r="H4" s="15">
        <v>19</v>
      </c>
      <c r="I4" s="15">
        <v>13</v>
      </c>
      <c r="J4" s="15">
        <v>5</v>
      </c>
      <c r="K4" s="15">
        <v>7</v>
      </c>
    </row>
    <row r="5" spans="1:11" ht="15.75" x14ac:dyDescent="0.25">
      <c r="A5" s="68" t="s">
        <v>82</v>
      </c>
      <c r="B5" s="69" t="s">
        <v>99</v>
      </c>
      <c r="C5" s="15">
        <v>143</v>
      </c>
      <c r="D5" s="15">
        <v>221</v>
      </c>
      <c r="E5" s="15">
        <v>199</v>
      </c>
      <c r="F5" s="15">
        <v>168</v>
      </c>
      <c r="G5" s="39">
        <v>731</v>
      </c>
      <c r="H5" s="15">
        <v>12</v>
      </c>
      <c r="I5" s="15">
        <v>22</v>
      </c>
      <c r="J5" s="15">
        <v>6</v>
      </c>
      <c r="K5" s="15">
        <v>2</v>
      </c>
    </row>
    <row r="6" spans="1:11" ht="15.75" x14ac:dyDescent="0.25">
      <c r="A6" s="68" t="s">
        <v>82</v>
      </c>
      <c r="B6" s="69" t="s">
        <v>84</v>
      </c>
      <c r="C6" s="15">
        <v>171</v>
      </c>
      <c r="D6" s="15">
        <v>150</v>
      </c>
      <c r="E6" s="15">
        <v>174</v>
      </c>
      <c r="F6" s="15">
        <v>212</v>
      </c>
      <c r="G6" s="39">
        <v>707</v>
      </c>
      <c r="H6" s="15">
        <v>16</v>
      </c>
      <c r="I6" s="15">
        <v>16</v>
      </c>
      <c r="J6" s="15">
        <v>4</v>
      </c>
      <c r="K6" s="15">
        <v>6</v>
      </c>
    </row>
    <row r="7" spans="1:11" ht="15.75" x14ac:dyDescent="0.25">
      <c r="A7" s="68" t="s">
        <v>82</v>
      </c>
      <c r="B7" s="69" t="s">
        <v>87</v>
      </c>
      <c r="C7" s="15">
        <v>166</v>
      </c>
      <c r="D7" s="15">
        <v>129</v>
      </c>
      <c r="E7" s="15">
        <v>186</v>
      </c>
      <c r="F7" s="15">
        <v>226</v>
      </c>
      <c r="G7" s="39">
        <v>707</v>
      </c>
      <c r="H7" s="15">
        <v>14</v>
      </c>
      <c r="I7" s="15">
        <v>17</v>
      </c>
      <c r="J7" s="15">
        <v>7</v>
      </c>
      <c r="K7" s="15">
        <v>2</v>
      </c>
    </row>
    <row r="8" spans="1:11" ht="15.75" x14ac:dyDescent="0.25">
      <c r="A8" s="68" t="s">
        <v>82</v>
      </c>
      <c r="B8" s="71" t="s">
        <v>97</v>
      </c>
      <c r="C8" s="15">
        <v>190</v>
      </c>
      <c r="D8" s="15">
        <v>185</v>
      </c>
      <c r="E8" s="15">
        <v>169</v>
      </c>
      <c r="F8" s="15">
        <v>157</v>
      </c>
      <c r="G8" s="39">
        <v>701</v>
      </c>
      <c r="H8" s="15">
        <v>15</v>
      </c>
      <c r="I8" s="15">
        <v>16</v>
      </c>
      <c r="J8" s="15">
        <v>8</v>
      </c>
      <c r="K8" s="15">
        <v>3</v>
      </c>
    </row>
    <row r="9" spans="1:11" ht="15.75" x14ac:dyDescent="0.25">
      <c r="A9" s="72" t="s">
        <v>93</v>
      </c>
      <c r="B9" s="73" t="s">
        <v>101</v>
      </c>
      <c r="C9" s="15">
        <v>177</v>
      </c>
      <c r="D9" s="15">
        <v>209</v>
      </c>
      <c r="E9" s="15">
        <v>175</v>
      </c>
      <c r="F9" s="15">
        <v>137</v>
      </c>
      <c r="G9" s="39">
        <v>698</v>
      </c>
      <c r="H9" s="15">
        <v>15</v>
      </c>
      <c r="I9" s="15">
        <v>14</v>
      </c>
      <c r="J9" s="15">
        <v>8</v>
      </c>
      <c r="K9" s="15">
        <v>4</v>
      </c>
    </row>
    <row r="10" spans="1:11" ht="15.75" x14ac:dyDescent="0.25">
      <c r="A10" s="68" t="s">
        <v>82</v>
      </c>
      <c r="B10" s="71" t="s">
        <v>91</v>
      </c>
      <c r="C10" s="15">
        <v>114</v>
      </c>
      <c r="D10" s="15">
        <v>190</v>
      </c>
      <c r="E10" s="15">
        <v>167</v>
      </c>
      <c r="F10" s="15">
        <v>176</v>
      </c>
      <c r="G10" s="39">
        <v>647</v>
      </c>
      <c r="H10" s="15">
        <v>8</v>
      </c>
      <c r="I10" s="15">
        <v>21</v>
      </c>
      <c r="J10" s="15">
        <v>2</v>
      </c>
      <c r="K10" s="15">
        <v>10</v>
      </c>
    </row>
    <row r="11" spans="1:11" ht="15.75" x14ac:dyDescent="0.25">
      <c r="A11" s="72" t="s">
        <v>93</v>
      </c>
      <c r="B11" s="73" t="s">
        <v>156</v>
      </c>
      <c r="C11" s="15">
        <v>139</v>
      </c>
      <c r="D11" s="15">
        <v>163</v>
      </c>
      <c r="E11" s="15">
        <v>167</v>
      </c>
      <c r="F11" s="15">
        <v>168</v>
      </c>
      <c r="G11" s="39">
        <v>637</v>
      </c>
      <c r="H11" s="15">
        <v>14</v>
      </c>
      <c r="I11" s="15">
        <v>11</v>
      </c>
      <c r="J11" s="15">
        <v>12</v>
      </c>
      <c r="K11" s="15">
        <v>4</v>
      </c>
    </row>
    <row r="12" spans="1:11" ht="15.75" x14ac:dyDescent="0.25">
      <c r="A12" s="72" t="s">
        <v>93</v>
      </c>
      <c r="B12" s="74" t="s">
        <v>98</v>
      </c>
      <c r="C12" s="15">
        <v>175</v>
      </c>
      <c r="D12" s="15">
        <v>151</v>
      </c>
      <c r="E12" s="15">
        <v>131</v>
      </c>
      <c r="F12" s="15">
        <v>145</v>
      </c>
      <c r="G12" s="39">
        <v>602</v>
      </c>
      <c r="H12" s="15">
        <v>7</v>
      </c>
      <c r="I12" s="15">
        <v>20</v>
      </c>
      <c r="J12" s="15">
        <v>9</v>
      </c>
      <c r="K12" s="15">
        <v>5</v>
      </c>
    </row>
    <row r="13" spans="1:11" ht="15.75" x14ac:dyDescent="0.25">
      <c r="A13" s="72" t="s">
        <v>93</v>
      </c>
      <c r="B13" s="73" t="s">
        <v>189</v>
      </c>
      <c r="C13" s="15">
        <v>151</v>
      </c>
      <c r="D13" s="15">
        <v>142</v>
      </c>
      <c r="E13" s="15">
        <v>130</v>
      </c>
      <c r="F13" s="15">
        <v>152</v>
      </c>
      <c r="G13" s="39">
        <v>575</v>
      </c>
      <c r="H13" s="15">
        <v>9</v>
      </c>
      <c r="I13" s="15">
        <v>15</v>
      </c>
      <c r="J13" s="15">
        <v>13</v>
      </c>
      <c r="K13" s="15">
        <v>5</v>
      </c>
    </row>
    <row r="14" spans="1:11" ht="15.75" x14ac:dyDescent="0.25">
      <c r="A14" s="72"/>
      <c r="B14" s="73"/>
      <c r="C14" s="15"/>
      <c r="D14" s="15"/>
      <c r="E14" s="15"/>
      <c r="F14" s="15"/>
      <c r="G14" s="39"/>
      <c r="H14" s="15"/>
      <c r="I14" s="15"/>
      <c r="J14" s="15"/>
      <c r="K14" s="15"/>
    </row>
    <row r="15" spans="1:11" ht="15.75" x14ac:dyDescent="0.25">
      <c r="A15" s="87" t="s">
        <v>45</v>
      </c>
      <c r="B15" s="43" t="s">
        <v>46</v>
      </c>
      <c r="C15" s="15">
        <v>204</v>
      </c>
      <c r="D15" s="15">
        <v>205</v>
      </c>
      <c r="E15" s="15">
        <v>168</v>
      </c>
      <c r="F15" s="15">
        <v>199</v>
      </c>
      <c r="G15" s="39">
        <v>776</v>
      </c>
      <c r="H15" s="15">
        <v>17</v>
      </c>
      <c r="I15" s="15">
        <v>18</v>
      </c>
      <c r="J15" s="15">
        <v>3</v>
      </c>
      <c r="K15" s="15">
        <v>2</v>
      </c>
    </row>
    <row r="16" spans="1:11" ht="15.75" x14ac:dyDescent="0.25">
      <c r="A16" s="88" t="s">
        <v>49</v>
      </c>
      <c r="B16" s="89" t="s">
        <v>51</v>
      </c>
      <c r="C16" s="15">
        <v>178</v>
      </c>
      <c r="D16" s="15">
        <v>179</v>
      </c>
      <c r="E16" s="15">
        <v>164</v>
      </c>
      <c r="F16" s="15">
        <v>159</v>
      </c>
      <c r="G16" s="39">
        <v>680</v>
      </c>
      <c r="H16" s="15">
        <v>13</v>
      </c>
      <c r="I16" s="15">
        <v>17</v>
      </c>
      <c r="J16" s="15">
        <v>6</v>
      </c>
      <c r="K16" s="15">
        <v>5</v>
      </c>
    </row>
    <row r="17" spans="1:11" ht="15.75" x14ac:dyDescent="0.25">
      <c r="A17" s="91" t="s">
        <v>55</v>
      </c>
      <c r="B17" s="49" t="s">
        <v>62</v>
      </c>
      <c r="C17" s="15">
        <v>181</v>
      </c>
      <c r="D17" s="15">
        <v>178</v>
      </c>
      <c r="E17" s="15">
        <v>145</v>
      </c>
      <c r="F17" s="15">
        <v>142</v>
      </c>
      <c r="G17" s="39">
        <v>646</v>
      </c>
      <c r="H17" s="15">
        <v>11</v>
      </c>
      <c r="I17" s="15">
        <v>19</v>
      </c>
      <c r="J17" s="15">
        <v>7</v>
      </c>
      <c r="K17" s="15">
        <v>5</v>
      </c>
    </row>
    <row r="18" spans="1:11" ht="15.75" x14ac:dyDescent="0.25">
      <c r="A18" s="87" t="s">
        <v>45</v>
      </c>
      <c r="B18" s="43" t="s">
        <v>171</v>
      </c>
      <c r="C18" s="15">
        <v>155</v>
      </c>
      <c r="D18" s="15">
        <v>160</v>
      </c>
      <c r="E18" s="15">
        <v>155</v>
      </c>
      <c r="F18" s="15">
        <v>170</v>
      </c>
      <c r="G18" s="39">
        <v>640</v>
      </c>
      <c r="H18" s="15">
        <v>7</v>
      </c>
      <c r="I18" s="15">
        <v>22</v>
      </c>
      <c r="J18" s="15">
        <v>4</v>
      </c>
      <c r="K18" s="15">
        <v>7</v>
      </c>
    </row>
    <row r="19" spans="1:11" ht="15.75" x14ac:dyDescent="0.25">
      <c r="A19" s="88" t="s">
        <v>49</v>
      </c>
      <c r="B19" s="89" t="s">
        <v>53</v>
      </c>
      <c r="C19" s="15">
        <v>135</v>
      </c>
      <c r="D19" s="15">
        <v>194</v>
      </c>
      <c r="E19" s="15">
        <v>160</v>
      </c>
      <c r="F19" s="15">
        <v>145</v>
      </c>
      <c r="G19" s="39">
        <v>634</v>
      </c>
      <c r="H19" s="15">
        <v>12</v>
      </c>
      <c r="I19" s="15">
        <v>15</v>
      </c>
      <c r="J19" s="15">
        <v>11</v>
      </c>
      <c r="K19" s="15">
        <v>4</v>
      </c>
    </row>
    <row r="20" spans="1:11" ht="15.75" x14ac:dyDescent="0.25">
      <c r="A20" s="88" t="s">
        <v>49</v>
      </c>
      <c r="B20" s="89" t="s">
        <v>155</v>
      </c>
      <c r="C20" s="15">
        <v>172</v>
      </c>
      <c r="D20" s="15">
        <v>159</v>
      </c>
      <c r="E20" s="15">
        <v>149</v>
      </c>
      <c r="F20" s="15">
        <v>153</v>
      </c>
      <c r="G20" s="39">
        <v>633</v>
      </c>
      <c r="H20" s="15">
        <v>11</v>
      </c>
      <c r="I20" s="15">
        <v>17</v>
      </c>
      <c r="J20" s="15">
        <v>7</v>
      </c>
      <c r="K20" s="15">
        <v>7</v>
      </c>
    </row>
    <row r="21" spans="1:11" ht="15.75" x14ac:dyDescent="0.25">
      <c r="A21" s="90" t="s">
        <v>58</v>
      </c>
      <c r="B21" s="51" t="s">
        <v>63</v>
      </c>
      <c r="C21" s="15">
        <v>179</v>
      </c>
      <c r="D21" s="15">
        <v>118</v>
      </c>
      <c r="E21" s="15">
        <v>133</v>
      </c>
      <c r="F21" s="15">
        <v>188</v>
      </c>
      <c r="G21" s="39">
        <v>618</v>
      </c>
      <c r="H21" s="15">
        <v>11</v>
      </c>
      <c r="I21" s="15">
        <v>10</v>
      </c>
      <c r="J21" s="15">
        <v>11</v>
      </c>
      <c r="K21" s="15">
        <v>8</v>
      </c>
    </row>
    <row r="22" spans="1:11" ht="15.75" x14ac:dyDescent="0.25">
      <c r="A22" s="87" t="s">
        <v>45</v>
      </c>
      <c r="B22" s="43" t="s">
        <v>48</v>
      </c>
      <c r="C22" s="15">
        <v>146</v>
      </c>
      <c r="D22" s="15">
        <v>146</v>
      </c>
      <c r="E22" s="15">
        <v>155</v>
      </c>
      <c r="F22" s="15">
        <v>163</v>
      </c>
      <c r="G22" s="39">
        <v>610</v>
      </c>
      <c r="H22" s="15">
        <v>9</v>
      </c>
      <c r="I22" s="15">
        <v>16</v>
      </c>
      <c r="J22" s="15">
        <v>9</v>
      </c>
      <c r="K22" s="15">
        <v>7</v>
      </c>
    </row>
    <row r="23" spans="1:11" ht="15.75" x14ac:dyDescent="0.25">
      <c r="A23" s="88" t="s">
        <v>49</v>
      </c>
      <c r="B23" s="89" t="s">
        <v>69</v>
      </c>
      <c r="C23" s="15">
        <v>154</v>
      </c>
      <c r="D23" s="15">
        <v>157</v>
      </c>
      <c r="E23" s="15">
        <v>155</v>
      </c>
      <c r="F23" s="15">
        <v>130</v>
      </c>
      <c r="G23" s="39">
        <v>596</v>
      </c>
      <c r="H23" s="15">
        <v>8</v>
      </c>
      <c r="I23" s="15">
        <v>17</v>
      </c>
      <c r="J23" s="15">
        <v>10</v>
      </c>
      <c r="K23" s="15">
        <v>6</v>
      </c>
    </row>
    <row r="24" spans="1:11" ht="15.75" x14ac:dyDescent="0.25">
      <c r="A24" s="87" t="s">
        <v>45</v>
      </c>
      <c r="B24" s="43" t="s">
        <v>52</v>
      </c>
      <c r="C24" s="15">
        <v>124</v>
      </c>
      <c r="D24" s="15">
        <v>156</v>
      </c>
      <c r="E24" s="15">
        <v>150</v>
      </c>
      <c r="F24" s="15">
        <v>163</v>
      </c>
      <c r="G24" s="39">
        <v>593</v>
      </c>
      <c r="H24" s="15">
        <v>8</v>
      </c>
      <c r="I24" s="15">
        <v>18</v>
      </c>
      <c r="J24" s="15">
        <v>5</v>
      </c>
      <c r="K24" s="15">
        <v>10</v>
      </c>
    </row>
    <row r="25" spans="1:11" ht="15.75" x14ac:dyDescent="0.25">
      <c r="A25" s="90" t="s">
        <v>58</v>
      </c>
      <c r="B25" s="51" t="s">
        <v>60</v>
      </c>
      <c r="C25" s="15">
        <v>142</v>
      </c>
      <c r="D25" s="15">
        <v>151</v>
      </c>
      <c r="E25" s="15">
        <v>120</v>
      </c>
      <c r="F25" s="15">
        <v>142</v>
      </c>
      <c r="G25" s="39">
        <v>555</v>
      </c>
      <c r="H25" s="15">
        <v>8</v>
      </c>
      <c r="I25" s="15">
        <v>15</v>
      </c>
      <c r="J25" s="15">
        <v>12</v>
      </c>
      <c r="K25" s="15">
        <v>6</v>
      </c>
    </row>
    <row r="26" spans="1:11" ht="15.75" x14ac:dyDescent="0.25">
      <c r="A26" s="91" t="s">
        <v>55</v>
      </c>
      <c r="B26" s="48" t="s">
        <v>56</v>
      </c>
      <c r="C26" s="15">
        <v>128</v>
      </c>
      <c r="D26" s="15">
        <v>137</v>
      </c>
      <c r="E26" s="15">
        <v>146</v>
      </c>
      <c r="F26" s="15">
        <v>142</v>
      </c>
      <c r="G26" s="39">
        <v>553</v>
      </c>
      <c r="H26" s="15">
        <v>7</v>
      </c>
      <c r="I26" s="15">
        <v>15</v>
      </c>
      <c r="J26" s="15">
        <v>11</v>
      </c>
      <c r="K26" s="15">
        <v>8</v>
      </c>
    </row>
    <row r="27" spans="1:11" ht="15.75" x14ac:dyDescent="0.25">
      <c r="A27" s="90" t="s">
        <v>58</v>
      </c>
      <c r="B27" s="51" t="s">
        <v>59</v>
      </c>
      <c r="C27" s="15">
        <v>116</v>
      </c>
      <c r="D27" s="15">
        <v>141</v>
      </c>
      <c r="E27" s="15">
        <v>135</v>
      </c>
      <c r="F27" s="15">
        <v>118</v>
      </c>
      <c r="G27" s="39">
        <v>510</v>
      </c>
      <c r="H27" s="15">
        <v>6</v>
      </c>
      <c r="I27" s="15">
        <v>10</v>
      </c>
      <c r="J27" s="15">
        <v>23</v>
      </c>
      <c r="K27" s="15">
        <v>2</v>
      </c>
    </row>
    <row r="28" spans="1:11" ht="15.75" x14ac:dyDescent="0.25">
      <c r="A28" s="90" t="s">
        <v>58</v>
      </c>
      <c r="B28" s="51" t="s">
        <v>65</v>
      </c>
      <c r="C28" s="15">
        <v>144</v>
      </c>
      <c r="D28" s="15">
        <v>104</v>
      </c>
      <c r="E28" s="15">
        <v>116</v>
      </c>
      <c r="F28" s="15">
        <v>141</v>
      </c>
      <c r="G28" s="39">
        <v>505</v>
      </c>
      <c r="H28" s="15">
        <v>5</v>
      </c>
      <c r="I28" s="15">
        <v>11</v>
      </c>
      <c r="J28" s="15">
        <v>22</v>
      </c>
      <c r="K28" s="15">
        <v>2</v>
      </c>
    </row>
    <row r="29" spans="1:11" ht="15.75" x14ac:dyDescent="0.25">
      <c r="A29" s="218" t="s">
        <v>157</v>
      </c>
      <c r="B29" s="219" t="s">
        <v>184</v>
      </c>
      <c r="C29" s="15">
        <v>146</v>
      </c>
      <c r="D29" s="15">
        <v>91</v>
      </c>
      <c r="E29" s="15">
        <v>101</v>
      </c>
      <c r="F29" s="15">
        <v>125</v>
      </c>
      <c r="G29" s="39">
        <v>463</v>
      </c>
      <c r="H29" s="15">
        <v>3</v>
      </c>
      <c r="I29" s="15">
        <v>10</v>
      </c>
      <c r="J29" s="15">
        <v>18</v>
      </c>
      <c r="K29" s="15">
        <v>9</v>
      </c>
    </row>
    <row r="30" spans="1:11" ht="15.75" x14ac:dyDescent="0.25">
      <c r="A30" s="91" t="s">
        <v>55</v>
      </c>
      <c r="B30" s="49" t="s">
        <v>67</v>
      </c>
      <c r="C30" s="15">
        <v>97</v>
      </c>
      <c r="D30" s="15">
        <v>120</v>
      </c>
      <c r="E30" s="15">
        <v>102</v>
      </c>
      <c r="F30" s="15">
        <v>126</v>
      </c>
      <c r="G30" s="39">
        <v>445</v>
      </c>
      <c r="H30" s="15">
        <v>3</v>
      </c>
      <c r="I30" s="15">
        <v>10</v>
      </c>
      <c r="J30" s="15">
        <v>22</v>
      </c>
      <c r="K30" s="15">
        <v>6</v>
      </c>
    </row>
  </sheetData>
  <sortState ref="A15:K30">
    <sortCondition descending="1" ref="G15:G30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workbookViewId="0">
      <selection activeCell="N25" sqref="N25"/>
    </sheetView>
  </sheetViews>
  <sheetFormatPr defaultRowHeight="15" x14ac:dyDescent="0.25"/>
  <cols>
    <col min="1" max="1" width="3.28515625" bestFit="1" customWidth="1"/>
    <col min="2" max="2" width="19.7109375" bestFit="1" customWidth="1"/>
    <col min="3" max="6" width="4.7109375" style="2" customWidth="1"/>
    <col min="7" max="7" width="6.140625" style="2" customWidth="1"/>
    <col min="8" max="11" width="3.28515625" style="2" customWidth="1"/>
    <col min="12" max="12" width="6.7109375" customWidth="1"/>
    <col min="13" max="13" width="3.5703125" customWidth="1"/>
    <col min="14" max="14" width="20.28515625" bestFit="1" customWidth="1"/>
    <col min="15" max="18" width="4.28515625" customWidth="1"/>
    <col min="19" max="19" width="6.140625" customWidth="1"/>
    <col min="20" max="23" width="3.42578125" customWidth="1"/>
  </cols>
  <sheetData>
    <row r="1" spans="1:23" x14ac:dyDescent="0.25">
      <c r="C1" s="2" t="s">
        <v>179</v>
      </c>
    </row>
    <row r="2" spans="1:23" ht="15.75" x14ac:dyDescent="0.25">
      <c r="A2" s="64" t="s">
        <v>75</v>
      </c>
      <c r="B2" s="65" t="s">
        <v>78</v>
      </c>
      <c r="C2" s="15">
        <v>202</v>
      </c>
      <c r="D2" s="15">
        <v>232</v>
      </c>
      <c r="E2" s="15">
        <v>198</v>
      </c>
      <c r="F2" s="15">
        <v>171</v>
      </c>
      <c r="G2" s="39">
        <v>803</v>
      </c>
      <c r="H2" s="15">
        <v>26</v>
      </c>
      <c r="I2" s="15">
        <v>10</v>
      </c>
      <c r="J2" s="15">
        <v>6</v>
      </c>
      <c r="K2" s="15">
        <v>3</v>
      </c>
      <c r="M2" s="87" t="s">
        <v>45</v>
      </c>
      <c r="N2" s="43" t="s">
        <v>47</v>
      </c>
      <c r="O2" s="15">
        <v>171</v>
      </c>
      <c r="P2" s="15">
        <v>160</v>
      </c>
      <c r="Q2" s="15">
        <v>136</v>
      </c>
      <c r="R2" s="15">
        <v>119</v>
      </c>
      <c r="S2" s="39">
        <v>586</v>
      </c>
      <c r="T2" s="15">
        <v>8</v>
      </c>
      <c r="U2" s="15">
        <v>17</v>
      </c>
      <c r="V2" s="15">
        <v>12</v>
      </c>
      <c r="W2" s="15">
        <v>4</v>
      </c>
    </row>
    <row r="3" spans="1:23" ht="15.75" x14ac:dyDescent="0.25">
      <c r="A3" s="64" t="s">
        <v>75</v>
      </c>
      <c r="B3" s="66" t="s">
        <v>77</v>
      </c>
      <c r="C3" s="15">
        <v>237</v>
      </c>
      <c r="D3" s="15">
        <v>150</v>
      </c>
      <c r="E3" s="15">
        <v>193</v>
      </c>
      <c r="F3" s="15">
        <v>192</v>
      </c>
      <c r="G3" s="39">
        <v>772</v>
      </c>
      <c r="H3" s="15">
        <v>20</v>
      </c>
      <c r="I3" s="15">
        <v>13</v>
      </c>
      <c r="J3" s="15">
        <v>5</v>
      </c>
      <c r="K3" s="15">
        <v>3</v>
      </c>
      <c r="M3" s="87" t="s">
        <v>45</v>
      </c>
      <c r="N3" s="43" t="s">
        <v>52</v>
      </c>
      <c r="O3" s="15">
        <v>136</v>
      </c>
      <c r="P3" s="15">
        <v>125</v>
      </c>
      <c r="Q3" s="15">
        <v>160</v>
      </c>
      <c r="R3" s="15">
        <v>160</v>
      </c>
      <c r="S3" s="39">
        <v>581</v>
      </c>
      <c r="T3" s="15">
        <v>7</v>
      </c>
      <c r="U3" s="15">
        <v>16</v>
      </c>
      <c r="V3" s="15">
        <v>15</v>
      </c>
      <c r="W3" s="15">
        <v>3</v>
      </c>
    </row>
    <row r="4" spans="1:23" ht="15.75" x14ac:dyDescent="0.25">
      <c r="A4" s="68" t="s">
        <v>82</v>
      </c>
      <c r="B4" s="69" t="s">
        <v>84</v>
      </c>
      <c r="C4" s="15">
        <v>167</v>
      </c>
      <c r="D4" s="15">
        <v>159</v>
      </c>
      <c r="E4" s="15">
        <v>224</v>
      </c>
      <c r="F4" s="15">
        <v>214</v>
      </c>
      <c r="G4" s="39">
        <v>764</v>
      </c>
      <c r="H4" s="15">
        <v>17</v>
      </c>
      <c r="I4" s="15">
        <v>17</v>
      </c>
      <c r="J4" s="15">
        <v>3</v>
      </c>
      <c r="K4" s="15">
        <v>4</v>
      </c>
      <c r="M4" s="87" t="s">
        <v>45</v>
      </c>
      <c r="N4" s="43" t="s">
        <v>171</v>
      </c>
      <c r="O4" s="15">
        <v>128</v>
      </c>
      <c r="P4" s="15">
        <v>155</v>
      </c>
      <c r="Q4" s="15">
        <v>139</v>
      </c>
      <c r="R4" s="15">
        <v>157</v>
      </c>
      <c r="S4" s="39">
        <v>579</v>
      </c>
      <c r="T4" s="15">
        <v>5</v>
      </c>
      <c r="U4" s="15">
        <v>22</v>
      </c>
      <c r="V4" s="15">
        <v>11</v>
      </c>
      <c r="W4" s="15">
        <v>4</v>
      </c>
    </row>
    <row r="5" spans="1:23" ht="15.75" x14ac:dyDescent="0.25">
      <c r="A5" s="64" t="s">
        <v>75</v>
      </c>
      <c r="B5" s="66" t="s">
        <v>81</v>
      </c>
      <c r="C5" s="15">
        <v>142</v>
      </c>
      <c r="D5" s="15">
        <v>202</v>
      </c>
      <c r="E5" s="15">
        <v>216</v>
      </c>
      <c r="F5" s="15">
        <v>182</v>
      </c>
      <c r="G5" s="39">
        <v>742</v>
      </c>
      <c r="H5" s="15">
        <v>17</v>
      </c>
      <c r="I5" s="15">
        <v>18</v>
      </c>
      <c r="J5" s="15">
        <v>6</v>
      </c>
      <c r="K5" s="15">
        <v>1</v>
      </c>
      <c r="M5" s="88" t="s">
        <v>49</v>
      </c>
      <c r="N5" s="89" t="s">
        <v>53</v>
      </c>
      <c r="O5" s="15">
        <v>143</v>
      </c>
      <c r="P5" s="15">
        <v>161</v>
      </c>
      <c r="Q5" s="15">
        <v>138</v>
      </c>
      <c r="R5" s="15">
        <v>131</v>
      </c>
      <c r="S5" s="39">
        <v>573</v>
      </c>
      <c r="T5" s="15">
        <v>7</v>
      </c>
      <c r="U5" s="15">
        <v>15</v>
      </c>
      <c r="V5" s="15">
        <v>14</v>
      </c>
      <c r="W5" s="15">
        <v>4</v>
      </c>
    </row>
    <row r="6" spans="1:23" ht="15.75" x14ac:dyDescent="0.25">
      <c r="A6" s="64" t="s">
        <v>75</v>
      </c>
      <c r="B6" s="66" t="s">
        <v>80</v>
      </c>
      <c r="C6" s="15">
        <v>157</v>
      </c>
      <c r="D6" s="15">
        <v>200</v>
      </c>
      <c r="E6" s="15">
        <v>177</v>
      </c>
      <c r="F6" s="15">
        <v>183</v>
      </c>
      <c r="G6" s="39">
        <v>717</v>
      </c>
      <c r="H6" s="15">
        <v>10</v>
      </c>
      <c r="I6" s="15">
        <v>26</v>
      </c>
      <c r="J6" s="15">
        <v>3</v>
      </c>
      <c r="K6" s="15">
        <v>3</v>
      </c>
      <c r="M6" s="72" t="s">
        <v>93</v>
      </c>
      <c r="N6" s="73" t="s">
        <v>101</v>
      </c>
      <c r="O6" s="15">
        <v>135</v>
      </c>
      <c r="P6" s="15">
        <v>132</v>
      </c>
      <c r="Q6" s="15">
        <v>167</v>
      </c>
      <c r="R6" s="15">
        <v>128</v>
      </c>
      <c r="S6" s="39">
        <v>562</v>
      </c>
      <c r="T6" s="15">
        <v>8</v>
      </c>
      <c r="U6" s="15">
        <v>13</v>
      </c>
      <c r="V6" s="15">
        <v>18</v>
      </c>
      <c r="W6" s="15">
        <v>1</v>
      </c>
    </row>
    <row r="7" spans="1:23" ht="15.75" x14ac:dyDescent="0.25">
      <c r="A7" s="68" t="s">
        <v>82</v>
      </c>
      <c r="B7" s="69" t="s">
        <v>83</v>
      </c>
      <c r="C7" s="15">
        <v>150</v>
      </c>
      <c r="D7" s="15">
        <v>210</v>
      </c>
      <c r="E7" s="15">
        <v>173</v>
      </c>
      <c r="F7" s="15">
        <v>184</v>
      </c>
      <c r="G7" s="39">
        <v>717</v>
      </c>
      <c r="H7" s="15">
        <v>14</v>
      </c>
      <c r="I7" s="15">
        <v>19</v>
      </c>
      <c r="J7" s="15">
        <v>7</v>
      </c>
      <c r="K7" s="15">
        <v>2</v>
      </c>
      <c r="M7" s="80" t="s">
        <v>112</v>
      </c>
      <c r="N7" s="81" t="s">
        <v>122</v>
      </c>
      <c r="O7" s="15">
        <v>122</v>
      </c>
      <c r="P7" s="15">
        <v>165</v>
      </c>
      <c r="Q7" s="15">
        <v>121</v>
      </c>
      <c r="R7" s="15">
        <v>153</v>
      </c>
      <c r="S7" s="39">
        <v>561</v>
      </c>
      <c r="T7" s="15">
        <v>6</v>
      </c>
      <c r="U7" s="15">
        <v>20</v>
      </c>
      <c r="V7" s="15">
        <v>15</v>
      </c>
      <c r="W7" s="15">
        <v>1</v>
      </c>
    </row>
    <row r="8" spans="1:23" ht="15.75" x14ac:dyDescent="0.25">
      <c r="A8" s="87" t="s">
        <v>45</v>
      </c>
      <c r="B8" s="43" t="s">
        <v>164</v>
      </c>
      <c r="C8" s="15">
        <v>147</v>
      </c>
      <c r="D8" s="15">
        <v>184</v>
      </c>
      <c r="E8" s="15">
        <v>200</v>
      </c>
      <c r="F8" s="15">
        <v>186</v>
      </c>
      <c r="G8" s="39">
        <v>717</v>
      </c>
      <c r="H8" s="15">
        <v>16</v>
      </c>
      <c r="I8" s="15">
        <v>17</v>
      </c>
      <c r="J8" s="15">
        <v>8</v>
      </c>
      <c r="K8" s="15">
        <v>1</v>
      </c>
      <c r="M8" s="93" t="s">
        <v>102</v>
      </c>
      <c r="N8" s="78" t="s">
        <v>110</v>
      </c>
      <c r="O8" s="15">
        <v>149</v>
      </c>
      <c r="P8" s="15">
        <v>143</v>
      </c>
      <c r="Q8" s="15">
        <v>128</v>
      </c>
      <c r="R8" s="15">
        <v>133</v>
      </c>
      <c r="S8" s="39">
        <v>553</v>
      </c>
      <c r="T8" s="15">
        <v>7</v>
      </c>
      <c r="U8" s="15">
        <v>14</v>
      </c>
      <c r="V8" s="15">
        <v>13</v>
      </c>
      <c r="W8" s="15">
        <v>7</v>
      </c>
    </row>
    <row r="9" spans="1:23" ht="15.75" x14ac:dyDescent="0.25">
      <c r="A9" s="68" t="s">
        <v>82</v>
      </c>
      <c r="B9" s="71" t="s">
        <v>91</v>
      </c>
      <c r="C9" s="15">
        <v>159</v>
      </c>
      <c r="D9" s="15">
        <v>184</v>
      </c>
      <c r="E9" s="15">
        <v>169</v>
      </c>
      <c r="F9" s="15">
        <v>200</v>
      </c>
      <c r="G9" s="39">
        <v>712</v>
      </c>
      <c r="H9" s="15">
        <v>15</v>
      </c>
      <c r="I9" s="15">
        <v>19</v>
      </c>
      <c r="J9" s="15">
        <v>4</v>
      </c>
      <c r="K9" s="15">
        <v>5</v>
      </c>
      <c r="M9" s="90" t="s">
        <v>58</v>
      </c>
      <c r="N9" s="51" t="s">
        <v>68</v>
      </c>
      <c r="O9" s="15">
        <v>122</v>
      </c>
      <c r="P9" s="15">
        <v>137</v>
      </c>
      <c r="Q9" s="15">
        <v>160</v>
      </c>
      <c r="R9" s="15">
        <v>130</v>
      </c>
      <c r="S9" s="39">
        <v>549</v>
      </c>
      <c r="T9" s="15">
        <v>5</v>
      </c>
      <c r="U9" s="15">
        <v>19</v>
      </c>
      <c r="V9" s="15">
        <v>13</v>
      </c>
      <c r="W9" s="15">
        <v>4</v>
      </c>
    </row>
    <row r="10" spans="1:23" ht="15.75" x14ac:dyDescent="0.25">
      <c r="A10" s="68" t="s">
        <v>82</v>
      </c>
      <c r="B10" s="69" t="s">
        <v>99</v>
      </c>
      <c r="C10" s="15">
        <v>202</v>
      </c>
      <c r="D10" s="15">
        <v>155</v>
      </c>
      <c r="E10" s="15">
        <v>178</v>
      </c>
      <c r="F10" s="15">
        <v>168</v>
      </c>
      <c r="G10" s="39">
        <v>703</v>
      </c>
      <c r="H10" s="15">
        <v>13</v>
      </c>
      <c r="I10" s="15">
        <v>19</v>
      </c>
      <c r="J10" s="15">
        <v>5</v>
      </c>
      <c r="K10" s="15">
        <v>4</v>
      </c>
      <c r="M10" s="90" t="s">
        <v>58</v>
      </c>
      <c r="N10" s="51" t="s">
        <v>60</v>
      </c>
      <c r="O10" s="15">
        <v>129</v>
      </c>
      <c r="P10" s="15">
        <v>140</v>
      </c>
      <c r="Q10" s="15">
        <v>169</v>
      </c>
      <c r="R10" s="15">
        <v>104</v>
      </c>
      <c r="S10" s="39">
        <v>542</v>
      </c>
      <c r="T10" s="15">
        <v>9</v>
      </c>
      <c r="U10" s="15">
        <v>9</v>
      </c>
      <c r="V10" s="15">
        <v>17</v>
      </c>
      <c r="W10" s="15">
        <v>5</v>
      </c>
    </row>
    <row r="11" spans="1:23" ht="15.75" x14ac:dyDescent="0.25">
      <c r="A11" s="92" t="s">
        <v>85</v>
      </c>
      <c r="B11" s="70" t="s">
        <v>96</v>
      </c>
      <c r="C11" s="15">
        <v>169</v>
      </c>
      <c r="D11" s="15">
        <v>166</v>
      </c>
      <c r="E11" s="15">
        <v>159</v>
      </c>
      <c r="F11" s="15">
        <v>202</v>
      </c>
      <c r="G11" s="39">
        <v>696</v>
      </c>
      <c r="H11" s="15">
        <v>11</v>
      </c>
      <c r="I11" s="15">
        <v>20</v>
      </c>
      <c r="J11" s="15">
        <v>6</v>
      </c>
      <c r="K11" s="15">
        <v>4</v>
      </c>
      <c r="M11" s="93" t="s">
        <v>102</v>
      </c>
      <c r="N11" s="79" t="s">
        <v>107</v>
      </c>
      <c r="O11" s="15">
        <v>160</v>
      </c>
      <c r="P11" s="15">
        <v>121</v>
      </c>
      <c r="Q11" s="15">
        <v>129</v>
      </c>
      <c r="R11" s="15">
        <v>130</v>
      </c>
      <c r="S11" s="39">
        <v>540</v>
      </c>
      <c r="T11" s="15">
        <v>5</v>
      </c>
      <c r="U11" s="15">
        <v>15</v>
      </c>
      <c r="V11" s="15">
        <v>18</v>
      </c>
      <c r="W11" s="15">
        <v>2</v>
      </c>
    </row>
    <row r="12" spans="1:23" ht="15.75" x14ac:dyDescent="0.25">
      <c r="A12" s="88" t="s">
        <v>49</v>
      </c>
      <c r="B12" s="89" t="s">
        <v>69</v>
      </c>
      <c r="C12" s="15">
        <v>164</v>
      </c>
      <c r="D12" s="15">
        <v>189</v>
      </c>
      <c r="E12" s="15">
        <v>200</v>
      </c>
      <c r="F12" s="15">
        <v>143</v>
      </c>
      <c r="G12" s="39">
        <v>696</v>
      </c>
      <c r="H12" s="15">
        <v>14</v>
      </c>
      <c r="I12" s="15">
        <v>17</v>
      </c>
      <c r="J12" s="15">
        <v>6</v>
      </c>
      <c r="K12" s="15">
        <v>5</v>
      </c>
      <c r="M12" s="80" t="s">
        <v>112</v>
      </c>
      <c r="N12" s="82" t="s">
        <v>118</v>
      </c>
      <c r="O12" s="15">
        <v>131</v>
      </c>
      <c r="P12" s="15">
        <v>140</v>
      </c>
      <c r="Q12" s="15">
        <v>122</v>
      </c>
      <c r="R12" s="15">
        <v>138</v>
      </c>
      <c r="S12" s="39">
        <v>531</v>
      </c>
      <c r="T12" s="15">
        <v>7</v>
      </c>
      <c r="U12" s="15">
        <v>13</v>
      </c>
      <c r="V12" s="15">
        <v>14</v>
      </c>
      <c r="W12" s="15">
        <v>6</v>
      </c>
    </row>
    <row r="13" spans="1:23" ht="15.75" x14ac:dyDescent="0.25">
      <c r="A13" s="87" t="s">
        <v>45</v>
      </c>
      <c r="B13" s="43" t="s">
        <v>163</v>
      </c>
      <c r="C13" s="15">
        <v>181</v>
      </c>
      <c r="D13" s="15">
        <v>149</v>
      </c>
      <c r="E13" s="15">
        <v>171</v>
      </c>
      <c r="F13" s="15">
        <v>195</v>
      </c>
      <c r="G13" s="39">
        <v>696</v>
      </c>
      <c r="H13" s="15">
        <v>16</v>
      </c>
      <c r="I13" s="15">
        <v>15</v>
      </c>
      <c r="J13" s="15">
        <v>8</v>
      </c>
      <c r="K13" s="15">
        <v>3</v>
      </c>
      <c r="M13" s="87" t="s">
        <v>45</v>
      </c>
      <c r="N13" s="43" t="s">
        <v>48</v>
      </c>
      <c r="O13" s="15">
        <v>129</v>
      </c>
      <c r="P13" s="15">
        <v>145</v>
      </c>
      <c r="Q13" s="15">
        <v>136</v>
      </c>
      <c r="R13" s="15">
        <v>121</v>
      </c>
      <c r="S13" s="39">
        <v>531</v>
      </c>
      <c r="T13" s="15">
        <v>1</v>
      </c>
      <c r="U13" s="15">
        <v>20</v>
      </c>
      <c r="V13" s="15">
        <v>13</v>
      </c>
      <c r="W13" s="15">
        <v>6</v>
      </c>
    </row>
    <row r="14" spans="1:23" ht="15.75" x14ac:dyDescent="0.25">
      <c r="A14" s="72" t="s">
        <v>93</v>
      </c>
      <c r="B14" s="73" t="s">
        <v>111</v>
      </c>
      <c r="C14" s="15">
        <v>201</v>
      </c>
      <c r="D14" s="15">
        <v>146</v>
      </c>
      <c r="E14" s="15">
        <v>183</v>
      </c>
      <c r="F14" s="15">
        <v>157</v>
      </c>
      <c r="G14" s="39">
        <v>687</v>
      </c>
      <c r="H14" s="15">
        <v>15</v>
      </c>
      <c r="I14" s="15">
        <v>16</v>
      </c>
      <c r="J14" s="15">
        <v>8</v>
      </c>
      <c r="K14" s="15">
        <v>3</v>
      </c>
      <c r="M14" s="91" t="s">
        <v>55</v>
      </c>
      <c r="N14" s="48" t="s">
        <v>64</v>
      </c>
      <c r="O14" s="15">
        <v>156</v>
      </c>
      <c r="P14" s="15">
        <v>121</v>
      </c>
      <c r="Q14" s="15">
        <v>157</v>
      </c>
      <c r="R14" s="15">
        <v>93</v>
      </c>
      <c r="S14" s="39">
        <v>527</v>
      </c>
      <c r="T14" s="15">
        <v>8</v>
      </c>
      <c r="U14" s="15">
        <v>14</v>
      </c>
      <c r="V14" s="15">
        <v>19</v>
      </c>
      <c r="W14" s="15">
        <v>0</v>
      </c>
    </row>
    <row r="15" spans="1:23" ht="15.75" x14ac:dyDescent="0.25">
      <c r="A15" s="64" t="s">
        <v>75</v>
      </c>
      <c r="B15" s="66" t="s">
        <v>88</v>
      </c>
      <c r="C15" s="15">
        <v>128</v>
      </c>
      <c r="D15" s="15">
        <v>203</v>
      </c>
      <c r="E15" s="15">
        <v>159</v>
      </c>
      <c r="F15" s="15">
        <v>192</v>
      </c>
      <c r="G15" s="39">
        <v>682</v>
      </c>
      <c r="H15" s="15">
        <v>13</v>
      </c>
      <c r="I15" s="15">
        <v>19</v>
      </c>
      <c r="J15" s="15">
        <v>7</v>
      </c>
      <c r="K15" s="15">
        <v>3</v>
      </c>
      <c r="M15" s="80" t="s">
        <v>121</v>
      </c>
      <c r="N15" s="82" t="s">
        <v>159</v>
      </c>
      <c r="O15" s="15">
        <v>132</v>
      </c>
      <c r="P15" s="15">
        <v>126</v>
      </c>
      <c r="Q15" s="15">
        <v>128</v>
      </c>
      <c r="R15" s="15">
        <v>135</v>
      </c>
      <c r="S15" s="39">
        <v>521</v>
      </c>
      <c r="T15" s="15">
        <v>6</v>
      </c>
      <c r="U15" s="15">
        <v>13</v>
      </c>
      <c r="V15" s="15">
        <v>15</v>
      </c>
      <c r="W15" s="15">
        <v>7</v>
      </c>
    </row>
    <row r="16" spans="1:23" ht="15.75" x14ac:dyDescent="0.25">
      <c r="A16" s="92" t="s">
        <v>85</v>
      </c>
      <c r="B16" s="70" t="s">
        <v>94</v>
      </c>
      <c r="C16" s="15">
        <v>130</v>
      </c>
      <c r="D16" s="15">
        <v>145</v>
      </c>
      <c r="E16" s="15">
        <v>223</v>
      </c>
      <c r="F16" s="15">
        <v>184</v>
      </c>
      <c r="G16" s="39">
        <v>682</v>
      </c>
      <c r="H16" s="15">
        <v>13</v>
      </c>
      <c r="I16" s="15">
        <v>17</v>
      </c>
      <c r="J16" s="15">
        <v>10</v>
      </c>
      <c r="K16" s="15">
        <v>1</v>
      </c>
      <c r="M16" s="90" t="s">
        <v>58</v>
      </c>
      <c r="N16" s="51" t="s">
        <v>59</v>
      </c>
      <c r="O16" s="15">
        <v>88</v>
      </c>
      <c r="P16" s="15">
        <v>159</v>
      </c>
      <c r="Q16" s="15">
        <v>121</v>
      </c>
      <c r="R16" s="15">
        <v>142</v>
      </c>
      <c r="S16" s="39">
        <v>510</v>
      </c>
      <c r="T16" s="15">
        <v>6</v>
      </c>
      <c r="U16" s="15">
        <v>11</v>
      </c>
      <c r="V16" s="15">
        <v>21</v>
      </c>
      <c r="W16" s="15">
        <v>2</v>
      </c>
    </row>
    <row r="17" spans="1:23" ht="15.75" x14ac:dyDescent="0.25">
      <c r="A17" s="92" t="s">
        <v>85</v>
      </c>
      <c r="B17" s="70" t="s">
        <v>90</v>
      </c>
      <c r="C17" s="15">
        <v>186</v>
      </c>
      <c r="D17" s="15">
        <v>163</v>
      </c>
      <c r="E17" s="15">
        <v>147</v>
      </c>
      <c r="F17" s="15">
        <v>179</v>
      </c>
      <c r="G17" s="39">
        <v>675</v>
      </c>
      <c r="H17" s="15">
        <v>17</v>
      </c>
      <c r="I17" s="15">
        <v>10</v>
      </c>
      <c r="J17" s="15">
        <v>10</v>
      </c>
      <c r="K17" s="15">
        <v>4</v>
      </c>
      <c r="M17" s="80" t="s">
        <v>112</v>
      </c>
      <c r="N17" s="82" t="s">
        <v>116</v>
      </c>
      <c r="O17" s="15">
        <v>103</v>
      </c>
      <c r="P17" s="15">
        <v>124</v>
      </c>
      <c r="Q17" s="15">
        <v>143</v>
      </c>
      <c r="R17" s="15">
        <v>137</v>
      </c>
      <c r="S17" s="39">
        <v>507</v>
      </c>
      <c r="T17" s="15">
        <v>4</v>
      </c>
      <c r="U17" s="15">
        <v>16</v>
      </c>
      <c r="V17" s="15">
        <v>20</v>
      </c>
      <c r="W17" s="15">
        <v>2</v>
      </c>
    </row>
    <row r="18" spans="1:23" ht="15.75" x14ac:dyDescent="0.25">
      <c r="A18" s="93" t="s">
        <v>102</v>
      </c>
      <c r="B18" s="78" t="s">
        <v>106</v>
      </c>
      <c r="C18" s="15">
        <v>144</v>
      </c>
      <c r="D18" s="15">
        <v>194</v>
      </c>
      <c r="E18" s="15">
        <v>180</v>
      </c>
      <c r="F18" s="15">
        <v>151</v>
      </c>
      <c r="G18" s="39">
        <v>669</v>
      </c>
      <c r="H18" s="15">
        <v>12</v>
      </c>
      <c r="I18" s="15">
        <v>17</v>
      </c>
      <c r="J18" s="15">
        <v>9</v>
      </c>
      <c r="K18" s="15">
        <v>2</v>
      </c>
      <c r="M18" s="91" t="s">
        <v>55</v>
      </c>
      <c r="N18" s="49" t="s">
        <v>67</v>
      </c>
      <c r="O18" s="15">
        <v>129</v>
      </c>
      <c r="P18" s="15">
        <v>122</v>
      </c>
      <c r="Q18" s="15">
        <v>104</v>
      </c>
      <c r="R18" s="15">
        <v>147</v>
      </c>
      <c r="S18" s="39">
        <v>502</v>
      </c>
      <c r="T18" s="15">
        <v>4</v>
      </c>
      <c r="U18" s="15">
        <v>15</v>
      </c>
      <c r="V18" s="15">
        <v>14</v>
      </c>
      <c r="W18" s="15">
        <v>8</v>
      </c>
    </row>
    <row r="19" spans="1:23" ht="15.75" x14ac:dyDescent="0.25">
      <c r="A19" s="72" t="s">
        <v>93</v>
      </c>
      <c r="B19" s="73" t="s">
        <v>156</v>
      </c>
      <c r="C19" s="15">
        <v>135</v>
      </c>
      <c r="D19" s="15">
        <v>157</v>
      </c>
      <c r="E19" s="15">
        <v>181</v>
      </c>
      <c r="F19" s="15">
        <v>189</v>
      </c>
      <c r="G19" s="39">
        <v>662</v>
      </c>
      <c r="H19" s="15">
        <v>14</v>
      </c>
      <c r="I19" s="15">
        <v>16</v>
      </c>
      <c r="J19" s="15">
        <v>9</v>
      </c>
      <c r="K19" s="15">
        <v>3</v>
      </c>
      <c r="M19" s="91" t="s">
        <v>55</v>
      </c>
      <c r="N19" s="49" t="s">
        <v>57</v>
      </c>
      <c r="O19" s="15">
        <v>137</v>
      </c>
      <c r="P19" s="15">
        <v>136</v>
      </c>
      <c r="Q19" s="15">
        <v>116</v>
      </c>
      <c r="R19" s="15">
        <v>107</v>
      </c>
      <c r="S19" s="39">
        <v>496</v>
      </c>
      <c r="T19" s="15">
        <v>4</v>
      </c>
      <c r="U19" s="15">
        <v>16</v>
      </c>
      <c r="V19" s="15">
        <v>18</v>
      </c>
      <c r="W19" s="15">
        <v>2</v>
      </c>
    </row>
    <row r="20" spans="1:23" ht="15.75" x14ac:dyDescent="0.25">
      <c r="A20" s="68" t="s">
        <v>82</v>
      </c>
      <c r="B20" s="69" t="s">
        <v>87</v>
      </c>
      <c r="C20" s="15">
        <v>139</v>
      </c>
      <c r="D20" s="15">
        <v>201</v>
      </c>
      <c r="E20" s="15">
        <v>139</v>
      </c>
      <c r="F20" s="15">
        <v>179</v>
      </c>
      <c r="G20" s="39">
        <v>658</v>
      </c>
      <c r="H20" s="15">
        <v>12</v>
      </c>
      <c r="I20" s="15">
        <v>16</v>
      </c>
      <c r="J20" s="15">
        <v>8</v>
      </c>
      <c r="K20" s="15">
        <v>4</v>
      </c>
      <c r="M20" s="90" t="s">
        <v>58</v>
      </c>
      <c r="N20" s="51" t="s">
        <v>65</v>
      </c>
      <c r="O20" s="15">
        <v>103</v>
      </c>
      <c r="P20" s="15">
        <v>129</v>
      </c>
      <c r="Q20" s="15">
        <v>113</v>
      </c>
      <c r="R20" s="15">
        <v>133</v>
      </c>
      <c r="S20" s="39">
        <v>478</v>
      </c>
      <c r="T20" s="15">
        <v>2</v>
      </c>
      <c r="U20" s="15">
        <v>15</v>
      </c>
      <c r="V20" s="15">
        <v>19</v>
      </c>
      <c r="W20" s="15">
        <v>4</v>
      </c>
    </row>
    <row r="21" spans="1:23" ht="15.75" x14ac:dyDescent="0.25">
      <c r="A21" s="68" t="s">
        <v>82</v>
      </c>
      <c r="B21" s="71" t="s">
        <v>105</v>
      </c>
      <c r="C21" s="15">
        <v>149</v>
      </c>
      <c r="D21" s="15">
        <v>151</v>
      </c>
      <c r="E21" s="15">
        <v>175</v>
      </c>
      <c r="F21" s="15">
        <v>175</v>
      </c>
      <c r="G21" s="39">
        <v>650</v>
      </c>
      <c r="H21" s="15">
        <v>10</v>
      </c>
      <c r="I21" s="15">
        <v>21</v>
      </c>
      <c r="J21" s="15">
        <v>6</v>
      </c>
      <c r="K21" s="15">
        <v>4</v>
      </c>
      <c r="M21" s="80" t="s">
        <v>112</v>
      </c>
      <c r="N21" s="82" t="s">
        <v>117</v>
      </c>
      <c r="O21" s="15">
        <v>100</v>
      </c>
      <c r="P21" s="15">
        <v>134</v>
      </c>
      <c r="Q21" s="15">
        <v>135</v>
      </c>
      <c r="R21" s="15">
        <v>108</v>
      </c>
      <c r="S21" s="39">
        <v>477</v>
      </c>
      <c r="T21" s="15">
        <v>4</v>
      </c>
      <c r="U21" s="15">
        <v>12</v>
      </c>
      <c r="V21" s="15">
        <v>23</v>
      </c>
      <c r="W21" s="15">
        <v>1</v>
      </c>
    </row>
    <row r="22" spans="1:23" ht="15.75" x14ac:dyDescent="0.25">
      <c r="A22" s="72" t="s">
        <v>93</v>
      </c>
      <c r="B22" s="74" t="s">
        <v>95</v>
      </c>
      <c r="C22" s="15">
        <v>174</v>
      </c>
      <c r="D22" s="15">
        <v>169</v>
      </c>
      <c r="E22" s="15">
        <v>164</v>
      </c>
      <c r="F22" s="15">
        <v>143</v>
      </c>
      <c r="G22" s="39">
        <v>650</v>
      </c>
      <c r="H22" s="15">
        <v>9</v>
      </c>
      <c r="I22" s="15">
        <v>23</v>
      </c>
      <c r="J22" s="15">
        <v>6</v>
      </c>
      <c r="K22" s="15">
        <v>4</v>
      </c>
    </row>
    <row r="23" spans="1:23" ht="15.75" x14ac:dyDescent="0.25">
      <c r="A23" s="92" t="s">
        <v>85</v>
      </c>
      <c r="B23" s="70" t="s">
        <v>86</v>
      </c>
      <c r="C23" s="15">
        <v>167</v>
      </c>
      <c r="D23" s="15">
        <v>172</v>
      </c>
      <c r="E23" s="15">
        <v>130</v>
      </c>
      <c r="F23" s="15">
        <v>175</v>
      </c>
      <c r="G23" s="39">
        <v>644</v>
      </c>
      <c r="H23" s="15">
        <v>14</v>
      </c>
      <c r="I23" s="15">
        <v>13</v>
      </c>
      <c r="J23" s="15">
        <v>10</v>
      </c>
      <c r="K23" s="15">
        <v>4</v>
      </c>
    </row>
    <row r="24" spans="1:23" ht="15.75" x14ac:dyDescent="0.25">
      <c r="A24" s="93" t="s">
        <v>102</v>
      </c>
      <c r="B24" s="79" t="s">
        <v>108</v>
      </c>
      <c r="C24" s="15">
        <v>146</v>
      </c>
      <c r="D24" s="15">
        <v>129</v>
      </c>
      <c r="E24" s="15">
        <v>178</v>
      </c>
      <c r="F24" s="15">
        <v>187</v>
      </c>
      <c r="G24" s="39">
        <v>640</v>
      </c>
      <c r="H24" s="15">
        <v>15</v>
      </c>
      <c r="I24" s="15">
        <v>10</v>
      </c>
      <c r="J24" s="15">
        <v>9</v>
      </c>
      <c r="K24" s="15">
        <v>7</v>
      </c>
    </row>
    <row r="25" spans="1:23" ht="15.75" x14ac:dyDescent="0.25">
      <c r="A25" s="88" t="s">
        <v>49</v>
      </c>
      <c r="B25" s="89" t="s">
        <v>175</v>
      </c>
      <c r="C25" s="15">
        <v>154</v>
      </c>
      <c r="D25" s="15">
        <v>145</v>
      </c>
      <c r="E25" s="15">
        <v>184</v>
      </c>
      <c r="F25" s="15">
        <v>146</v>
      </c>
      <c r="G25" s="39">
        <v>629</v>
      </c>
      <c r="H25" s="15">
        <v>12</v>
      </c>
      <c r="I25" s="15">
        <v>14</v>
      </c>
      <c r="J25" s="15">
        <v>13</v>
      </c>
      <c r="K25" s="15">
        <v>4</v>
      </c>
    </row>
    <row r="26" spans="1:23" ht="15.75" x14ac:dyDescent="0.25">
      <c r="A26" s="80" t="s">
        <v>112</v>
      </c>
      <c r="B26" s="82" t="s">
        <v>114</v>
      </c>
      <c r="C26" s="15">
        <v>170</v>
      </c>
      <c r="D26" s="15">
        <v>130</v>
      </c>
      <c r="E26" s="15">
        <v>160</v>
      </c>
      <c r="F26" s="15">
        <v>165</v>
      </c>
      <c r="G26" s="39">
        <v>625</v>
      </c>
      <c r="H26" s="15">
        <v>11</v>
      </c>
      <c r="I26" s="15">
        <v>15</v>
      </c>
      <c r="J26" s="15">
        <v>12</v>
      </c>
      <c r="K26" s="15">
        <v>3</v>
      </c>
    </row>
    <row r="27" spans="1:23" ht="15.75" x14ac:dyDescent="0.25">
      <c r="A27" s="92" t="s">
        <v>85</v>
      </c>
      <c r="B27" s="70" t="s">
        <v>89</v>
      </c>
      <c r="C27" s="15">
        <v>157</v>
      </c>
      <c r="D27" s="15">
        <v>156</v>
      </c>
      <c r="E27" s="15">
        <v>173</v>
      </c>
      <c r="F27" s="15">
        <v>135</v>
      </c>
      <c r="G27" s="39">
        <v>621</v>
      </c>
      <c r="H27" s="15">
        <v>8</v>
      </c>
      <c r="I27" s="15">
        <v>19</v>
      </c>
      <c r="J27" s="15">
        <v>8</v>
      </c>
      <c r="K27" s="15">
        <v>6</v>
      </c>
    </row>
    <row r="28" spans="1:23" ht="15.75" x14ac:dyDescent="0.25">
      <c r="A28" s="93" t="s">
        <v>102</v>
      </c>
      <c r="B28" s="78" t="s">
        <v>103</v>
      </c>
      <c r="C28" s="15">
        <v>132</v>
      </c>
      <c r="D28" s="15">
        <v>105</v>
      </c>
      <c r="E28" s="15">
        <v>192</v>
      </c>
      <c r="F28" s="15">
        <v>171</v>
      </c>
      <c r="G28" s="39">
        <v>600</v>
      </c>
      <c r="H28" s="15">
        <v>11</v>
      </c>
      <c r="I28" s="15">
        <v>13</v>
      </c>
      <c r="J28" s="15">
        <v>14</v>
      </c>
      <c r="K28" s="15">
        <v>3</v>
      </c>
    </row>
    <row r="29" spans="1:23" ht="15.75" x14ac:dyDescent="0.25">
      <c r="A29" s="72" t="s">
        <v>93</v>
      </c>
      <c r="B29" s="73" t="s">
        <v>115</v>
      </c>
      <c r="C29" s="15">
        <v>156</v>
      </c>
      <c r="D29" s="15">
        <v>126</v>
      </c>
      <c r="E29" s="15">
        <v>171</v>
      </c>
      <c r="F29" s="15">
        <v>143</v>
      </c>
      <c r="G29" s="39">
        <v>596</v>
      </c>
      <c r="H29" s="15">
        <v>7</v>
      </c>
      <c r="I29" s="15">
        <v>17</v>
      </c>
      <c r="J29" s="15">
        <v>13</v>
      </c>
      <c r="K29" s="15">
        <v>3</v>
      </c>
    </row>
    <row r="30" spans="1:23" ht="15.75" x14ac:dyDescent="0.25">
      <c r="A30" s="80" t="s">
        <v>112</v>
      </c>
      <c r="B30" s="82" t="s">
        <v>123</v>
      </c>
      <c r="C30" s="15">
        <v>142</v>
      </c>
      <c r="D30" s="15">
        <v>148</v>
      </c>
      <c r="E30" s="15">
        <v>174</v>
      </c>
      <c r="F30" s="15">
        <v>128</v>
      </c>
      <c r="G30" s="39">
        <v>592</v>
      </c>
      <c r="H30" s="15">
        <v>11</v>
      </c>
      <c r="I30" s="15">
        <v>13</v>
      </c>
      <c r="J30" s="15">
        <v>14</v>
      </c>
      <c r="K30" s="15">
        <v>3</v>
      </c>
    </row>
    <row r="31" spans="1:23" ht="15.75" x14ac:dyDescent="0.25">
      <c r="A31" s="88" t="s">
        <v>49</v>
      </c>
      <c r="B31" s="89" t="s">
        <v>50</v>
      </c>
      <c r="C31" s="15">
        <v>165</v>
      </c>
      <c r="D31" s="15">
        <v>147</v>
      </c>
      <c r="E31" s="15">
        <v>146</v>
      </c>
      <c r="F31" s="15">
        <v>134</v>
      </c>
      <c r="G31" s="39">
        <v>592</v>
      </c>
      <c r="H31" s="15">
        <v>8</v>
      </c>
      <c r="I31" s="15">
        <v>16</v>
      </c>
      <c r="J31" s="15">
        <v>13</v>
      </c>
      <c r="K31" s="15">
        <v>3</v>
      </c>
    </row>
    <row r="32" spans="1:23" ht="15.75" x14ac:dyDescent="0.25">
      <c r="A32" s="72" t="s">
        <v>93</v>
      </c>
      <c r="B32" s="73" t="s">
        <v>100</v>
      </c>
      <c r="C32" s="15">
        <v>168</v>
      </c>
      <c r="D32" s="15">
        <v>160</v>
      </c>
      <c r="E32" s="15">
        <v>139</v>
      </c>
      <c r="F32" s="15">
        <v>124</v>
      </c>
      <c r="G32" s="39">
        <v>591</v>
      </c>
      <c r="H32" s="15">
        <v>12</v>
      </c>
      <c r="I32" s="15">
        <v>13</v>
      </c>
      <c r="J32" s="15">
        <v>13</v>
      </c>
      <c r="K32" s="15">
        <v>4</v>
      </c>
    </row>
    <row r="33" spans="1:11" ht="15.75" x14ac:dyDescent="0.25">
      <c r="A33" s="92" t="s">
        <v>85</v>
      </c>
      <c r="B33" s="70" t="s">
        <v>92</v>
      </c>
      <c r="C33" s="15">
        <v>127</v>
      </c>
      <c r="D33" s="15">
        <v>186</v>
      </c>
      <c r="E33" s="15">
        <v>140</v>
      </c>
      <c r="F33" s="15">
        <v>135</v>
      </c>
      <c r="G33" s="39">
        <v>588</v>
      </c>
      <c r="H33" s="15">
        <v>11</v>
      </c>
      <c r="I33" s="15">
        <v>12</v>
      </c>
      <c r="J33" s="15">
        <v>13</v>
      </c>
      <c r="K33" s="15">
        <v>5</v>
      </c>
    </row>
  </sheetData>
  <sortState ref="A3:K53">
    <sortCondition descending="1" ref="G3:G53"/>
  </sortState>
  <pageMargins left="0.70866141732283472" right="0.70866141732283472" top="0.74803149606299213" bottom="0" header="0.31496062992125984" footer="0.31496062992125984"/>
  <pageSetup paperSize="9" orientation="landscape" horizontalDpi="0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4"/>
  <sheetViews>
    <sheetView workbookViewId="0">
      <selection activeCell="J17" sqref="J17"/>
    </sheetView>
  </sheetViews>
  <sheetFormatPr defaultRowHeight="15" x14ac:dyDescent="0.25"/>
  <cols>
    <col min="2" max="2" width="3.28515625" bestFit="1" customWidth="1"/>
    <col min="3" max="3" width="20.28515625" bestFit="1" customWidth="1"/>
  </cols>
  <sheetData>
    <row r="1" spans="2:8" x14ac:dyDescent="0.25">
      <c r="C1" t="s">
        <v>176</v>
      </c>
    </row>
    <row r="2" spans="2:8" ht="15.75" x14ac:dyDescent="0.25">
      <c r="B2" s="64" t="s">
        <v>75</v>
      </c>
      <c r="C2" s="181" t="s">
        <v>76</v>
      </c>
      <c r="D2" s="15">
        <v>171</v>
      </c>
      <c r="E2" s="15">
        <v>204</v>
      </c>
      <c r="F2" s="15">
        <v>190</v>
      </c>
      <c r="G2" s="15">
        <v>245</v>
      </c>
      <c r="H2" s="39">
        <f t="shared" ref="H2:H37" si="0">SUM(D2:G2)</f>
        <v>810</v>
      </c>
    </row>
    <row r="3" spans="2:8" ht="15.75" x14ac:dyDescent="0.25">
      <c r="B3" s="64" t="s">
        <v>75</v>
      </c>
      <c r="C3" s="182" t="s">
        <v>80</v>
      </c>
      <c r="D3" s="15">
        <v>211</v>
      </c>
      <c r="E3" s="15">
        <v>184</v>
      </c>
      <c r="F3" s="15">
        <v>222</v>
      </c>
      <c r="G3" s="15">
        <v>175</v>
      </c>
      <c r="H3" s="39">
        <f t="shared" si="0"/>
        <v>792</v>
      </c>
    </row>
    <row r="4" spans="2:8" ht="15.75" x14ac:dyDescent="0.25">
      <c r="B4" s="64" t="s">
        <v>75</v>
      </c>
      <c r="C4" s="181" t="s">
        <v>78</v>
      </c>
      <c r="D4" s="15">
        <v>188</v>
      </c>
      <c r="E4" s="15">
        <v>204</v>
      </c>
      <c r="F4" s="15">
        <v>211</v>
      </c>
      <c r="G4" s="15">
        <v>179</v>
      </c>
      <c r="H4" s="39">
        <f t="shared" si="0"/>
        <v>782</v>
      </c>
    </row>
    <row r="5" spans="2:8" ht="15.75" x14ac:dyDescent="0.25">
      <c r="B5" s="92" t="s">
        <v>85</v>
      </c>
      <c r="C5" s="185" t="s">
        <v>89</v>
      </c>
      <c r="D5" s="15">
        <v>189</v>
      </c>
      <c r="E5" s="15">
        <v>201</v>
      </c>
      <c r="F5" s="15">
        <v>182</v>
      </c>
      <c r="G5" s="15">
        <v>205</v>
      </c>
      <c r="H5" s="39">
        <f t="shared" si="0"/>
        <v>777</v>
      </c>
    </row>
    <row r="6" spans="2:8" ht="15.75" x14ac:dyDescent="0.25">
      <c r="B6" s="68" t="s">
        <v>82</v>
      </c>
      <c r="C6" s="184" t="s">
        <v>83</v>
      </c>
      <c r="D6" s="15">
        <v>200</v>
      </c>
      <c r="E6" s="15">
        <v>184</v>
      </c>
      <c r="F6" s="15">
        <v>196</v>
      </c>
      <c r="G6" s="15">
        <v>178</v>
      </c>
      <c r="H6" s="39">
        <f t="shared" si="0"/>
        <v>758</v>
      </c>
    </row>
    <row r="7" spans="2:8" ht="15.75" x14ac:dyDescent="0.25">
      <c r="B7" s="64" t="s">
        <v>75</v>
      </c>
      <c r="C7" s="182" t="s">
        <v>77</v>
      </c>
      <c r="D7" s="15">
        <v>192</v>
      </c>
      <c r="E7" s="15">
        <v>162</v>
      </c>
      <c r="F7" s="15">
        <v>211</v>
      </c>
      <c r="G7" s="15">
        <v>190</v>
      </c>
      <c r="H7" s="39">
        <f t="shared" si="0"/>
        <v>755</v>
      </c>
    </row>
    <row r="8" spans="2:8" ht="15.75" x14ac:dyDescent="0.25">
      <c r="B8" s="68" t="s">
        <v>82</v>
      </c>
      <c r="C8" s="183" t="s">
        <v>105</v>
      </c>
      <c r="D8" s="15">
        <v>194</v>
      </c>
      <c r="E8" s="15">
        <v>167</v>
      </c>
      <c r="F8" s="15">
        <v>189</v>
      </c>
      <c r="G8" s="15">
        <v>193</v>
      </c>
      <c r="H8" s="39">
        <f t="shared" si="0"/>
        <v>743</v>
      </c>
    </row>
    <row r="9" spans="2:8" ht="15.75" x14ac:dyDescent="0.25">
      <c r="B9" s="92" t="s">
        <v>85</v>
      </c>
      <c r="C9" s="185" t="s">
        <v>94</v>
      </c>
      <c r="D9" s="15">
        <v>148</v>
      </c>
      <c r="E9" s="15">
        <v>177</v>
      </c>
      <c r="F9" s="15">
        <v>199</v>
      </c>
      <c r="G9" s="15">
        <v>193</v>
      </c>
      <c r="H9" s="39">
        <f t="shared" si="0"/>
        <v>717</v>
      </c>
    </row>
    <row r="10" spans="2:8" ht="15.75" x14ac:dyDescent="0.25">
      <c r="B10" s="68" t="s">
        <v>82</v>
      </c>
      <c r="C10" s="184" t="s">
        <v>87</v>
      </c>
      <c r="D10" s="15">
        <v>170</v>
      </c>
      <c r="E10" s="15">
        <v>190</v>
      </c>
      <c r="F10" s="15">
        <v>145</v>
      </c>
      <c r="G10" s="15">
        <v>204</v>
      </c>
      <c r="H10" s="39">
        <f t="shared" si="0"/>
        <v>709</v>
      </c>
    </row>
    <row r="11" spans="2:8" ht="15.75" x14ac:dyDescent="0.25">
      <c r="B11" s="72" t="s">
        <v>93</v>
      </c>
      <c r="C11" s="187" t="s">
        <v>95</v>
      </c>
      <c r="D11" s="15">
        <v>152</v>
      </c>
      <c r="E11" s="15">
        <v>168</v>
      </c>
      <c r="F11" s="15">
        <v>214</v>
      </c>
      <c r="G11" s="15">
        <v>166</v>
      </c>
      <c r="H11" s="39">
        <f t="shared" si="0"/>
        <v>700</v>
      </c>
    </row>
    <row r="12" spans="2:8" ht="15.75" x14ac:dyDescent="0.25">
      <c r="B12" s="64" t="s">
        <v>75</v>
      </c>
      <c r="C12" s="182" t="s">
        <v>88</v>
      </c>
      <c r="D12" s="15">
        <v>173</v>
      </c>
      <c r="E12" s="15">
        <v>155</v>
      </c>
      <c r="F12" s="15">
        <v>179</v>
      </c>
      <c r="G12" s="15">
        <v>175</v>
      </c>
      <c r="H12" s="39">
        <f t="shared" si="0"/>
        <v>682</v>
      </c>
    </row>
    <row r="13" spans="2:8" ht="15.75" x14ac:dyDescent="0.25">
      <c r="B13" s="68" t="s">
        <v>82</v>
      </c>
      <c r="C13" s="184" t="s">
        <v>172</v>
      </c>
      <c r="D13" s="15">
        <v>126</v>
      </c>
      <c r="E13" s="15">
        <v>200</v>
      </c>
      <c r="F13" s="15">
        <v>202</v>
      </c>
      <c r="G13" s="15">
        <v>146</v>
      </c>
      <c r="H13" s="39">
        <f t="shared" si="0"/>
        <v>674</v>
      </c>
    </row>
    <row r="14" spans="2:8" ht="15.75" x14ac:dyDescent="0.25">
      <c r="B14" s="68" t="s">
        <v>82</v>
      </c>
      <c r="C14" s="184" t="s">
        <v>99</v>
      </c>
      <c r="D14" s="15">
        <v>162</v>
      </c>
      <c r="E14" s="15">
        <v>181</v>
      </c>
      <c r="F14" s="15">
        <v>201</v>
      </c>
      <c r="G14" s="15">
        <v>122</v>
      </c>
      <c r="H14" s="39">
        <f t="shared" si="0"/>
        <v>666</v>
      </c>
    </row>
    <row r="15" spans="2:8" ht="15.75" x14ac:dyDescent="0.25">
      <c r="B15" s="93" t="s">
        <v>102</v>
      </c>
      <c r="C15" s="189" t="s">
        <v>108</v>
      </c>
      <c r="D15" s="15">
        <v>189</v>
      </c>
      <c r="E15" s="15">
        <v>186</v>
      </c>
      <c r="F15" s="15">
        <v>139</v>
      </c>
      <c r="G15" s="15">
        <v>147</v>
      </c>
      <c r="H15" s="39">
        <f t="shared" si="0"/>
        <v>661</v>
      </c>
    </row>
    <row r="16" spans="2:8" ht="15.75" x14ac:dyDescent="0.25">
      <c r="B16" s="72" t="s">
        <v>93</v>
      </c>
      <c r="C16" s="186" t="s">
        <v>156</v>
      </c>
      <c r="D16" s="15">
        <v>157</v>
      </c>
      <c r="E16" s="15">
        <v>160</v>
      </c>
      <c r="F16" s="15">
        <v>163</v>
      </c>
      <c r="G16" s="15">
        <v>168</v>
      </c>
      <c r="H16" s="39">
        <f t="shared" si="0"/>
        <v>648</v>
      </c>
    </row>
    <row r="17" spans="2:8" ht="15.75" x14ac:dyDescent="0.25">
      <c r="B17" s="64" t="s">
        <v>75</v>
      </c>
      <c r="C17" s="182" t="s">
        <v>79</v>
      </c>
      <c r="D17" s="15">
        <v>179</v>
      </c>
      <c r="E17" s="15">
        <v>129</v>
      </c>
      <c r="F17" s="15">
        <v>154</v>
      </c>
      <c r="G17" s="15">
        <v>179</v>
      </c>
      <c r="H17" s="39">
        <f t="shared" si="0"/>
        <v>641</v>
      </c>
    </row>
    <row r="18" spans="2:8" ht="15.75" x14ac:dyDescent="0.25">
      <c r="B18" s="80" t="s">
        <v>112</v>
      </c>
      <c r="C18" s="188" t="s">
        <v>123</v>
      </c>
      <c r="D18" s="15">
        <v>157</v>
      </c>
      <c r="E18" s="15">
        <v>208</v>
      </c>
      <c r="F18" s="15">
        <v>128</v>
      </c>
      <c r="G18" s="15">
        <v>137</v>
      </c>
      <c r="H18" s="39">
        <f t="shared" si="0"/>
        <v>630</v>
      </c>
    </row>
    <row r="19" spans="2:8" ht="15.75" x14ac:dyDescent="0.25">
      <c r="B19" s="68" t="s">
        <v>82</v>
      </c>
      <c r="C19" s="183" t="s">
        <v>91</v>
      </c>
      <c r="D19" s="15">
        <v>140</v>
      </c>
      <c r="E19" s="15">
        <v>147</v>
      </c>
      <c r="F19" s="15">
        <v>172</v>
      </c>
      <c r="G19" s="15">
        <v>168</v>
      </c>
      <c r="H19" s="39">
        <f t="shared" si="0"/>
        <v>627</v>
      </c>
    </row>
    <row r="20" spans="2:8" ht="15.75" x14ac:dyDescent="0.25">
      <c r="B20" s="72" t="s">
        <v>93</v>
      </c>
      <c r="C20" s="186" t="s">
        <v>111</v>
      </c>
      <c r="D20" s="15">
        <v>163</v>
      </c>
      <c r="E20" s="15">
        <v>148</v>
      </c>
      <c r="F20" s="15">
        <v>162</v>
      </c>
      <c r="G20" s="15">
        <v>154</v>
      </c>
      <c r="H20" s="39">
        <f t="shared" si="0"/>
        <v>627</v>
      </c>
    </row>
    <row r="21" spans="2:8" ht="15.75" x14ac:dyDescent="0.25">
      <c r="B21" s="92" t="s">
        <v>85</v>
      </c>
      <c r="C21" s="185" t="s">
        <v>90</v>
      </c>
      <c r="D21" s="15">
        <v>137</v>
      </c>
      <c r="E21" s="15">
        <v>199</v>
      </c>
      <c r="F21" s="15">
        <v>107</v>
      </c>
      <c r="G21" s="15">
        <v>180</v>
      </c>
      <c r="H21" s="39">
        <f t="shared" si="0"/>
        <v>623</v>
      </c>
    </row>
    <row r="22" spans="2:8" ht="15.75" x14ac:dyDescent="0.25">
      <c r="B22" s="92" t="s">
        <v>85</v>
      </c>
      <c r="C22" s="185" t="s">
        <v>86</v>
      </c>
      <c r="D22" s="15">
        <v>128</v>
      </c>
      <c r="E22" s="15">
        <v>158</v>
      </c>
      <c r="F22" s="15">
        <v>162</v>
      </c>
      <c r="G22" s="15">
        <v>173</v>
      </c>
      <c r="H22" s="39">
        <f t="shared" si="0"/>
        <v>621</v>
      </c>
    </row>
    <row r="23" spans="2:8" ht="15.75" x14ac:dyDescent="0.25">
      <c r="B23" s="72" t="s">
        <v>93</v>
      </c>
      <c r="C23" s="187" t="s">
        <v>98</v>
      </c>
      <c r="D23" s="15">
        <v>166</v>
      </c>
      <c r="E23" s="15">
        <v>155</v>
      </c>
      <c r="F23" s="15">
        <v>168</v>
      </c>
      <c r="G23" s="15">
        <v>126</v>
      </c>
      <c r="H23" s="39">
        <f t="shared" si="0"/>
        <v>615</v>
      </c>
    </row>
    <row r="24" spans="2:8" ht="15.75" x14ac:dyDescent="0.25">
      <c r="B24" s="80" t="s">
        <v>112</v>
      </c>
      <c r="C24" s="188" t="s">
        <v>114</v>
      </c>
      <c r="D24" s="15">
        <v>154</v>
      </c>
      <c r="E24" s="15">
        <v>166</v>
      </c>
      <c r="F24" s="15">
        <v>150</v>
      </c>
      <c r="G24" s="15">
        <v>142</v>
      </c>
      <c r="H24" s="39">
        <f t="shared" si="0"/>
        <v>612</v>
      </c>
    </row>
    <row r="25" spans="2:8" ht="15.75" x14ac:dyDescent="0.25">
      <c r="B25" s="72" t="s">
        <v>93</v>
      </c>
      <c r="C25" s="186" t="s">
        <v>115</v>
      </c>
      <c r="D25" s="15">
        <v>170</v>
      </c>
      <c r="E25" s="15">
        <v>159</v>
      </c>
      <c r="F25" s="15">
        <v>141</v>
      </c>
      <c r="G25" s="15">
        <v>140</v>
      </c>
      <c r="H25" s="39">
        <f t="shared" si="0"/>
        <v>610</v>
      </c>
    </row>
    <row r="26" spans="2:8" ht="15.75" x14ac:dyDescent="0.25">
      <c r="B26" s="92" t="s">
        <v>85</v>
      </c>
      <c r="C26" s="185" t="s">
        <v>92</v>
      </c>
      <c r="D26" s="15">
        <v>155</v>
      </c>
      <c r="E26" s="15">
        <v>165</v>
      </c>
      <c r="F26" s="15">
        <v>159</v>
      </c>
      <c r="G26" s="15">
        <v>130</v>
      </c>
      <c r="H26" s="39">
        <f t="shared" si="0"/>
        <v>609</v>
      </c>
    </row>
    <row r="27" spans="2:8" ht="15.75" x14ac:dyDescent="0.25">
      <c r="B27" s="93" t="s">
        <v>102</v>
      </c>
      <c r="C27" s="190" t="s">
        <v>106</v>
      </c>
      <c r="D27" s="15">
        <v>147</v>
      </c>
      <c r="E27" s="15">
        <v>166</v>
      </c>
      <c r="F27" s="15">
        <v>150</v>
      </c>
      <c r="G27" s="15">
        <v>138</v>
      </c>
      <c r="H27" s="39">
        <f t="shared" si="0"/>
        <v>601</v>
      </c>
    </row>
    <row r="28" spans="2:8" ht="15.75" x14ac:dyDescent="0.25">
      <c r="B28" s="93" t="s">
        <v>102</v>
      </c>
      <c r="C28" s="190" t="s">
        <v>103</v>
      </c>
      <c r="D28" s="15">
        <v>123</v>
      </c>
      <c r="E28" s="15">
        <v>156</v>
      </c>
      <c r="F28" s="15">
        <v>165</v>
      </c>
      <c r="G28" s="15">
        <v>155</v>
      </c>
      <c r="H28" s="39">
        <f t="shared" si="0"/>
        <v>599</v>
      </c>
    </row>
    <row r="29" spans="2:8" ht="15.75" x14ac:dyDescent="0.25">
      <c r="B29" s="92" t="s">
        <v>85</v>
      </c>
      <c r="C29" s="185" t="s">
        <v>96</v>
      </c>
      <c r="D29" s="15">
        <v>151</v>
      </c>
      <c r="E29" s="15">
        <v>170</v>
      </c>
      <c r="F29" s="15">
        <v>115</v>
      </c>
      <c r="G29" s="15">
        <v>159</v>
      </c>
      <c r="H29" s="39">
        <f t="shared" si="0"/>
        <v>595</v>
      </c>
    </row>
    <row r="30" spans="2:8" ht="15.75" x14ac:dyDescent="0.25">
      <c r="B30" s="72" t="s">
        <v>93</v>
      </c>
      <c r="C30" s="186" t="s">
        <v>101</v>
      </c>
      <c r="D30" s="15">
        <v>144</v>
      </c>
      <c r="E30" s="15">
        <v>154</v>
      </c>
      <c r="F30" s="15">
        <v>147</v>
      </c>
      <c r="G30" s="15">
        <v>140</v>
      </c>
      <c r="H30" s="39">
        <f t="shared" si="0"/>
        <v>585</v>
      </c>
    </row>
    <row r="31" spans="2:8" ht="15.75" x14ac:dyDescent="0.25">
      <c r="B31" s="80" t="s">
        <v>112</v>
      </c>
      <c r="C31" s="188" t="s">
        <v>118</v>
      </c>
      <c r="D31" s="15">
        <v>128</v>
      </c>
      <c r="E31" s="15">
        <v>110</v>
      </c>
      <c r="F31" s="15">
        <v>156</v>
      </c>
      <c r="G31" s="15">
        <v>170</v>
      </c>
      <c r="H31" s="39">
        <f t="shared" si="0"/>
        <v>564</v>
      </c>
    </row>
    <row r="32" spans="2:8" ht="15.75" x14ac:dyDescent="0.25">
      <c r="B32" s="80" t="s">
        <v>112</v>
      </c>
      <c r="C32" s="191" t="s">
        <v>122</v>
      </c>
      <c r="D32" s="15">
        <v>157</v>
      </c>
      <c r="E32" s="15">
        <v>147</v>
      </c>
      <c r="F32" s="15">
        <v>117</v>
      </c>
      <c r="G32" s="15">
        <v>134</v>
      </c>
      <c r="H32" s="39">
        <f t="shared" si="0"/>
        <v>555</v>
      </c>
    </row>
    <row r="33" spans="2:8" ht="15.75" x14ac:dyDescent="0.25">
      <c r="B33" s="93" t="s">
        <v>102</v>
      </c>
      <c r="C33" s="190" t="s">
        <v>110</v>
      </c>
      <c r="D33" s="15">
        <v>158</v>
      </c>
      <c r="E33" s="15">
        <v>115</v>
      </c>
      <c r="F33" s="15">
        <v>98</v>
      </c>
      <c r="G33" s="15">
        <v>157</v>
      </c>
      <c r="H33" s="39">
        <f t="shared" si="0"/>
        <v>528</v>
      </c>
    </row>
    <row r="34" spans="2:8" ht="15.75" x14ac:dyDescent="0.25">
      <c r="B34" s="80" t="s">
        <v>112</v>
      </c>
      <c r="C34" s="188" t="s">
        <v>117</v>
      </c>
      <c r="D34" s="15">
        <v>120</v>
      </c>
      <c r="E34" s="15">
        <v>136</v>
      </c>
      <c r="F34" s="15">
        <v>117</v>
      </c>
      <c r="G34" s="15">
        <v>139</v>
      </c>
      <c r="H34" s="39">
        <f t="shared" si="0"/>
        <v>512</v>
      </c>
    </row>
    <row r="35" spans="2:8" ht="15.75" x14ac:dyDescent="0.25">
      <c r="B35" s="158" t="s">
        <v>121</v>
      </c>
      <c r="C35" s="192" t="s">
        <v>162</v>
      </c>
      <c r="D35" s="15">
        <v>114</v>
      </c>
      <c r="E35" s="15">
        <v>119</v>
      </c>
      <c r="F35" s="15">
        <v>129</v>
      </c>
      <c r="G35" s="15">
        <v>149</v>
      </c>
      <c r="H35" s="39">
        <f t="shared" si="0"/>
        <v>511</v>
      </c>
    </row>
    <row r="36" spans="2:8" ht="15.75" x14ac:dyDescent="0.25">
      <c r="B36" s="93" t="s">
        <v>102</v>
      </c>
      <c r="C36" s="189" t="s">
        <v>107</v>
      </c>
      <c r="D36" s="15">
        <v>131</v>
      </c>
      <c r="E36" s="15">
        <v>138</v>
      </c>
      <c r="F36" s="15">
        <v>94</v>
      </c>
      <c r="G36" s="15">
        <v>137</v>
      </c>
      <c r="H36" s="39">
        <f t="shared" si="0"/>
        <v>500</v>
      </c>
    </row>
    <row r="37" spans="2:8" ht="15.75" x14ac:dyDescent="0.25">
      <c r="B37" s="93" t="s">
        <v>102</v>
      </c>
      <c r="C37" s="190" t="s">
        <v>109</v>
      </c>
      <c r="D37" s="15">
        <v>91</v>
      </c>
      <c r="E37" s="15">
        <v>95</v>
      </c>
      <c r="F37" s="15">
        <v>138</v>
      </c>
      <c r="G37" s="15">
        <v>123</v>
      </c>
      <c r="H37" s="39">
        <f t="shared" si="0"/>
        <v>447</v>
      </c>
    </row>
    <row r="38" spans="2:8" ht="15.75" x14ac:dyDescent="0.25">
      <c r="B38" s="158"/>
      <c r="C38" s="192"/>
      <c r="D38" s="15"/>
      <c r="E38" s="15"/>
      <c r="F38" s="15"/>
      <c r="G38" s="15"/>
      <c r="H38" s="39">
        <f t="shared" ref="H38" si="1">SUM(D38:G38)</f>
        <v>0</v>
      </c>
    </row>
    <row r="39" spans="2:8" ht="15.75" x14ac:dyDescent="0.25">
      <c r="B39" s="88" t="s">
        <v>49</v>
      </c>
      <c r="C39" s="194" t="s">
        <v>53</v>
      </c>
      <c r="D39" s="15">
        <v>203</v>
      </c>
      <c r="E39" s="15">
        <v>158</v>
      </c>
      <c r="F39" s="15">
        <v>188</v>
      </c>
      <c r="G39" s="15">
        <v>142</v>
      </c>
      <c r="H39" s="39">
        <f t="shared" ref="H39:H54" si="2">SUM(D39:G39)</f>
        <v>691</v>
      </c>
    </row>
    <row r="40" spans="2:8" ht="15.75" x14ac:dyDescent="0.25">
      <c r="B40" s="87" t="s">
        <v>45</v>
      </c>
      <c r="C40" s="193" t="s">
        <v>46</v>
      </c>
      <c r="D40" s="15">
        <v>160</v>
      </c>
      <c r="E40" s="15">
        <v>140</v>
      </c>
      <c r="F40" s="15">
        <v>198</v>
      </c>
      <c r="G40" s="15">
        <v>188</v>
      </c>
      <c r="H40" s="39">
        <f t="shared" si="2"/>
        <v>686</v>
      </c>
    </row>
    <row r="41" spans="2:8" ht="15.75" x14ac:dyDescent="0.25">
      <c r="B41" s="87" t="s">
        <v>45</v>
      </c>
      <c r="C41" s="193" t="s">
        <v>48</v>
      </c>
      <c r="D41" s="15">
        <v>182</v>
      </c>
      <c r="E41" s="15">
        <v>156</v>
      </c>
      <c r="F41" s="15">
        <v>190</v>
      </c>
      <c r="G41" s="15">
        <v>144</v>
      </c>
      <c r="H41" s="39">
        <f t="shared" si="2"/>
        <v>672</v>
      </c>
    </row>
    <row r="42" spans="2:8" ht="15.75" x14ac:dyDescent="0.25">
      <c r="B42" s="87" t="s">
        <v>45</v>
      </c>
      <c r="C42" s="193" t="s">
        <v>47</v>
      </c>
      <c r="D42" s="15">
        <v>203</v>
      </c>
      <c r="E42" s="15">
        <v>143</v>
      </c>
      <c r="F42" s="15">
        <v>127</v>
      </c>
      <c r="G42" s="15">
        <v>186</v>
      </c>
      <c r="H42" s="39">
        <f t="shared" si="2"/>
        <v>659</v>
      </c>
    </row>
    <row r="43" spans="2:8" ht="15.75" x14ac:dyDescent="0.25">
      <c r="B43" s="88" t="s">
        <v>49</v>
      </c>
      <c r="C43" s="194" t="s">
        <v>69</v>
      </c>
      <c r="D43" s="15">
        <v>133</v>
      </c>
      <c r="E43" s="15">
        <v>168</v>
      </c>
      <c r="F43" s="15">
        <v>153</v>
      </c>
      <c r="G43" s="15">
        <v>198</v>
      </c>
      <c r="H43" s="39">
        <f t="shared" si="2"/>
        <v>652</v>
      </c>
    </row>
    <row r="44" spans="2:8" ht="15.75" x14ac:dyDescent="0.25">
      <c r="B44" s="88" t="s">
        <v>49</v>
      </c>
      <c r="C44" s="194" t="s">
        <v>61</v>
      </c>
      <c r="D44" s="15">
        <v>160</v>
      </c>
      <c r="E44" s="15">
        <v>157</v>
      </c>
      <c r="F44" s="15">
        <v>139</v>
      </c>
      <c r="G44" s="15">
        <v>160</v>
      </c>
      <c r="H44" s="39">
        <f t="shared" si="2"/>
        <v>616</v>
      </c>
    </row>
    <row r="45" spans="2:8" ht="15.75" x14ac:dyDescent="0.25">
      <c r="B45" s="87" t="s">
        <v>45</v>
      </c>
      <c r="C45" s="193" t="s">
        <v>54</v>
      </c>
      <c r="D45" s="15">
        <v>125</v>
      </c>
      <c r="E45" s="15">
        <v>166</v>
      </c>
      <c r="F45" s="15">
        <v>139</v>
      </c>
      <c r="G45" s="15">
        <v>179</v>
      </c>
      <c r="H45" s="39">
        <f t="shared" si="2"/>
        <v>609</v>
      </c>
    </row>
    <row r="46" spans="2:8" ht="15.75" x14ac:dyDescent="0.25">
      <c r="B46" s="88" t="s">
        <v>49</v>
      </c>
      <c r="C46" s="194" t="s">
        <v>50</v>
      </c>
      <c r="D46" s="15">
        <v>188</v>
      </c>
      <c r="E46" s="15">
        <v>120</v>
      </c>
      <c r="F46" s="15">
        <v>126</v>
      </c>
      <c r="G46" s="15">
        <v>148</v>
      </c>
      <c r="H46" s="39">
        <f t="shared" si="2"/>
        <v>582</v>
      </c>
    </row>
    <row r="47" spans="2:8" ht="15.75" x14ac:dyDescent="0.25">
      <c r="B47" s="90" t="s">
        <v>58</v>
      </c>
      <c r="C47" s="196" t="s">
        <v>68</v>
      </c>
      <c r="D47" s="15">
        <v>141</v>
      </c>
      <c r="E47" s="15">
        <v>164</v>
      </c>
      <c r="F47" s="15">
        <v>132</v>
      </c>
      <c r="G47" s="15">
        <v>126</v>
      </c>
      <c r="H47" s="39">
        <f t="shared" si="2"/>
        <v>563</v>
      </c>
    </row>
    <row r="48" spans="2:8" ht="15.75" x14ac:dyDescent="0.25">
      <c r="B48" s="88" t="s">
        <v>49</v>
      </c>
      <c r="C48" s="194" t="s">
        <v>51</v>
      </c>
      <c r="D48" s="15">
        <v>147</v>
      </c>
      <c r="E48" s="15">
        <v>146</v>
      </c>
      <c r="F48" s="15">
        <v>134</v>
      </c>
      <c r="G48" s="15">
        <v>135</v>
      </c>
      <c r="H48" s="39">
        <f t="shared" si="2"/>
        <v>562</v>
      </c>
    </row>
    <row r="49" spans="2:8" ht="15.75" x14ac:dyDescent="0.25">
      <c r="B49" s="90" t="s">
        <v>58</v>
      </c>
      <c r="C49" s="196" t="s">
        <v>60</v>
      </c>
      <c r="D49" s="15">
        <v>127</v>
      </c>
      <c r="E49" s="15">
        <v>147</v>
      </c>
      <c r="F49" s="15">
        <v>112</v>
      </c>
      <c r="G49" s="15">
        <v>158</v>
      </c>
      <c r="H49" s="39">
        <f t="shared" si="2"/>
        <v>544</v>
      </c>
    </row>
    <row r="50" spans="2:8" ht="15.75" x14ac:dyDescent="0.25">
      <c r="B50" s="91" t="s">
        <v>55</v>
      </c>
      <c r="C50" s="197" t="s">
        <v>67</v>
      </c>
      <c r="D50" s="15">
        <v>137</v>
      </c>
      <c r="E50" s="15">
        <v>114</v>
      </c>
      <c r="F50" s="15">
        <v>162</v>
      </c>
      <c r="G50" s="15">
        <v>106</v>
      </c>
      <c r="H50" s="39">
        <f t="shared" si="2"/>
        <v>519</v>
      </c>
    </row>
    <row r="51" spans="2:8" ht="15.75" x14ac:dyDescent="0.25">
      <c r="B51" s="90" t="s">
        <v>58</v>
      </c>
      <c r="C51" s="196" t="s">
        <v>65</v>
      </c>
      <c r="D51" s="15">
        <v>129</v>
      </c>
      <c r="E51" s="15">
        <v>150</v>
      </c>
      <c r="F51" s="15">
        <v>141</v>
      </c>
      <c r="G51" s="15">
        <v>94</v>
      </c>
      <c r="H51" s="39">
        <f t="shared" si="2"/>
        <v>514</v>
      </c>
    </row>
    <row r="52" spans="2:8" ht="15.75" x14ac:dyDescent="0.25">
      <c r="B52" s="91" t="s">
        <v>55</v>
      </c>
      <c r="C52" s="197" t="s">
        <v>57</v>
      </c>
      <c r="D52" s="15">
        <v>120</v>
      </c>
      <c r="E52" s="15">
        <v>115</v>
      </c>
      <c r="F52" s="15">
        <v>125</v>
      </c>
      <c r="G52" s="15">
        <v>118</v>
      </c>
      <c r="H52" s="39">
        <f t="shared" si="2"/>
        <v>478</v>
      </c>
    </row>
    <row r="53" spans="2:8" ht="15.75" x14ac:dyDescent="0.25">
      <c r="B53" s="91" t="s">
        <v>55</v>
      </c>
      <c r="C53" s="195" t="s">
        <v>64</v>
      </c>
      <c r="D53" s="15">
        <v>92</v>
      </c>
      <c r="E53" s="15">
        <v>112</v>
      </c>
      <c r="F53" s="15">
        <v>132</v>
      </c>
      <c r="G53" s="15">
        <v>104</v>
      </c>
      <c r="H53" s="39">
        <f t="shared" si="2"/>
        <v>440</v>
      </c>
    </row>
    <row r="54" spans="2:8" ht="15.75" x14ac:dyDescent="0.25">
      <c r="B54" s="90" t="s">
        <v>58</v>
      </c>
      <c r="C54" s="196" t="s">
        <v>66</v>
      </c>
      <c r="D54" s="15">
        <v>105</v>
      </c>
      <c r="E54" s="15">
        <v>103</v>
      </c>
      <c r="F54" s="15">
        <v>114</v>
      </c>
      <c r="G54" s="15">
        <v>101</v>
      </c>
      <c r="H54" s="39">
        <f t="shared" si="2"/>
        <v>423</v>
      </c>
    </row>
  </sheetData>
  <sortState ref="B39:H54">
    <sortCondition descending="1" ref="H39:H54"/>
  </sortState>
  <pageMargins left="0.7" right="0.7" top="0.75" bottom="0.75" header="0.3" footer="0.3"/>
  <pageSetup paperSize="9" orientation="portrait" horizontalDpi="0" verticalDpi="0" r:id="rId1"/>
  <rowBreaks count="1" manualBreakCount="1">
    <brk id="37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6"/>
  <sheetViews>
    <sheetView workbookViewId="0">
      <selection activeCell="O22" sqref="O22"/>
    </sheetView>
  </sheetViews>
  <sheetFormatPr defaultRowHeight="15" x14ac:dyDescent="0.25"/>
  <cols>
    <col min="2" max="2" width="3.28515625" bestFit="1" customWidth="1"/>
    <col min="3" max="3" width="20.28515625" bestFit="1" customWidth="1"/>
    <col min="4" max="8" width="4.42578125" customWidth="1"/>
    <col min="9" max="12" width="4.28515625" style="2" customWidth="1"/>
    <col min="14" max="14" width="3.28515625" bestFit="1" customWidth="1"/>
    <col min="15" max="15" width="21.140625" bestFit="1" customWidth="1"/>
    <col min="16" max="24" width="4.42578125" style="2" customWidth="1"/>
  </cols>
  <sheetData>
    <row r="1" spans="2:24" x14ac:dyDescent="0.25">
      <c r="C1" t="s">
        <v>170</v>
      </c>
      <c r="I1" s="2" t="s">
        <v>168</v>
      </c>
      <c r="J1" s="2" t="s">
        <v>165</v>
      </c>
      <c r="K1" s="2" t="s">
        <v>166</v>
      </c>
      <c r="L1" s="2" t="s">
        <v>167</v>
      </c>
      <c r="U1" s="2" t="s">
        <v>168</v>
      </c>
      <c r="V1" s="2" t="s">
        <v>165</v>
      </c>
      <c r="W1" s="2" t="s">
        <v>166</v>
      </c>
      <c r="X1" s="2" t="s">
        <v>167</v>
      </c>
    </row>
    <row r="2" spans="2:24" ht="15.75" x14ac:dyDescent="0.25">
      <c r="B2" s="64" t="s">
        <v>75</v>
      </c>
      <c r="C2" s="65" t="s">
        <v>76</v>
      </c>
      <c r="D2" s="15">
        <v>213</v>
      </c>
      <c r="E2" s="15">
        <v>171</v>
      </c>
      <c r="F2" s="15">
        <v>206</v>
      </c>
      <c r="G2" s="15">
        <v>222</v>
      </c>
      <c r="H2" s="39">
        <f t="shared" ref="H2:H36" si="0">SUM(D2:G2)</f>
        <v>812</v>
      </c>
      <c r="I2" s="15">
        <v>24</v>
      </c>
      <c r="J2" s="15">
        <v>15</v>
      </c>
      <c r="K2" s="15">
        <v>5</v>
      </c>
      <c r="L2" s="15">
        <v>1</v>
      </c>
      <c r="N2" s="87" t="s">
        <v>45</v>
      </c>
      <c r="O2" s="43" t="s">
        <v>163</v>
      </c>
      <c r="P2" s="15">
        <v>192</v>
      </c>
      <c r="Q2" s="15">
        <v>208</v>
      </c>
      <c r="R2" s="15">
        <v>194</v>
      </c>
      <c r="S2" s="15">
        <v>193</v>
      </c>
      <c r="T2" s="39">
        <f t="shared" ref="T2:T18" si="1">SUM(P2:S2)</f>
        <v>787</v>
      </c>
      <c r="U2" s="15">
        <v>16</v>
      </c>
      <c r="V2" s="15">
        <v>20</v>
      </c>
      <c r="W2" s="15">
        <v>3</v>
      </c>
      <c r="X2" s="15">
        <v>2</v>
      </c>
    </row>
    <row r="3" spans="2:24" ht="15.75" x14ac:dyDescent="0.25">
      <c r="B3" s="68" t="s">
        <v>82</v>
      </c>
      <c r="C3" s="71" t="s">
        <v>91</v>
      </c>
      <c r="D3" s="15">
        <v>200</v>
      </c>
      <c r="E3" s="15">
        <v>224</v>
      </c>
      <c r="F3" s="15">
        <v>181</v>
      </c>
      <c r="G3" s="15">
        <v>177</v>
      </c>
      <c r="H3" s="39">
        <f t="shared" si="0"/>
        <v>782</v>
      </c>
      <c r="I3" s="15">
        <v>16</v>
      </c>
      <c r="J3" s="15">
        <v>22</v>
      </c>
      <c r="K3" s="15">
        <v>1</v>
      </c>
      <c r="L3" s="15">
        <v>4</v>
      </c>
      <c r="N3" s="87" t="s">
        <v>45</v>
      </c>
      <c r="O3" s="43" t="s">
        <v>164</v>
      </c>
      <c r="P3" s="15">
        <v>227</v>
      </c>
      <c r="Q3" s="15">
        <v>161</v>
      </c>
      <c r="R3" s="15">
        <v>204</v>
      </c>
      <c r="S3" s="15">
        <v>151</v>
      </c>
      <c r="T3" s="39">
        <f t="shared" si="1"/>
        <v>743</v>
      </c>
      <c r="U3" s="15">
        <v>19</v>
      </c>
      <c r="V3" s="15">
        <v>15</v>
      </c>
      <c r="W3" s="15">
        <v>3</v>
      </c>
      <c r="X3" s="15">
        <v>7</v>
      </c>
    </row>
    <row r="4" spans="2:24" ht="15.75" x14ac:dyDescent="0.25">
      <c r="B4" s="92" t="s">
        <v>85</v>
      </c>
      <c r="C4" s="70" t="s">
        <v>92</v>
      </c>
      <c r="D4" s="15">
        <v>232</v>
      </c>
      <c r="E4" s="15">
        <v>200</v>
      </c>
      <c r="F4" s="15">
        <v>162</v>
      </c>
      <c r="G4" s="15">
        <v>185</v>
      </c>
      <c r="H4" s="39">
        <f t="shared" si="0"/>
        <v>779</v>
      </c>
      <c r="I4" s="15">
        <v>23</v>
      </c>
      <c r="J4" s="15">
        <v>10</v>
      </c>
      <c r="K4" s="15">
        <v>7</v>
      </c>
      <c r="L4" s="15">
        <v>2</v>
      </c>
      <c r="N4" s="88" t="s">
        <v>49</v>
      </c>
      <c r="O4" s="89" t="s">
        <v>61</v>
      </c>
      <c r="P4" s="15">
        <v>160</v>
      </c>
      <c r="Q4" s="15">
        <v>161</v>
      </c>
      <c r="R4" s="15">
        <v>201</v>
      </c>
      <c r="S4" s="15">
        <v>130</v>
      </c>
      <c r="T4" s="39">
        <f t="shared" si="1"/>
        <v>652</v>
      </c>
      <c r="U4" s="15">
        <v>9</v>
      </c>
      <c r="V4" s="15">
        <v>19</v>
      </c>
      <c r="W4" s="15">
        <v>9</v>
      </c>
      <c r="X4" s="15">
        <v>4</v>
      </c>
    </row>
    <row r="5" spans="2:24" ht="15.75" x14ac:dyDescent="0.25">
      <c r="B5" s="64" t="s">
        <v>75</v>
      </c>
      <c r="C5" s="66" t="s">
        <v>79</v>
      </c>
      <c r="D5" s="15">
        <v>208</v>
      </c>
      <c r="E5" s="15">
        <v>189</v>
      </c>
      <c r="F5" s="15">
        <v>203</v>
      </c>
      <c r="G5" s="15">
        <v>149</v>
      </c>
      <c r="H5" s="39">
        <f t="shared" si="0"/>
        <v>749</v>
      </c>
      <c r="I5" s="15">
        <v>17</v>
      </c>
      <c r="J5" s="15">
        <v>17</v>
      </c>
      <c r="K5" s="15">
        <v>6</v>
      </c>
      <c r="L5" s="15">
        <v>1</v>
      </c>
      <c r="N5" s="87" t="s">
        <v>45</v>
      </c>
      <c r="O5" s="43" t="s">
        <v>52</v>
      </c>
      <c r="P5" s="15">
        <v>153</v>
      </c>
      <c r="Q5" s="15">
        <v>140</v>
      </c>
      <c r="R5" s="15">
        <v>187</v>
      </c>
      <c r="S5" s="15">
        <v>166</v>
      </c>
      <c r="T5" s="39">
        <f t="shared" si="1"/>
        <v>646</v>
      </c>
      <c r="U5" s="15">
        <v>11</v>
      </c>
      <c r="V5" s="15">
        <v>17</v>
      </c>
      <c r="W5" s="15">
        <v>9</v>
      </c>
      <c r="X5" s="15">
        <v>4</v>
      </c>
    </row>
    <row r="6" spans="2:24" ht="15.75" x14ac:dyDescent="0.25">
      <c r="B6" s="92" t="s">
        <v>85</v>
      </c>
      <c r="C6" s="70" t="s">
        <v>90</v>
      </c>
      <c r="D6" s="15">
        <v>172</v>
      </c>
      <c r="E6" s="15">
        <v>204</v>
      </c>
      <c r="F6" s="15">
        <v>211</v>
      </c>
      <c r="G6" s="15">
        <v>157</v>
      </c>
      <c r="H6" s="39">
        <f t="shared" si="0"/>
        <v>744</v>
      </c>
      <c r="I6" s="15">
        <v>13</v>
      </c>
      <c r="J6" s="15">
        <v>20</v>
      </c>
      <c r="K6" s="15">
        <v>7</v>
      </c>
      <c r="L6" s="15">
        <v>1</v>
      </c>
      <c r="N6" s="88" t="s">
        <v>49</v>
      </c>
      <c r="O6" s="89" t="s">
        <v>50</v>
      </c>
      <c r="P6" s="15">
        <v>179</v>
      </c>
      <c r="Q6" s="15">
        <v>163</v>
      </c>
      <c r="R6" s="15">
        <v>148</v>
      </c>
      <c r="S6" s="15">
        <v>151</v>
      </c>
      <c r="T6" s="39">
        <f t="shared" si="1"/>
        <v>641</v>
      </c>
      <c r="U6" s="15">
        <v>10</v>
      </c>
      <c r="V6" s="15">
        <v>19</v>
      </c>
      <c r="W6" s="15">
        <v>7</v>
      </c>
      <c r="X6" s="15">
        <v>4</v>
      </c>
    </row>
    <row r="7" spans="2:24" ht="15.75" x14ac:dyDescent="0.25">
      <c r="B7" s="64" t="s">
        <v>75</v>
      </c>
      <c r="C7" s="65" t="s">
        <v>78</v>
      </c>
      <c r="D7" s="15">
        <v>156</v>
      </c>
      <c r="E7" s="15">
        <v>180</v>
      </c>
      <c r="F7" s="15">
        <v>173</v>
      </c>
      <c r="G7" s="15">
        <v>204</v>
      </c>
      <c r="H7" s="39">
        <f t="shared" si="0"/>
        <v>713</v>
      </c>
      <c r="I7" s="15">
        <v>21</v>
      </c>
      <c r="J7" s="15">
        <v>11</v>
      </c>
      <c r="K7" s="15">
        <v>9</v>
      </c>
      <c r="L7" s="15">
        <v>2</v>
      </c>
      <c r="N7" s="87" t="s">
        <v>45</v>
      </c>
      <c r="O7" s="43" t="s">
        <v>54</v>
      </c>
      <c r="P7" s="15">
        <v>161</v>
      </c>
      <c r="Q7" s="15">
        <v>156</v>
      </c>
      <c r="R7" s="15">
        <v>152</v>
      </c>
      <c r="S7" s="15">
        <v>156</v>
      </c>
      <c r="T7" s="39">
        <f t="shared" si="1"/>
        <v>625</v>
      </c>
      <c r="U7" s="15">
        <v>8</v>
      </c>
      <c r="V7" s="15">
        <v>19</v>
      </c>
      <c r="W7" s="15">
        <v>9</v>
      </c>
      <c r="X7" s="15">
        <v>4</v>
      </c>
    </row>
    <row r="8" spans="2:24" ht="15.75" x14ac:dyDescent="0.25">
      <c r="B8" s="64" t="s">
        <v>75</v>
      </c>
      <c r="C8" s="66" t="s">
        <v>80</v>
      </c>
      <c r="D8" s="15">
        <v>203</v>
      </c>
      <c r="E8" s="15">
        <v>206</v>
      </c>
      <c r="F8" s="15">
        <v>141</v>
      </c>
      <c r="G8" s="15">
        <v>158</v>
      </c>
      <c r="H8" s="39">
        <f t="shared" si="0"/>
        <v>708</v>
      </c>
      <c r="I8" s="15">
        <v>15</v>
      </c>
      <c r="J8" s="15">
        <v>17</v>
      </c>
      <c r="K8" s="15">
        <v>7</v>
      </c>
      <c r="L8" s="15">
        <v>3</v>
      </c>
      <c r="N8" s="87" t="s">
        <v>45</v>
      </c>
      <c r="O8" s="43" t="s">
        <v>48</v>
      </c>
      <c r="P8" s="15">
        <v>122</v>
      </c>
      <c r="Q8" s="15">
        <v>174</v>
      </c>
      <c r="R8" s="15">
        <v>147</v>
      </c>
      <c r="S8" s="15">
        <v>176</v>
      </c>
      <c r="T8" s="39">
        <f t="shared" si="1"/>
        <v>619</v>
      </c>
      <c r="U8" s="15">
        <v>8</v>
      </c>
      <c r="V8" s="15">
        <v>21</v>
      </c>
      <c r="W8" s="15">
        <v>10</v>
      </c>
      <c r="X8" s="15">
        <v>3</v>
      </c>
    </row>
    <row r="9" spans="2:24" ht="15.75" x14ac:dyDescent="0.25">
      <c r="B9" s="68" t="s">
        <v>82</v>
      </c>
      <c r="C9" s="69" t="s">
        <v>83</v>
      </c>
      <c r="D9" s="15">
        <v>156</v>
      </c>
      <c r="E9" s="15">
        <v>164</v>
      </c>
      <c r="F9" s="15">
        <v>172</v>
      </c>
      <c r="G9" s="15">
        <v>216</v>
      </c>
      <c r="H9" s="39">
        <f t="shared" si="0"/>
        <v>708</v>
      </c>
      <c r="I9" s="15">
        <v>13</v>
      </c>
      <c r="J9" s="15">
        <v>21</v>
      </c>
      <c r="K9" s="15">
        <v>5</v>
      </c>
      <c r="L9" s="15">
        <v>3</v>
      </c>
      <c r="N9" s="88" t="s">
        <v>49</v>
      </c>
      <c r="O9" s="89" t="s">
        <v>69</v>
      </c>
      <c r="P9" s="15">
        <v>114</v>
      </c>
      <c r="Q9" s="15">
        <v>178</v>
      </c>
      <c r="R9" s="15">
        <v>169</v>
      </c>
      <c r="S9" s="15">
        <v>142</v>
      </c>
      <c r="T9" s="39">
        <f t="shared" si="1"/>
        <v>603</v>
      </c>
      <c r="U9" s="15">
        <v>7</v>
      </c>
      <c r="V9" s="15">
        <v>18</v>
      </c>
      <c r="W9" s="15">
        <v>7</v>
      </c>
      <c r="X9" s="15">
        <v>8</v>
      </c>
    </row>
    <row r="10" spans="2:24" ht="15.75" x14ac:dyDescent="0.25">
      <c r="B10" s="72" t="s">
        <v>93</v>
      </c>
      <c r="C10" s="73" t="s">
        <v>156</v>
      </c>
      <c r="D10" s="15">
        <v>251</v>
      </c>
      <c r="E10" s="15">
        <v>121</v>
      </c>
      <c r="F10" s="15">
        <v>155</v>
      </c>
      <c r="G10" s="15">
        <v>169</v>
      </c>
      <c r="H10" s="39">
        <f t="shared" si="0"/>
        <v>696</v>
      </c>
      <c r="I10" s="15">
        <v>18</v>
      </c>
      <c r="J10" s="15">
        <v>10</v>
      </c>
      <c r="K10" s="15">
        <v>13</v>
      </c>
      <c r="L10" s="15">
        <v>1</v>
      </c>
      <c r="N10" s="88" t="s">
        <v>49</v>
      </c>
      <c r="O10" s="89" t="s">
        <v>53</v>
      </c>
      <c r="P10" s="15">
        <v>152</v>
      </c>
      <c r="Q10" s="15">
        <v>145</v>
      </c>
      <c r="R10" s="15">
        <v>143</v>
      </c>
      <c r="S10" s="15">
        <v>161</v>
      </c>
      <c r="T10" s="39">
        <f t="shared" si="1"/>
        <v>601</v>
      </c>
      <c r="U10" s="15">
        <v>7</v>
      </c>
      <c r="V10" s="15">
        <v>19</v>
      </c>
      <c r="W10" s="15">
        <v>11</v>
      </c>
      <c r="X10" s="15">
        <v>4</v>
      </c>
    </row>
    <row r="11" spans="2:24" ht="15.75" x14ac:dyDescent="0.25">
      <c r="B11" s="68" t="s">
        <v>82</v>
      </c>
      <c r="C11" s="69" t="s">
        <v>84</v>
      </c>
      <c r="D11" s="15">
        <v>169</v>
      </c>
      <c r="E11" s="15">
        <v>178</v>
      </c>
      <c r="F11" s="15">
        <v>138</v>
      </c>
      <c r="G11" s="15">
        <v>209</v>
      </c>
      <c r="H11" s="39">
        <f t="shared" si="0"/>
        <v>694</v>
      </c>
      <c r="I11" s="15">
        <v>13</v>
      </c>
      <c r="J11" s="15">
        <v>16</v>
      </c>
      <c r="K11" s="15">
        <v>8</v>
      </c>
      <c r="L11" s="15">
        <v>4</v>
      </c>
      <c r="N11" s="90" t="s">
        <v>58</v>
      </c>
      <c r="O11" s="51" t="s">
        <v>60</v>
      </c>
      <c r="P11" s="15">
        <v>172</v>
      </c>
      <c r="Q11" s="15">
        <v>163</v>
      </c>
      <c r="R11" s="15">
        <v>130</v>
      </c>
      <c r="S11" s="15">
        <v>114</v>
      </c>
      <c r="T11" s="39">
        <f t="shared" si="1"/>
        <v>579</v>
      </c>
      <c r="U11" s="15">
        <v>8</v>
      </c>
      <c r="V11" s="15">
        <v>15</v>
      </c>
      <c r="W11" s="15">
        <v>13</v>
      </c>
      <c r="X11" s="15">
        <v>4</v>
      </c>
    </row>
    <row r="12" spans="2:24" ht="15.75" x14ac:dyDescent="0.25">
      <c r="B12" s="92" t="s">
        <v>85</v>
      </c>
      <c r="C12" s="70" t="s">
        <v>89</v>
      </c>
      <c r="D12" s="15">
        <v>139</v>
      </c>
      <c r="E12" s="15">
        <v>178</v>
      </c>
      <c r="F12" s="15">
        <v>184</v>
      </c>
      <c r="G12" s="15">
        <v>193</v>
      </c>
      <c r="H12" s="39">
        <f t="shared" si="0"/>
        <v>694</v>
      </c>
      <c r="I12" s="15">
        <v>16</v>
      </c>
      <c r="J12" s="15">
        <v>15</v>
      </c>
      <c r="K12" s="15">
        <v>8</v>
      </c>
      <c r="L12" s="15">
        <v>2</v>
      </c>
      <c r="N12" s="90" t="s">
        <v>58</v>
      </c>
      <c r="O12" s="51" t="s">
        <v>59</v>
      </c>
      <c r="P12" s="15">
        <v>177</v>
      </c>
      <c r="Q12" s="15">
        <v>129</v>
      </c>
      <c r="R12" s="15">
        <v>134</v>
      </c>
      <c r="S12" s="15">
        <v>135</v>
      </c>
      <c r="T12" s="39">
        <f t="shared" si="1"/>
        <v>575</v>
      </c>
      <c r="U12" s="15">
        <v>9</v>
      </c>
      <c r="V12" s="15">
        <v>15</v>
      </c>
      <c r="W12" s="15">
        <v>13</v>
      </c>
      <c r="X12" s="15">
        <v>4</v>
      </c>
    </row>
    <row r="13" spans="2:24" ht="15.75" x14ac:dyDescent="0.25">
      <c r="B13" s="72" t="s">
        <v>93</v>
      </c>
      <c r="C13" s="74" t="s">
        <v>98</v>
      </c>
      <c r="D13" s="15">
        <v>167</v>
      </c>
      <c r="E13" s="15">
        <v>212</v>
      </c>
      <c r="F13" s="15">
        <v>169</v>
      </c>
      <c r="G13" s="15">
        <v>141</v>
      </c>
      <c r="H13" s="39">
        <f t="shared" si="0"/>
        <v>689</v>
      </c>
      <c r="I13" s="15">
        <v>18</v>
      </c>
      <c r="J13" s="15">
        <v>14</v>
      </c>
      <c r="K13" s="15">
        <v>9</v>
      </c>
      <c r="L13" s="15">
        <v>3</v>
      </c>
      <c r="N13" s="88" t="s">
        <v>49</v>
      </c>
      <c r="O13" s="89" t="s">
        <v>51</v>
      </c>
      <c r="P13" s="15">
        <v>143</v>
      </c>
      <c r="Q13" s="15">
        <v>135</v>
      </c>
      <c r="R13" s="15">
        <v>140</v>
      </c>
      <c r="S13" s="15">
        <v>125</v>
      </c>
      <c r="T13" s="39">
        <f t="shared" si="1"/>
        <v>543</v>
      </c>
      <c r="U13" s="15">
        <v>5</v>
      </c>
      <c r="V13" s="15">
        <v>16</v>
      </c>
      <c r="W13" s="15">
        <v>12</v>
      </c>
      <c r="X13" s="15">
        <v>7</v>
      </c>
    </row>
    <row r="14" spans="2:24" ht="15.75" x14ac:dyDescent="0.25">
      <c r="B14" s="92" t="s">
        <v>85</v>
      </c>
      <c r="C14" s="70" t="s">
        <v>96</v>
      </c>
      <c r="D14" s="15">
        <v>179</v>
      </c>
      <c r="E14" s="15">
        <v>155</v>
      </c>
      <c r="F14" s="15">
        <v>173</v>
      </c>
      <c r="G14" s="15">
        <v>182</v>
      </c>
      <c r="H14" s="39">
        <f t="shared" si="0"/>
        <v>689</v>
      </c>
      <c r="I14" s="15">
        <v>13</v>
      </c>
      <c r="J14" s="15">
        <v>19</v>
      </c>
      <c r="K14" s="15">
        <v>7</v>
      </c>
      <c r="L14" s="15">
        <v>3</v>
      </c>
      <c r="N14" s="90" t="s">
        <v>58</v>
      </c>
      <c r="O14" s="51" t="s">
        <v>65</v>
      </c>
      <c r="P14" s="15">
        <v>118</v>
      </c>
      <c r="Q14" s="15">
        <v>121</v>
      </c>
      <c r="R14" s="15">
        <v>188</v>
      </c>
      <c r="S14" s="15">
        <v>101</v>
      </c>
      <c r="T14" s="39">
        <f t="shared" si="1"/>
        <v>528</v>
      </c>
      <c r="U14" s="15">
        <v>7</v>
      </c>
      <c r="V14" s="15">
        <v>9</v>
      </c>
      <c r="W14" s="15">
        <v>19</v>
      </c>
      <c r="X14" s="15">
        <v>5</v>
      </c>
    </row>
    <row r="15" spans="2:24" ht="15.75" x14ac:dyDescent="0.25">
      <c r="B15" s="72" t="s">
        <v>93</v>
      </c>
      <c r="C15" s="73" t="s">
        <v>115</v>
      </c>
      <c r="D15" s="15">
        <v>161</v>
      </c>
      <c r="E15" s="15">
        <v>178</v>
      </c>
      <c r="F15" s="15">
        <v>170</v>
      </c>
      <c r="G15" s="15">
        <v>178</v>
      </c>
      <c r="H15" s="39">
        <f t="shared" si="0"/>
        <v>687</v>
      </c>
      <c r="I15" s="15">
        <v>12</v>
      </c>
      <c r="J15" s="15">
        <v>21</v>
      </c>
      <c r="K15" s="15">
        <v>8</v>
      </c>
      <c r="L15" s="15">
        <v>2</v>
      </c>
      <c r="N15" s="90" t="s">
        <v>58</v>
      </c>
      <c r="O15" s="51" t="s">
        <v>68</v>
      </c>
      <c r="P15" s="15">
        <v>123</v>
      </c>
      <c r="Q15" s="15">
        <v>125</v>
      </c>
      <c r="R15" s="15">
        <v>132</v>
      </c>
      <c r="S15" s="15">
        <v>131</v>
      </c>
      <c r="T15" s="39">
        <f t="shared" si="1"/>
        <v>511</v>
      </c>
      <c r="U15" s="15">
        <v>6</v>
      </c>
      <c r="V15" s="15">
        <v>13</v>
      </c>
      <c r="W15" s="15">
        <v>20</v>
      </c>
      <c r="X15" s="15">
        <v>1</v>
      </c>
    </row>
    <row r="16" spans="2:24" ht="15.75" x14ac:dyDescent="0.25">
      <c r="B16" s="64" t="s">
        <v>75</v>
      </c>
      <c r="C16" s="66" t="s">
        <v>88</v>
      </c>
      <c r="D16" s="15">
        <v>177</v>
      </c>
      <c r="E16" s="15">
        <v>173</v>
      </c>
      <c r="F16" s="15">
        <v>177</v>
      </c>
      <c r="G16" s="15">
        <v>140</v>
      </c>
      <c r="H16" s="39">
        <f t="shared" si="0"/>
        <v>667</v>
      </c>
      <c r="I16" s="15">
        <v>11</v>
      </c>
      <c r="J16" s="15">
        <v>18</v>
      </c>
      <c r="K16" s="15">
        <v>8</v>
      </c>
      <c r="L16" s="15">
        <v>3</v>
      </c>
      <c r="N16" s="91" t="s">
        <v>55</v>
      </c>
      <c r="O16" s="49" t="s">
        <v>67</v>
      </c>
      <c r="P16" s="15">
        <v>128</v>
      </c>
      <c r="Q16" s="15">
        <v>129</v>
      </c>
      <c r="R16" s="15">
        <v>141</v>
      </c>
      <c r="S16" s="15">
        <v>93</v>
      </c>
      <c r="T16" s="39">
        <f t="shared" si="1"/>
        <v>491</v>
      </c>
      <c r="U16" s="15">
        <v>4</v>
      </c>
      <c r="V16" s="15">
        <v>12</v>
      </c>
      <c r="W16" s="15">
        <v>18</v>
      </c>
      <c r="X16" s="15">
        <v>6</v>
      </c>
    </row>
    <row r="17" spans="2:24" ht="15.75" x14ac:dyDescent="0.25">
      <c r="B17" s="68" t="s">
        <v>82</v>
      </c>
      <c r="C17" s="69" t="s">
        <v>87</v>
      </c>
      <c r="D17" s="15">
        <v>139</v>
      </c>
      <c r="E17" s="15">
        <v>138</v>
      </c>
      <c r="F17" s="15">
        <v>184</v>
      </c>
      <c r="G17" s="15">
        <v>201</v>
      </c>
      <c r="H17" s="39">
        <f t="shared" si="0"/>
        <v>662</v>
      </c>
      <c r="I17" s="15">
        <v>13</v>
      </c>
      <c r="J17" s="15">
        <v>16</v>
      </c>
      <c r="K17" s="15">
        <v>11</v>
      </c>
      <c r="L17" s="15">
        <v>2</v>
      </c>
      <c r="N17" s="91" t="s">
        <v>55</v>
      </c>
      <c r="O17" s="48" t="s">
        <v>64</v>
      </c>
      <c r="P17" s="15">
        <v>129</v>
      </c>
      <c r="Q17" s="15">
        <v>114</v>
      </c>
      <c r="R17" s="15">
        <v>126</v>
      </c>
      <c r="S17" s="15">
        <v>119</v>
      </c>
      <c r="T17" s="39">
        <f t="shared" si="1"/>
        <v>488</v>
      </c>
      <c r="U17" s="15">
        <v>4</v>
      </c>
      <c r="V17" s="15">
        <v>13</v>
      </c>
      <c r="W17" s="15">
        <v>22</v>
      </c>
      <c r="X17" s="15">
        <v>2</v>
      </c>
    </row>
    <row r="18" spans="2:24" ht="15.75" x14ac:dyDescent="0.25">
      <c r="B18" s="68" t="s">
        <v>82</v>
      </c>
      <c r="C18" s="71" t="s">
        <v>105</v>
      </c>
      <c r="D18" s="15">
        <v>154</v>
      </c>
      <c r="E18" s="15">
        <v>139</v>
      </c>
      <c r="F18" s="15">
        <v>187</v>
      </c>
      <c r="G18" s="15">
        <v>179</v>
      </c>
      <c r="H18" s="39">
        <f t="shared" si="0"/>
        <v>659</v>
      </c>
      <c r="I18" s="15">
        <v>14</v>
      </c>
      <c r="J18" s="15">
        <v>15</v>
      </c>
      <c r="K18" s="15">
        <v>10</v>
      </c>
      <c r="L18" s="15">
        <v>2</v>
      </c>
      <c r="N18" s="91" t="s">
        <v>55</v>
      </c>
      <c r="O18" s="49" t="s">
        <v>57</v>
      </c>
      <c r="P18" s="15">
        <v>123</v>
      </c>
      <c r="Q18" s="15">
        <v>130</v>
      </c>
      <c r="R18" s="15">
        <v>89</v>
      </c>
      <c r="S18" s="15">
        <v>97</v>
      </c>
      <c r="T18" s="39">
        <f t="shared" si="1"/>
        <v>439</v>
      </c>
      <c r="U18" s="15">
        <v>3</v>
      </c>
      <c r="V18" s="15">
        <v>9</v>
      </c>
      <c r="W18" s="15">
        <v>23</v>
      </c>
      <c r="X18" s="15">
        <v>5</v>
      </c>
    </row>
    <row r="19" spans="2:24" ht="15.75" x14ac:dyDescent="0.25">
      <c r="B19" s="80" t="s">
        <v>121</v>
      </c>
      <c r="C19" s="82" t="s">
        <v>159</v>
      </c>
      <c r="D19" s="15">
        <v>172</v>
      </c>
      <c r="E19" s="15">
        <v>141</v>
      </c>
      <c r="F19" s="15">
        <v>179</v>
      </c>
      <c r="G19" s="15">
        <v>166</v>
      </c>
      <c r="H19" s="39">
        <f t="shared" si="0"/>
        <v>658</v>
      </c>
      <c r="I19" s="15">
        <v>12</v>
      </c>
      <c r="J19" s="15">
        <v>18</v>
      </c>
      <c r="K19" s="15">
        <v>9</v>
      </c>
      <c r="L19" s="15">
        <v>2</v>
      </c>
    </row>
    <row r="20" spans="2:24" ht="15.75" x14ac:dyDescent="0.25">
      <c r="B20" s="68" t="s">
        <v>82</v>
      </c>
      <c r="C20" s="69" t="s">
        <v>99</v>
      </c>
      <c r="D20" s="15">
        <v>124</v>
      </c>
      <c r="E20" s="15">
        <v>161</v>
      </c>
      <c r="F20" s="15">
        <v>181</v>
      </c>
      <c r="G20" s="15">
        <v>190</v>
      </c>
      <c r="H20" s="39">
        <f t="shared" si="0"/>
        <v>656</v>
      </c>
      <c r="I20" s="15">
        <v>10</v>
      </c>
      <c r="J20" s="15">
        <v>20</v>
      </c>
      <c r="K20" s="15">
        <v>8</v>
      </c>
      <c r="L20" s="15">
        <v>4</v>
      </c>
    </row>
    <row r="21" spans="2:24" ht="15.75" x14ac:dyDescent="0.25">
      <c r="B21" s="72" t="s">
        <v>93</v>
      </c>
      <c r="C21" s="73" t="s">
        <v>111</v>
      </c>
      <c r="D21" s="15">
        <v>147</v>
      </c>
      <c r="E21" s="15">
        <v>166</v>
      </c>
      <c r="F21" s="15">
        <v>153</v>
      </c>
      <c r="G21" s="15">
        <v>169</v>
      </c>
      <c r="H21" s="39">
        <f t="shared" si="0"/>
        <v>635</v>
      </c>
      <c r="I21" s="15">
        <v>10</v>
      </c>
      <c r="J21" s="15">
        <v>19</v>
      </c>
      <c r="K21" s="15">
        <v>8</v>
      </c>
      <c r="L21" s="15">
        <v>3</v>
      </c>
    </row>
    <row r="22" spans="2:24" ht="15.75" x14ac:dyDescent="0.25">
      <c r="B22" s="93" t="s">
        <v>102</v>
      </c>
      <c r="C22" s="78" t="s">
        <v>103</v>
      </c>
      <c r="D22" s="15">
        <v>121</v>
      </c>
      <c r="E22" s="15">
        <v>181</v>
      </c>
      <c r="F22" s="15">
        <v>179</v>
      </c>
      <c r="G22" s="15">
        <v>137</v>
      </c>
      <c r="H22" s="39">
        <f t="shared" si="0"/>
        <v>618</v>
      </c>
      <c r="I22" s="15">
        <v>11</v>
      </c>
      <c r="J22" s="15">
        <v>15</v>
      </c>
      <c r="K22" s="15">
        <v>9</v>
      </c>
      <c r="L22" s="15">
        <v>7</v>
      </c>
    </row>
    <row r="23" spans="2:24" ht="15.75" x14ac:dyDescent="0.25">
      <c r="B23" s="93" t="s">
        <v>102</v>
      </c>
      <c r="C23" s="79" t="s">
        <v>107</v>
      </c>
      <c r="D23" s="15">
        <v>142</v>
      </c>
      <c r="E23" s="15">
        <v>201</v>
      </c>
      <c r="F23" s="15">
        <v>134</v>
      </c>
      <c r="G23" s="15">
        <v>134</v>
      </c>
      <c r="H23" s="39">
        <f t="shared" si="0"/>
        <v>611</v>
      </c>
      <c r="I23" s="15">
        <v>11</v>
      </c>
      <c r="J23" s="15">
        <v>15</v>
      </c>
      <c r="K23" s="15">
        <v>14</v>
      </c>
      <c r="L23" s="15">
        <v>3</v>
      </c>
    </row>
    <row r="24" spans="2:24" ht="15.75" x14ac:dyDescent="0.25">
      <c r="B24" s="72" t="s">
        <v>93</v>
      </c>
      <c r="C24" s="73" t="s">
        <v>100</v>
      </c>
      <c r="D24" s="15">
        <v>150</v>
      </c>
      <c r="E24" s="15">
        <v>142</v>
      </c>
      <c r="F24" s="15">
        <v>145</v>
      </c>
      <c r="G24" s="15">
        <v>172</v>
      </c>
      <c r="H24" s="39">
        <f t="shared" si="0"/>
        <v>609</v>
      </c>
      <c r="I24" s="15">
        <v>9</v>
      </c>
      <c r="J24" s="15">
        <v>19</v>
      </c>
      <c r="K24" s="15">
        <v>11</v>
      </c>
      <c r="L24" s="15">
        <v>2</v>
      </c>
    </row>
    <row r="25" spans="2:24" ht="15.75" x14ac:dyDescent="0.25">
      <c r="B25" s="72" t="s">
        <v>93</v>
      </c>
      <c r="C25" s="74" t="s">
        <v>95</v>
      </c>
      <c r="D25" s="15">
        <v>145</v>
      </c>
      <c r="E25" s="15">
        <v>146</v>
      </c>
      <c r="F25" s="15">
        <v>161</v>
      </c>
      <c r="G25" s="15">
        <v>152</v>
      </c>
      <c r="H25" s="39">
        <f t="shared" si="0"/>
        <v>604</v>
      </c>
      <c r="I25" s="15">
        <v>6</v>
      </c>
      <c r="J25" s="15">
        <v>20</v>
      </c>
      <c r="K25" s="15">
        <v>12</v>
      </c>
      <c r="L25" s="15">
        <v>3</v>
      </c>
    </row>
    <row r="26" spans="2:24" ht="15.75" x14ac:dyDescent="0.25">
      <c r="B26" s="80" t="s">
        <v>112</v>
      </c>
      <c r="C26" s="82" t="s">
        <v>114</v>
      </c>
      <c r="D26" s="15">
        <v>116</v>
      </c>
      <c r="E26" s="15">
        <v>152</v>
      </c>
      <c r="F26" s="15">
        <v>182</v>
      </c>
      <c r="G26" s="15">
        <v>149</v>
      </c>
      <c r="H26" s="39">
        <f t="shared" si="0"/>
        <v>599</v>
      </c>
      <c r="I26" s="15">
        <v>8</v>
      </c>
      <c r="J26" s="15">
        <v>18</v>
      </c>
      <c r="K26" s="15">
        <v>12</v>
      </c>
      <c r="L26" s="15">
        <v>3</v>
      </c>
    </row>
    <row r="27" spans="2:24" ht="15.75" x14ac:dyDescent="0.25">
      <c r="B27" s="93" t="s">
        <v>102</v>
      </c>
      <c r="C27" s="78" t="s">
        <v>109</v>
      </c>
      <c r="D27" s="15">
        <v>116</v>
      </c>
      <c r="E27" s="15">
        <v>166</v>
      </c>
      <c r="F27" s="15">
        <v>178</v>
      </c>
      <c r="G27" s="15">
        <v>135</v>
      </c>
      <c r="H27" s="39">
        <f t="shared" si="0"/>
        <v>595</v>
      </c>
      <c r="I27" s="15">
        <v>11</v>
      </c>
      <c r="J27" s="15">
        <v>13</v>
      </c>
      <c r="K27" s="15">
        <v>11</v>
      </c>
      <c r="L27" s="15">
        <v>5</v>
      </c>
    </row>
    <row r="28" spans="2:24" ht="15.75" x14ac:dyDescent="0.25">
      <c r="B28" s="92" t="s">
        <v>85</v>
      </c>
      <c r="C28" s="70" t="s">
        <v>86</v>
      </c>
      <c r="D28" s="15">
        <v>126</v>
      </c>
      <c r="E28" s="15">
        <v>157</v>
      </c>
      <c r="F28" s="15">
        <v>162</v>
      </c>
      <c r="G28" s="15">
        <v>148</v>
      </c>
      <c r="H28" s="39">
        <f t="shared" si="0"/>
        <v>593</v>
      </c>
      <c r="I28" s="15">
        <v>10</v>
      </c>
      <c r="J28" s="15">
        <v>14</v>
      </c>
      <c r="K28" s="15">
        <v>14</v>
      </c>
      <c r="L28" s="15">
        <v>3</v>
      </c>
    </row>
    <row r="29" spans="2:24" ht="15.75" x14ac:dyDescent="0.25">
      <c r="B29" s="93" t="s">
        <v>102</v>
      </c>
      <c r="C29" s="78" t="s">
        <v>113</v>
      </c>
      <c r="D29" s="15">
        <v>112</v>
      </c>
      <c r="E29" s="15">
        <v>158</v>
      </c>
      <c r="F29" s="15">
        <v>182</v>
      </c>
      <c r="G29" s="15">
        <v>136</v>
      </c>
      <c r="H29" s="39">
        <f t="shared" si="0"/>
        <v>588</v>
      </c>
      <c r="I29" s="15">
        <v>13</v>
      </c>
      <c r="J29" s="15">
        <v>9</v>
      </c>
      <c r="K29" s="15">
        <v>14</v>
      </c>
      <c r="L29" s="15">
        <v>4</v>
      </c>
    </row>
    <row r="30" spans="2:24" ht="15.75" x14ac:dyDescent="0.25">
      <c r="B30" s="93" t="s">
        <v>102</v>
      </c>
      <c r="C30" s="78" t="s">
        <v>106</v>
      </c>
      <c r="D30" s="15">
        <v>153</v>
      </c>
      <c r="E30" s="15">
        <v>141</v>
      </c>
      <c r="F30" s="15">
        <v>148</v>
      </c>
      <c r="G30" s="15">
        <v>124</v>
      </c>
      <c r="H30" s="39">
        <f t="shared" si="0"/>
        <v>566</v>
      </c>
      <c r="I30" s="15">
        <v>12</v>
      </c>
      <c r="J30" s="15">
        <v>9</v>
      </c>
      <c r="K30" s="15">
        <v>15</v>
      </c>
      <c r="L30" s="15">
        <v>5</v>
      </c>
    </row>
    <row r="31" spans="2:24" ht="15.75" x14ac:dyDescent="0.25">
      <c r="B31" s="72" t="s">
        <v>93</v>
      </c>
      <c r="C31" s="73" t="s">
        <v>101</v>
      </c>
      <c r="D31" s="15">
        <v>123</v>
      </c>
      <c r="E31" s="15">
        <v>156</v>
      </c>
      <c r="F31" s="15">
        <v>142</v>
      </c>
      <c r="G31" s="15">
        <v>145</v>
      </c>
      <c r="H31" s="39">
        <f t="shared" si="0"/>
        <v>566</v>
      </c>
      <c r="I31" s="15">
        <v>11</v>
      </c>
      <c r="J31" s="15">
        <v>11</v>
      </c>
      <c r="K31" s="15">
        <v>10</v>
      </c>
      <c r="L31" s="15">
        <v>8</v>
      </c>
    </row>
    <row r="32" spans="2:24" ht="15.75" x14ac:dyDescent="0.25">
      <c r="B32" s="93" t="s">
        <v>102</v>
      </c>
      <c r="C32" s="78" t="s">
        <v>110</v>
      </c>
      <c r="D32" s="15">
        <v>121</v>
      </c>
      <c r="E32" s="15">
        <v>145</v>
      </c>
      <c r="F32" s="15">
        <v>155</v>
      </c>
      <c r="G32" s="15">
        <v>125</v>
      </c>
      <c r="H32" s="39">
        <f t="shared" si="0"/>
        <v>546</v>
      </c>
      <c r="I32" s="15">
        <v>5</v>
      </c>
      <c r="J32" s="15">
        <v>158</v>
      </c>
      <c r="K32" s="15">
        <v>13</v>
      </c>
      <c r="L32" s="15">
        <v>6</v>
      </c>
    </row>
    <row r="33" spans="2:12" ht="15.75" x14ac:dyDescent="0.25">
      <c r="B33" s="80" t="s">
        <v>112</v>
      </c>
      <c r="C33" s="82" t="s">
        <v>118</v>
      </c>
      <c r="D33" s="15">
        <v>111</v>
      </c>
      <c r="E33" s="15">
        <v>132</v>
      </c>
      <c r="F33" s="15">
        <v>127</v>
      </c>
      <c r="G33" s="15">
        <v>166</v>
      </c>
      <c r="H33" s="39">
        <f t="shared" si="0"/>
        <v>536</v>
      </c>
      <c r="I33" s="15">
        <v>12</v>
      </c>
      <c r="J33" s="15">
        <v>10</v>
      </c>
      <c r="K33" s="15">
        <v>18</v>
      </c>
      <c r="L33" s="15">
        <v>2</v>
      </c>
    </row>
    <row r="34" spans="2:12" ht="15.75" x14ac:dyDescent="0.25">
      <c r="B34" s="80" t="s">
        <v>112</v>
      </c>
      <c r="C34" s="82" t="s">
        <v>123</v>
      </c>
      <c r="D34" s="15">
        <v>125</v>
      </c>
      <c r="E34" s="15">
        <v>137</v>
      </c>
      <c r="F34" s="15">
        <v>143</v>
      </c>
      <c r="G34" s="15">
        <v>122</v>
      </c>
      <c r="H34" s="39">
        <f t="shared" si="0"/>
        <v>527</v>
      </c>
      <c r="I34" s="15">
        <v>3</v>
      </c>
      <c r="J34" s="15">
        <v>19</v>
      </c>
      <c r="K34" s="15">
        <v>16</v>
      </c>
      <c r="L34" s="15">
        <v>3</v>
      </c>
    </row>
    <row r="35" spans="2:12" ht="15.75" x14ac:dyDescent="0.25">
      <c r="B35" s="80" t="s">
        <v>112</v>
      </c>
      <c r="C35" s="81" t="s">
        <v>122</v>
      </c>
      <c r="D35" s="15">
        <v>125</v>
      </c>
      <c r="E35" s="15">
        <v>105</v>
      </c>
      <c r="F35" s="15">
        <v>151</v>
      </c>
      <c r="G35" s="15">
        <v>135</v>
      </c>
      <c r="H35" s="39">
        <f t="shared" si="0"/>
        <v>516</v>
      </c>
      <c r="I35" s="15">
        <v>6</v>
      </c>
      <c r="J35" s="15">
        <v>13</v>
      </c>
      <c r="K35" s="15">
        <v>15</v>
      </c>
      <c r="L35" s="15">
        <v>6</v>
      </c>
    </row>
    <row r="36" spans="2:12" ht="15.75" x14ac:dyDescent="0.25">
      <c r="B36" s="80" t="s">
        <v>112</v>
      </c>
      <c r="C36" s="82" t="s">
        <v>117</v>
      </c>
      <c r="D36" s="15">
        <v>110</v>
      </c>
      <c r="E36" s="15">
        <v>139</v>
      </c>
      <c r="F36" s="15">
        <v>129</v>
      </c>
      <c r="G36" s="15">
        <v>126</v>
      </c>
      <c r="H36" s="39">
        <f t="shared" si="0"/>
        <v>504</v>
      </c>
      <c r="I36" s="15">
        <v>4</v>
      </c>
      <c r="J36" s="15">
        <v>15</v>
      </c>
      <c r="K36" s="15">
        <v>17</v>
      </c>
      <c r="L36" s="15">
        <v>4</v>
      </c>
    </row>
  </sheetData>
  <sortState ref="N3:X18">
    <sortCondition descending="1" ref="T3:T18"/>
  </sortState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opLeftCell="A4" workbookViewId="0">
      <selection activeCell="N26" sqref="N26"/>
    </sheetView>
  </sheetViews>
  <sheetFormatPr defaultRowHeight="15" x14ac:dyDescent="0.25"/>
  <cols>
    <col min="1" max="1" width="4.28515625" customWidth="1"/>
    <col min="2" max="2" width="3.28515625" bestFit="1" customWidth="1"/>
    <col min="3" max="3" width="21.140625" bestFit="1" customWidth="1"/>
    <col min="4" max="8" width="5.85546875" customWidth="1"/>
    <col min="9" max="12" width="5.7109375" customWidth="1"/>
  </cols>
  <sheetData>
    <row r="1" spans="1:12" x14ac:dyDescent="0.25">
      <c r="D1" s="171">
        <v>44468</v>
      </c>
    </row>
    <row r="3" spans="1:12" ht="15.75" x14ac:dyDescent="0.25">
      <c r="A3" s="157">
        <v>1</v>
      </c>
      <c r="B3" s="64" t="s">
        <v>75</v>
      </c>
      <c r="C3" s="65" t="s">
        <v>76</v>
      </c>
      <c r="D3" s="15">
        <v>204</v>
      </c>
      <c r="E3" s="15">
        <v>203</v>
      </c>
      <c r="F3" s="15">
        <v>169</v>
      </c>
      <c r="G3" s="15">
        <v>200</v>
      </c>
      <c r="H3" s="39">
        <v>776</v>
      </c>
      <c r="I3" s="15">
        <v>18</v>
      </c>
      <c r="J3" s="15">
        <v>20</v>
      </c>
      <c r="K3" s="15">
        <v>2</v>
      </c>
      <c r="L3" s="15">
        <v>3</v>
      </c>
    </row>
    <row r="4" spans="1:12" ht="15.75" x14ac:dyDescent="0.25">
      <c r="A4" s="157">
        <v>2</v>
      </c>
      <c r="B4" s="64" t="s">
        <v>75</v>
      </c>
      <c r="C4" s="65" t="s">
        <v>78</v>
      </c>
      <c r="D4" s="15">
        <v>151</v>
      </c>
      <c r="E4" s="15">
        <v>210</v>
      </c>
      <c r="F4" s="15">
        <v>134</v>
      </c>
      <c r="G4" s="15">
        <v>244</v>
      </c>
      <c r="H4" s="39">
        <v>739</v>
      </c>
      <c r="I4" s="15">
        <v>20</v>
      </c>
      <c r="J4" s="15">
        <v>11</v>
      </c>
      <c r="K4" s="15">
        <v>9</v>
      </c>
      <c r="L4" s="15">
        <v>2</v>
      </c>
    </row>
    <row r="5" spans="1:12" ht="15.75" x14ac:dyDescent="0.25">
      <c r="A5" s="157">
        <v>3</v>
      </c>
      <c r="B5" s="68" t="s">
        <v>82</v>
      </c>
      <c r="C5" s="71" t="s">
        <v>105</v>
      </c>
      <c r="D5" s="15">
        <v>179</v>
      </c>
      <c r="E5" s="15">
        <v>204</v>
      </c>
      <c r="F5" s="15">
        <v>193</v>
      </c>
      <c r="G5" s="15">
        <v>149</v>
      </c>
      <c r="H5" s="39">
        <v>725</v>
      </c>
      <c r="I5" s="15">
        <v>14</v>
      </c>
      <c r="J5" s="15">
        <v>21</v>
      </c>
      <c r="K5" s="15">
        <v>5</v>
      </c>
      <c r="L5" s="15">
        <v>2</v>
      </c>
    </row>
    <row r="6" spans="1:12" ht="15.75" x14ac:dyDescent="0.25">
      <c r="A6" s="157">
        <v>4</v>
      </c>
      <c r="B6" s="64" t="s">
        <v>75</v>
      </c>
      <c r="C6" s="66" t="s">
        <v>77</v>
      </c>
      <c r="D6" s="15">
        <v>200</v>
      </c>
      <c r="E6" s="15">
        <v>163</v>
      </c>
      <c r="F6" s="15">
        <v>154</v>
      </c>
      <c r="G6" s="15">
        <v>199</v>
      </c>
      <c r="H6" s="39">
        <v>716</v>
      </c>
      <c r="I6" s="15">
        <v>19</v>
      </c>
      <c r="J6" s="15">
        <v>14</v>
      </c>
      <c r="K6" s="15">
        <v>4</v>
      </c>
      <c r="L6" s="15">
        <v>5</v>
      </c>
    </row>
    <row r="7" spans="1:12" ht="15.75" x14ac:dyDescent="0.25">
      <c r="A7" s="157">
        <v>5</v>
      </c>
      <c r="B7" s="92" t="s">
        <v>85</v>
      </c>
      <c r="C7" s="70" t="s">
        <v>86</v>
      </c>
      <c r="D7" s="15">
        <v>160</v>
      </c>
      <c r="E7" s="15">
        <v>170</v>
      </c>
      <c r="F7" s="15">
        <v>187</v>
      </c>
      <c r="G7" s="15">
        <v>185</v>
      </c>
      <c r="H7" s="39">
        <v>702</v>
      </c>
      <c r="I7" s="15">
        <v>13</v>
      </c>
      <c r="J7" s="15">
        <v>22</v>
      </c>
      <c r="K7" s="15">
        <v>6</v>
      </c>
      <c r="L7" s="15">
        <v>1</v>
      </c>
    </row>
    <row r="8" spans="1:12" ht="15.75" x14ac:dyDescent="0.25">
      <c r="A8" s="157">
        <v>6</v>
      </c>
      <c r="B8" s="68" t="s">
        <v>82</v>
      </c>
      <c r="C8" s="69" t="s">
        <v>84</v>
      </c>
      <c r="D8" s="15">
        <v>145</v>
      </c>
      <c r="E8" s="15">
        <v>182</v>
      </c>
      <c r="F8" s="15">
        <v>184</v>
      </c>
      <c r="G8" s="15">
        <v>180</v>
      </c>
      <c r="H8" s="39">
        <v>691</v>
      </c>
      <c r="I8" s="15">
        <v>10</v>
      </c>
      <c r="J8" s="15">
        <v>21</v>
      </c>
      <c r="K8" s="15">
        <v>5</v>
      </c>
      <c r="L8" s="15">
        <v>4</v>
      </c>
    </row>
    <row r="9" spans="1:12" ht="15.75" x14ac:dyDescent="0.25">
      <c r="A9" s="157">
        <v>7</v>
      </c>
      <c r="B9" s="87" t="s">
        <v>45</v>
      </c>
      <c r="C9" s="43" t="s">
        <v>46</v>
      </c>
      <c r="D9" s="15">
        <v>156</v>
      </c>
      <c r="E9" s="15">
        <v>189</v>
      </c>
      <c r="F9" s="15">
        <v>167</v>
      </c>
      <c r="G9" s="15">
        <v>172</v>
      </c>
      <c r="H9" s="39">
        <v>684</v>
      </c>
      <c r="I9" s="15">
        <v>16</v>
      </c>
      <c r="J9" s="15">
        <v>14</v>
      </c>
      <c r="K9" s="15">
        <v>7</v>
      </c>
      <c r="L9" s="15">
        <v>5</v>
      </c>
    </row>
    <row r="10" spans="1:12" ht="15.75" x14ac:dyDescent="0.25">
      <c r="A10" s="157">
        <v>8</v>
      </c>
      <c r="B10" s="64" t="s">
        <v>75</v>
      </c>
      <c r="C10" s="66" t="s">
        <v>80</v>
      </c>
      <c r="D10" s="15">
        <v>168</v>
      </c>
      <c r="E10" s="15">
        <v>167</v>
      </c>
      <c r="F10" s="15">
        <v>174</v>
      </c>
      <c r="G10" s="15">
        <v>173</v>
      </c>
      <c r="H10" s="39">
        <v>682</v>
      </c>
      <c r="I10" s="15">
        <v>11</v>
      </c>
      <c r="J10" s="15">
        <v>21</v>
      </c>
      <c r="K10" s="15">
        <v>7</v>
      </c>
      <c r="L10" s="15">
        <v>2</v>
      </c>
    </row>
    <row r="11" spans="1:12" ht="15.75" x14ac:dyDescent="0.25">
      <c r="A11" s="157">
        <v>9</v>
      </c>
      <c r="B11" s="92" t="s">
        <v>85</v>
      </c>
      <c r="C11" s="70" t="s">
        <v>94</v>
      </c>
      <c r="D11" s="15">
        <v>180</v>
      </c>
      <c r="E11" s="15">
        <v>170</v>
      </c>
      <c r="F11" s="15">
        <v>161</v>
      </c>
      <c r="G11" s="15">
        <v>162</v>
      </c>
      <c r="H11" s="39">
        <v>673</v>
      </c>
      <c r="I11" s="15">
        <v>12</v>
      </c>
      <c r="J11" s="15">
        <v>17</v>
      </c>
      <c r="K11" s="15">
        <v>9</v>
      </c>
      <c r="L11" s="15">
        <v>2</v>
      </c>
    </row>
    <row r="12" spans="1:12" ht="15.75" x14ac:dyDescent="0.25">
      <c r="A12" s="157">
        <v>10</v>
      </c>
      <c r="B12" s="68" t="s">
        <v>82</v>
      </c>
      <c r="C12" s="71" t="s">
        <v>99</v>
      </c>
      <c r="D12" s="15">
        <v>180</v>
      </c>
      <c r="E12" s="15">
        <v>148</v>
      </c>
      <c r="F12" s="15">
        <v>158</v>
      </c>
      <c r="G12" s="15">
        <v>184</v>
      </c>
      <c r="H12" s="39">
        <v>670</v>
      </c>
      <c r="I12" s="15">
        <v>12</v>
      </c>
      <c r="J12" s="15">
        <v>17</v>
      </c>
      <c r="K12" s="15">
        <v>4</v>
      </c>
      <c r="L12" s="15">
        <v>7</v>
      </c>
    </row>
    <row r="13" spans="1:12" ht="15.75" x14ac:dyDescent="0.25">
      <c r="A13" s="157">
        <v>11</v>
      </c>
      <c r="B13" s="64" t="s">
        <v>75</v>
      </c>
      <c r="C13" s="66" t="s">
        <v>88</v>
      </c>
      <c r="D13" s="15">
        <v>154</v>
      </c>
      <c r="E13" s="15">
        <v>182</v>
      </c>
      <c r="F13" s="15">
        <v>140</v>
      </c>
      <c r="G13" s="15">
        <v>191</v>
      </c>
      <c r="H13" s="39">
        <v>667</v>
      </c>
      <c r="I13" s="15">
        <v>9</v>
      </c>
      <c r="J13" s="15">
        <v>22</v>
      </c>
      <c r="K13" s="15">
        <v>10</v>
      </c>
      <c r="L13" s="15">
        <v>0</v>
      </c>
    </row>
    <row r="14" spans="1:12" ht="15.75" x14ac:dyDescent="0.25">
      <c r="A14" s="157">
        <v>12</v>
      </c>
      <c r="B14" s="158" t="s">
        <v>121</v>
      </c>
      <c r="C14" s="159" t="s">
        <v>156</v>
      </c>
      <c r="D14" s="15">
        <v>169</v>
      </c>
      <c r="E14" s="15">
        <v>164</v>
      </c>
      <c r="F14" s="15">
        <v>167</v>
      </c>
      <c r="G14" s="15">
        <v>161</v>
      </c>
      <c r="H14" s="39">
        <v>661</v>
      </c>
      <c r="I14" s="15">
        <v>13</v>
      </c>
      <c r="J14" s="15">
        <v>14</v>
      </c>
      <c r="K14" s="15">
        <v>7</v>
      </c>
      <c r="L14" s="15">
        <v>6</v>
      </c>
    </row>
    <row r="15" spans="1:12" ht="15.75" x14ac:dyDescent="0.25">
      <c r="A15" s="157">
        <v>13</v>
      </c>
      <c r="B15" s="68" t="s">
        <v>82</v>
      </c>
      <c r="C15" s="69" t="s">
        <v>83</v>
      </c>
      <c r="D15" s="15">
        <v>169</v>
      </c>
      <c r="E15" s="15">
        <v>158</v>
      </c>
      <c r="F15" s="15">
        <v>159</v>
      </c>
      <c r="G15" s="15">
        <v>170</v>
      </c>
      <c r="H15" s="39">
        <v>656</v>
      </c>
      <c r="I15" s="15">
        <v>17</v>
      </c>
      <c r="J15" s="15">
        <v>11</v>
      </c>
      <c r="K15" s="15">
        <v>8</v>
      </c>
      <c r="L15" s="15">
        <v>7</v>
      </c>
    </row>
    <row r="16" spans="1:12" ht="15.75" x14ac:dyDescent="0.25">
      <c r="A16" s="157">
        <v>14</v>
      </c>
      <c r="B16" s="87" t="s">
        <v>45</v>
      </c>
      <c r="C16" s="43" t="s">
        <v>52</v>
      </c>
      <c r="D16" s="15">
        <v>166</v>
      </c>
      <c r="E16" s="15">
        <v>151</v>
      </c>
      <c r="F16" s="15">
        <v>163</v>
      </c>
      <c r="G16" s="15">
        <v>171</v>
      </c>
      <c r="H16" s="39">
        <v>651</v>
      </c>
      <c r="I16" s="15">
        <v>9</v>
      </c>
      <c r="J16" s="15">
        <v>20</v>
      </c>
      <c r="K16" s="15">
        <v>8</v>
      </c>
      <c r="L16" s="15">
        <v>3</v>
      </c>
    </row>
    <row r="17" spans="1:12" ht="15.75" x14ac:dyDescent="0.25">
      <c r="A17" s="157">
        <v>15</v>
      </c>
      <c r="B17" s="64" t="s">
        <v>75</v>
      </c>
      <c r="C17" s="66" t="s">
        <v>79</v>
      </c>
      <c r="D17" s="15">
        <v>156</v>
      </c>
      <c r="E17" s="15">
        <v>171</v>
      </c>
      <c r="F17" s="15">
        <v>149</v>
      </c>
      <c r="G17" s="15">
        <v>169</v>
      </c>
      <c r="H17" s="39">
        <v>645</v>
      </c>
      <c r="I17" s="15">
        <v>10</v>
      </c>
      <c r="J17" s="15">
        <v>20</v>
      </c>
      <c r="K17" s="15">
        <v>11</v>
      </c>
      <c r="L17" s="15">
        <v>0</v>
      </c>
    </row>
    <row r="18" spans="1:12" ht="15.75" x14ac:dyDescent="0.25">
      <c r="A18" s="157">
        <v>16</v>
      </c>
      <c r="B18" s="93" t="s">
        <v>102</v>
      </c>
      <c r="C18" s="78" t="s">
        <v>106</v>
      </c>
      <c r="D18" s="15">
        <v>146</v>
      </c>
      <c r="E18" s="15">
        <v>185</v>
      </c>
      <c r="F18" s="15">
        <v>149</v>
      </c>
      <c r="G18" s="15">
        <v>155</v>
      </c>
      <c r="H18" s="39">
        <v>635</v>
      </c>
      <c r="I18" s="15">
        <v>12</v>
      </c>
      <c r="J18" s="15">
        <v>16</v>
      </c>
      <c r="K18" s="15">
        <v>7</v>
      </c>
      <c r="L18" s="15">
        <v>6</v>
      </c>
    </row>
    <row r="19" spans="1:12" ht="15.75" x14ac:dyDescent="0.25">
      <c r="A19" s="157">
        <v>17</v>
      </c>
      <c r="B19" s="92" t="s">
        <v>85</v>
      </c>
      <c r="C19" s="70" t="s">
        <v>89</v>
      </c>
      <c r="D19" s="15">
        <v>130</v>
      </c>
      <c r="E19" s="15">
        <v>159</v>
      </c>
      <c r="F19" s="15">
        <v>153</v>
      </c>
      <c r="G19" s="15">
        <v>179</v>
      </c>
      <c r="H19" s="39">
        <v>621</v>
      </c>
      <c r="I19" s="15">
        <v>15</v>
      </c>
      <c r="J19" s="15">
        <v>11</v>
      </c>
      <c r="K19" s="15">
        <v>11</v>
      </c>
      <c r="L19" s="15">
        <v>5</v>
      </c>
    </row>
    <row r="20" spans="1:12" ht="15.75" x14ac:dyDescent="0.25">
      <c r="A20" s="157">
        <v>18</v>
      </c>
      <c r="B20" s="87" t="s">
        <v>45</v>
      </c>
      <c r="C20" s="43" t="s">
        <v>48</v>
      </c>
      <c r="D20" s="15">
        <v>149</v>
      </c>
      <c r="E20" s="15">
        <v>176</v>
      </c>
      <c r="F20" s="15">
        <v>134</v>
      </c>
      <c r="G20" s="15">
        <v>158</v>
      </c>
      <c r="H20" s="39">
        <v>617</v>
      </c>
      <c r="I20" s="15">
        <v>6</v>
      </c>
      <c r="J20" s="15">
        <v>22</v>
      </c>
      <c r="K20" s="15">
        <v>8</v>
      </c>
      <c r="L20" s="15">
        <v>5</v>
      </c>
    </row>
    <row r="21" spans="1:12" ht="15.75" x14ac:dyDescent="0.25">
      <c r="A21" s="157">
        <v>19</v>
      </c>
      <c r="B21" s="92" t="s">
        <v>85</v>
      </c>
      <c r="C21" s="70" t="s">
        <v>92</v>
      </c>
      <c r="D21" s="15">
        <v>137</v>
      </c>
      <c r="E21" s="15">
        <v>148</v>
      </c>
      <c r="F21" s="15">
        <v>149</v>
      </c>
      <c r="G21" s="15">
        <v>179</v>
      </c>
      <c r="H21" s="39">
        <v>613</v>
      </c>
      <c r="I21" s="15">
        <v>14</v>
      </c>
      <c r="J21" s="15">
        <v>14</v>
      </c>
      <c r="K21" s="15">
        <v>12</v>
      </c>
      <c r="L21" s="15">
        <v>2</v>
      </c>
    </row>
    <row r="22" spans="1:12" ht="15.75" x14ac:dyDescent="0.25">
      <c r="A22" s="157">
        <v>20</v>
      </c>
      <c r="B22" s="72" t="s">
        <v>93</v>
      </c>
      <c r="C22" s="73" t="s">
        <v>115</v>
      </c>
      <c r="D22" s="15">
        <v>143</v>
      </c>
      <c r="E22" s="15">
        <v>158</v>
      </c>
      <c r="F22" s="15">
        <v>149</v>
      </c>
      <c r="G22" s="15">
        <v>163</v>
      </c>
      <c r="H22" s="39">
        <v>613</v>
      </c>
      <c r="I22" s="15">
        <v>13</v>
      </c>
      <c r="J22" s="15">
        <v>10</v>
      </c>
      <c r="K22" s="15">
        <v>13</v>
      </c>
      <c r="L22" s="15">
        <v>4</v>
      </c>
    </row>
    <row r="23" spans="1:12" ht="15.75" x14ac:dyDescent="0.25">
      <c r="A23" s="157">
        <v>21</v>
      </c>
      <c r="B23" s="72" t="s">
        <v>93</v>
      </c>
      <c r="C23" s="74" t="s">
        <v>98</v>
      </c>
      <c r="D23" s="15">
        <v>154</v>
      </c>
      <c r="E23" s="15">
        <v>124</v>
      </c>
      <c r="F23" s="15">
        <v>145</v>
      </c>
      <c r="G23" s="15">
        <v>190</v>
      </c>
      <c r="H23" s="39">
        <v>613</v>
      </c>
      <c r="I23" s="15">
        <v>9</v>
      </c>
      <c r="J23" s="15">
        <v>18</v>
      </c>
      <c r="K23" s="15">
        <v>8</v>
      </c>
      <c r="L23" s="15">
        <v>5</v>
      </c>
    </row>
    <row r="24" spans="1:12" ht="15.75" x14ac:dyDescent="0.25">
      <c r="A24" s="157">
        <v>22</v>
      </c>
      <c r="B24" s="80" t="s">
        <v>112</v>
      </c>
      <c r="C24" s="82" t="s">
        <v>114</v>
      </c>
      <c r="D24" s="15">
        <v>136</v>
      </c>
      <c r="E24" s="15">
        <v>160</v>
      </c>
      <c r="F24" s="15">
        <v>154</v>
      </c>
      <c r="G24" s="15">
        <v>161</v>
      </c>
      <c r="H24" s="39">
        <v>611</v>
      </c>
      <c r="I24" s="15">
        <v>6</v>
      </c>
      <c r="J24" s="15">
        <v>22</v>
      </c>
      <c r="K24" s="15">
        <v>8</v>
      </c>
      <c r="L24" s="15">
        <v>5</v>
      </c>
    </row>
    <row r="25" spans="1:12" ht="15.75" x14ac:dyDescent="0.25">
      <c r="A25" s="157">
        <v>23</v>
      </c>
      <c r="B25" s="68" t="s">
        <v>82</v>
      </c>
      <c r="C25" s="71" t="s">
        <v>97</v>
      </c>
      <c r="D25" s="15">
        <v>153</v>
      </c>
      <c r="E25" s="15">
        <v>151</v>
      </c>
      <c r="F25" s="15">
        <v>156</v>
      </c>
      <c r="G25" s="15">
        <v>148</v>
      </c>
      <c r="H25" s="39">
        <v>608</v>
      </c>
      <c r="I25" s="15">
        <v>12</v>
      </c>
      <c r="J25" s="15">
        <v>14</v>
      </c>
      <c r="K25" s="15">
        <v>9</v>
      </c>
      <c r="L25" s="15">
        <v>6</v>
      </c>
    </row>
    <row r="26" spans="1:12" ht="15.75" x14ac:dyDescent="0.25">
      <c r="A26" s="157">
        <v>24</v>
      </c>
      <c r="B26" s="93" t="s">
        <v>102</v>
      </c>
      <c r="C26" s="78" t="s">
        <v>103</v>
      </c>
      <c r="D26" s="15">
        <v>151</v>
      </c>
      <c r="E26" s="15">
        <v>167</v>
      </c>
      <c r="F26" s="15">
        <v>152</v>
      </c>
      <c r="G26" s="15">
        <v>135</v>
      </c>
      <c r="H26" s="39">
        <v>605</v>
      </c>
      <c r="I26" s="15">
        <v>7</v>
      </c>
      <c r="J26" s="15">
        <v>19</v>
      </c>
      <c r="K26" s="15">
        <v>9</v>
      </c>
      <c r="L26" s="15">
        <v>5</v>
      </c>
    </row>
    <row r="27" spans="1:12" ht="15.75" x14ac:dyDescent="0.25">
      <c r="A27" s="157">
        <v>25</v>
      </c>
      <c r="B27" s="87" t="s">
        <v>45</v>
      </c>
      <c r="C27" s="43" t="s">
        <v>54</v>
      </c>
      <c r="D27" s="15">
        <v>151</v>
      </c>
      <c r="E27" s="15">
        <v>139</v>
      </c>
      <c r="F27" s="15">
        <v>161</v>
      </c>
      <c r="G27" s="15">
        <v>150</v>
      </c>
      <c r="H27" s="39">
        <v>601</v>
      </c>
      <c r="I27" s="15">
        <v>9</v>
      </c>
      <c r="J27" s="15">
        <v>15</v>
      </c>
      <c r="K27" s="15">
        <v>7</v>
      </c>
      <c r="L27" s="15">
        <v>10</v>
      </c>
    </row>
    <row r="28" spans="1:12" ht="15.75" x14ac:dyDescent="0.25">
      <c r="A28" s="157">
        <v>26</v>
      </c>
      <c r="B28" s="68" t="s">
        <v>82</v>
      </c>
      <c r="C28" s="71" t="s">
        <v>91</v>
      </c>
      <c r="D28" s="15">
        <v>145</v>
      </c>
      <c r="E28" s="15">
        <v>172</v>
      </c>
      <c r="F28" s="15">
        <v>154</v>
      </c>
      <c r="G28" s="15">
        <v>127</v>
      </c>
      <c r="H28" s="39">
        <v>598</v>
      </c>
      <c r="I28" s="15">
        <v>7</v>
      </c>
      <c r="J28" s="15">
        <v>19</v>
      </c>
      <c r="K28" s="15">
        <v>10</v>
      </c>
      <c r="L28" s="15">
        <v>5</v>
      </c>
    </row>
    <row r="29" spans="1:12" ht="15.75" x14ac:dyDescent="0.25">
      <c r="A29" s="157">
        <v>27</v>
      </c>
      <c r="B29" s="92" t="s">
        <v>85</v>
      </c>
      <c r="C29" s="70" t="s">
        <v>96</v>
      </c>
      <c r="D29" s="15">
        <v>149</v>
      </c>
      <c r="E29" s="15">
        <v>149</v>
      </c>
      <c r="F29" s="15">
        <v>149</v>
      </c>
      <c r="G29" s="15">
        <v>149</v>
      </c>
      <c r="H29" s="39">
        <v>596</v>
      </c>
      <c r="I29" s="15">
        <v>8</v>
      </c>
      <c r="J29" s="15">
        <v>16</v>
      </c>
      <c r="K29" s="15">
        <v>11</v>
      </c>
      <c r="L29" s="15">
        <v>6</v>
      </c>
    </row>
    <row r="30" spans="1:12" ht="15.75" x14ac:dyDescent="0.25">
      <c r="A30" s="157">
        <v>28</v>
      </c>
      <c r="B30" s="92" t="s">
        <v>85</v>
      </c>
      <c r="C30" s="70" t="s">
        <v>90</v>
      </c>
      <c r="D30" s="15">
        <v>158</v>
      </c>
      <c r="E30" s="15">
        <v>188</v>
      </c>
      <c r="F30" s="15">
        <v>123</v>
      </c>
      <c r="G30" s="15">
        <v>126</v>
      </c>
      <c r="H30" s="39">
        <v>595</v>
      </c>
      <c r="I30" s="15">
        <v>10</v>
      </c>
      <c r="J30" s="15">
        <v>15</v>
      </c>
      <c r="K30" s="15">
        <v>12</v>
      </c>
      <c r="L30" s="15">
        <v>5</v>
      </c>
    </row>
    <row r="31" spans="1:12" ht="15.75" x14ac:dyDescent="0.25">
      <c r="A31" s="157">
        <v>29</v>
      </c>
      <c r="B31" s="72" t="s">
        <v>93</v>
      </c>
      <c r="C31" s="74" t="s">
        <v>95</v>
      </c>
      <c r="D31" s="15">
        <v>160</v>
      </c>
      <c r="E31" s="15">
        <v>135</v>
      </c>
      <c r="F31" s="15">
        <v>154</v>
      </c>
      <c r="G31" s="15">
        <v>145</v>
      </c>
      <c r="H31" s="39">
        <v>594</v>
      </c>
      <c r="I31" s="15">
        <v>7</v>
      </c>
      <c r="J31" s="15">
        <v>17</v>
      </c>
      <c r="K31" s="15">
        <v>16</v>
      </c>
      <c r="L31" s="15">
        <v>0</v>
      </c>
    </row>
    <row r="32" spans="1:12" ht="15.75" x14ac:dyDescent="0.25">
      <c r="A32" s="157">
        <v>30</v>
      </c>
      <c r="B32" s="88" t="s">
        <v>49</v>
      </c>
      <c r="C32" s="89" t="s">
        <v>61</v>
      </c>
      <c r="D32" s="15">
        <v>140</v>
      </c>
      <c r="E32" s="15">
        <v>129</v>
      </c>
      <c r="F32" s="15">
        <v>149</v>
      </c>
      <c r="G32" s="15">
        <v>175</v>
      </c>
      <c r="H32" s="39">
        <v>593</v>
      </c>
      <c r="I32" s="15">
        <v>9</v>
      </c>
      <c r="J32" s="15">
        <v>14</v>
      </c>
      <c r="K32" s="15">
        <v>13</v>
      </c>
      <c r="L32" s="15">
        <v>4</v>
      </c>
    </row>
    <row r="33" spans="1:12" ht="15.75" x14ac:dyDescent="0.25">
      <c r="A33" s="157">
        <v>31</v>
      </c>
      <c r="B33" s="88" t="s">
        <v>49</v>
      </c>
      <c r="C33" s="89" t="s">
        <v>50</v>
      </c>
      <c r="D33" s="15">
        <v>140</v>
      </c>
      <c r="E33" s="15">
        <v>149</v>
      </c>
      <c r="F33" s="15">
        <v>151</v>
      </c>
      <c r="G33" s="15">
        <v>147</v>
      </c>
      <c r="H33" s="39">
        <v>587</v>
      </c>
      <c r="I33" s="15">
        <v>4</v>
      </c>
      <c r="J33" s="15">
        <v>21</v>
      </c>
      <c r="K33" s="15">
        <v>11</v>
      </c>
      <c r="L33" s="15">
        <v>4</v>
      </c>
    </row>
    <row r="34" spans="1:12" ht="15.75" x14ac:dyDescent="0.25">
      <c r="A34" s="157">
        <v>32</v>
      </c>
      <c r="B34" s="72" t="s">
        <v>93</v>
      </c>
      <c r="C34" s="73" t="s">
        <v>111</v>
      </c>
      <c r="D34" s="15">
        <v>154</v>
      </c>
      <c r="E34" s="15">
        <v>157</v>
      </c>
      <c r="F34" s="15">
        <v>105</v>
      </c>
      <c r="G34" s="15">
        <v>170</v>
      </c>
      <c r="H34" s="39">
        <v>586</v>
      </c>
      <c r="I34" s="15">
        <v>10</v>
      </c>
      <c r="J34" s="15">
        <v>14</v>
      </c>
      <c r="K34" s="15">
        <v>13</v>
      </c>
      <c r="L34" s="15">
        <v>5</v>
      </c>
    </row>
    <row r="35" spans="1:12" ht="15.75" x14ac:dyDescent="0.25">
      <c r="A35" s="157">
        <v>33</v>
      </c>
      <c r="B35" s="93" t="s">
        <v>102</v>
      </c>
      <c r="C35" s="79" t="s">
        <v>107</v>
      </c>
      <c r="D35" s="15">
        <v>134</v>
      </c>
      <c r="E35" s="15">
        <v>172</v>
      </c>
      <c r="F35" s="15">
        <v>148</v>
      </c>
      <c r="G35" s="15">
        <v>124</v>
      </c>
      <c r="H35" s="39">
        <v>578</v>
      </c>
      <c r="I35" s="15">
        <v>9</v>
      </c>
      <c r="J35" s="15">
        <v>15</v>
      </c>
      <c r="K35" s="15">
        <v>13</v>
      </c>
      <c r="L35" s="15">
        <v>5</v>
      </c>
    </row>
    <row r="36" spans="1:12" ht="15.75" x14ac:dyDescent="0.25">
      <c r="A36" s="157">
        <v>34</v>
      </c>
      <c r="B36" s="93" t="s">
        <v>102</v>
      </c>
      <c r="C36" s="78" t="s">
        <v>113</v>
      </c>
      <c r="D36" s="15">
        <v>153</v>
      </c>
      <c r="E36" s="15">
        <v>121</v>
      </c>
      <c r="F36" s="15">
        <v>172</v>
      </c>
      <c r="G36" s="15">
        <v>131</v>
      </c>
      <c r="H36" s="39">
        <v>577</v>
      </c>
      <c r="I36" s="15">
        <v>13</v>
      </c>
      <c r="J36" s="15">
        <v>8</v>
      </c>
      <c r="K36" s="15">
        <v>19</v>
      </c>
      <c r="L36" s="15">
        <v>1</v>
      </c>
    </row>
    <row r="37" spans="1:12" ht="15.75" x14ac:dyDescent="0.25">
      <c r="A37" s="157">
        <v>35</v>
      </c>
      <c r="B37" s="72" t="s">
        <v>93</v>
      </c>
      <c r="C37" s="73" t="s">
        <v>101</v>
      </c>
      <c r="D37" s="15">
        <v>126</v>
      </c>
      <c r="E37" s="15">
        <v>143</v>
      </c>
      <c r="F37" s="15">
        <v>150</v>
      </c>
      <c r="G37" s="15">
        <v>156</v>
      </c>
      <c r="H37" s="39">
        <v>575</v>
      </c>
      <c r="I37" s="15">
        <v>8</v>
      </c>
      <c r="J37" s="15">
        <v>16</v>
      </c>
      <c r="K37" s="15">
        <v>8</v>
      </c>
      <c r="L37" s="15">
        <v>8</v>
      </c>
    </row>
    <row r="38" spans="1:12" ht="15.75" x14ac:dyDescent="0.25">
      <c r="A38" s="157">
        <v>36</v>
      </c>
      <c r="B38" s="93" t="s">
        <v>102</v>
      </c>
      <c r="C38" s="79" t="s">
        <v>108</v>
      </c>
      <c r="D38" s="15">
        <v>142</v>
      </c>
      <c r="E38" s="15">
        <v>137</v>
      </c>
      <c r="F38" s="15">
        <v>153</v>
      </c>
      <c r="G38" s="15">
        <v>129</v>
      </c>
      <c r="H38" s="39">
        <v>561</v>
      </c>
      <c r="I38" s="15">
        <v>10</v>
      </c>
      <c r="J38" s="15">
        <v>12</v>
      </c>
      <c r="K38" s="15">
        <v>14</v>
      </c>
      <c r="L38" s="15">
        <v>6</v>
      </c>
    </row>
    <row r="39" spans="1:12" ht="15.75" x14ac:dyDescent="0.25">
      <c r="A39" s="157">
        <v>37</v>
      </c>
      <c r="B39" s="91" t="s">
        <v>55</v>
      </c>
      <c r="C39" s="49" t="s">
        <v>67</v>
      </c>
      <c r="D39" s="15">
        <v>136</v>
      </c>
      <c r="E39" s="15">
        <v>157</v>
      </c>
      <c r="F39" s="15">
        <v>123</v>
      </c>
      <c r="G39" s="15">
        <v>142</v>
      </c>
      <c r="H39" s="39">
        <v>558</v>
      </c>
      <c r="I39" s="15">
        <v>2</v>
      </c>
      <c r="J39" s="15">
        <v>22</v>
      </c>
      <c r="K39" s="15">
        <v>13</v>
      </c>
      <c r="L39" s="15">
        <v>3</v>
      </c>
    </row>
    <row r="40" spans="1:12" ht="15.75" x14ac:dyDescent="0.25">
      <c r="A40" s="157">
        <v>38</v>
      </c>
      <c r="B40" s="91" t="s">
        <v>55</v>
      </c>
      <c r="C40" s="48" t="s">
        <v>56</v>
      </c>
      <c r="D40" s="15">
        <v>138</v>
      </c>
      <c r="E40" s="15">
        <v>116</v>
      </c>
      <c r="F40" s="15">
        <v>146</v>
      </c>
      <c r="G40" s="15">
        <v>147</v>
      </c>
      <c r="H40" s="39">
        <v>547</v>
      </c>
      <c r="I40" s="15">
        <v>7</v>
      </c>
      <c r="J40" s="15">
        <v>14</v>
      </c>
      <c r="K40" s="15">
        <v>17</v>
      </c>
      <c r="L40" s="15">
        <v>3</v>
      </c>
    </row>
    <row r="41" spans="1:12" ht="15.75" x14ac:dyDescent="0.25">
      <c r="A41" s="157">
        <v>39</v>
      </c>
      <c r="B41" s="72" t="s">
        <v>93</v>
      </c>
      <c r="C41" s="73" t="s">
        <v>100</v>
      </c>
      <c r="D41" s="15">
        <v>144</v>
      </c>
      <c r="E41" s="15">
        <v>126</v>
      </c>
      <c r="F41" s="15">
        <v>139</v>
      </c>
      <c r="G41" s="15">
        <v>127</v>
      </c>
      <c r="H41" s="39">
        <v>536</v>
      </c>
      <c r="I41" s="15">
        <v>6</v>
      </c>
      <c r="J41" s="15">
        <v>14</v>
      </c>
      <c r="K41" s="15">
        <v>15</v>
      </c>
      <c r="L41" s="15">
        <v>6</v>
      </c>
    </row>
    <row r="42" spans="1:12" ht="15.75" x14ac:dyDescent="0.25">
      <c r="A42" s="157">
        <v>40</v>
      </c>
      <c r="B42" s="88" t="s">
        <v>49</v>
      </c>
      <c r="C42" s="89" t="s">
        <v>51</v>
      </c>
      <c r="D42" s="15">
        <v>97</v>
      </c>
      <c r="E42" s="15">
        <v>134</v>
      </c>
      <c r="F42" s="15">
        <v>146</v>
      </c>
      <c r="G42" s="15">
        <v>158</v>
      </c>
      <c r="H42" s="39">
        <v>535</v>
      </c>
      <c r="I42" s="15">
        <v>5</v>
      </c>
      <c r="J42" s="15">
        <v>16</v>
      </c>
      <c r="K42" s="15">
        <v>17</v>
      </c>
      <c r="L42" s="15">
        <v>2</v>
      </c>
    </row>
    <row r="43" spans="1:12" ht="15.75" x14ac:dyDescent="0.25">
      <c r="A43" s="157">
        <v>41</v>
      </c>
      <c r="B43" s="91" t="s">
        <v>55</v>
      </c>
      <c r="C43" s="48" t="s">
        <v>64</v>
      </c>
      <c r="D43" s="15">
        <v>122</v>
      </c>
      <c r="E43" s="15">
        <v>146</v>
      </c>
      <c r="F43" s="15">
        <v>144</v>
      </c>
      <c r="G43" s="15">
        <v>122</v>
      </c>
      <c r="H43" s="39">
        <v>534</v>
      </c>
      <c r="I43" s="15">
        <v>5</v>
      </c>
      <c r="J43" s="15">
        <v>14</v>
      </c>
      <c r="K43" s="15">
        <v>16</v>
      </c>
      <c r="L43" s="15">
        <v>5</v>
      </c>
    </row>
    <row r="44" spans="1:12" ht="15.75" x14ac:dyDescent="0.25">
      <c r="A44" s="157">
        <v>42</v>
      </c>
      <c r="B44" s="158" t="s">
        <v>121</v>
      </c>
      <c r="C44" s="159" t="s">
        <v>159</v>
      </c>
      <c r="D44" s="15">
        <v>138</v>
      </c>
      <c r="E44" s="15">
        <v>127</v>
      </c>
      <c r="F44" s="15">
        <v>137</v>
      </c>
      <c r="G44" s="15">
        <v>132</v>
      </c>
      <c r="H44" s="39">
        <v>534</v>
      </c>
      <c r="I44" s="15">
        <v>2</v>
      </c>
      <c r="J44" s="15">
        <v>20</v>
      </c>
      <c r="K44" s="15">
        <v>14</v>
      </c>
      <c r="L44" s="15">
        <v>4</v>
      </c>
    </row>
    <row r="45" spans="1:12" ht="15.75" x14ac:dyDescent="0.25">
      <c r="A45" s="157">
        <v>43</v>
      </c>
      <c r="B45" s="80" t="s">
        <v>112</v>
      </c>
      <c r="C45" s="82" t="s">
        <v>123</v>
      </c>
      <c r="D45" s="15">
        <v>158</v>
      </c>
      <c r="E45" s="15">
        <v>139</v>
      </c>
      <c r="F45" s="15">
        <v>111</v>
      </c>
      <c r="G45" s="15">
        <v>124</v>
      </c>
      <c r="H45" s="39">
        <v>532</v>
      </c>
      <c r="I45" s="15">
        <v>8</v>
      </c>
      <c r="J45" s="15">
        <v>14</v>
      </c>
      <c r="K45" s="15">
        <v>18</v>
      </c>
      <c r="L45" s="15">
        <v>2</v>
      </c>
    </row>
    <row r="46" spans="1:12" ht="15.75" x14ac:dyDescent="0.25">
      <c r="A46" s="157">
        <v>44</v>
      </c>
      <c r="B46" s="88" t="s">
        <v>49</v>
      </c>
      <c r="C46" s="89" t="s">
        <v>155</v>
      </c>
      <c r="D46" s="15">
        <v>131</v>
      </c>
      <c r="E46" s="15">
        <v>104</v>
      </c>
      <c r="F46" s="15">
        <v>175</v>
      </c>
      <c r="G46" s="15">
        <v>116</v>
      </c>
      <c r="H46" s="39">
        <v>526</v>
      </c>
      <c r="I46" s="15">
        <v>6</v>
      </c>
      <c r="J46" s="15">
        <v>14</v>
      </c>
      <c r="K46" s="15">
        <v>19</v>
      </c>
      <c r="L46" s="15">
        <v>2</v>
      </c>
    </row>
    <row r="47" spans="1:12" ht="15.75" x14ac:dyDescent="0.25">
      <c r="A47" s="157">
        <v>45</v>
      </c>
      <c r="B47" s="90" t="s">
        <v>58</v>
      </c>
      <c r="C47" s="51" t="s">
        <v>68</v>
      </c>
      <c r="D47" s="15">
        <v>141</v>
      </c>
      <c r="E47" s="15">
        <v>131</v>
      </c>
      <c r="F47" s="15">
        <v>132</v>
      </c>
      <c r="G47" s="15">
        <v>117</v>
      </c>
      <c r="H47" s="39">
        <v>521</v>
      </c>
      <c r="I47" s="15">
        <v>6</v>
      </c>
      <c r="J47" s="15">
        <v>15</v>
      </c>
      <c r="K47" s="15">
        <v>19</v>
      </c>
      <c r="L47" s="15">
        <v>0</v>
      </c>
    </row>
    <row r="48" spans="1:12" ht="15.75" x14ac:dyDescent="0.25">
      <c r="A48" s="157">
        <v>46</v>
      </c>
      <c r="B48" s="80" t="s">
        <v>112</v>
      </c>
      <c r="C48" s="81" t="s">
        <v>122</v>
      </c>
      <c r="D48" s="15">
        <v>125</v>
      </c>
      <c r="E48" s="15">
        <v>155</v>
      </c>
      <c r="F48" s="15">
        <v>127</v>
      </c>
      <c r="G48" s="15">
        <v>107</v>
      </c>
      <c r="H48" s="39">
        <v>514</v>
      </c>
      <c r="I48" s="15">
        <v>3</v>
      </c>
      <c r="J48" s="15">
        <v>16</v>
      </c>
      <c r="K48" s="15">
        <v>19</v>
      </c>
      <c r="L48" s="15">
        <v>2</v>
      </c>
    </row>
    <row r="49" spans="1:12" ht="15.75" x14ac:dyDescent="0.25">
      <c r="A49" s="157">
        <v>47</v>
      </c>
      <c r="B49" s="80" t="s">
        <v>112</v>
      </c>
      <c r="C49" s="82" t="s">
        <v>117</v>
      </c>
      <c r="D49" s="15">
        <v>141</v>
      </c>
      <c r="E49" s="15">
        <v>108</v>
      </c>
      <c r="F49" s="15">
        <v>119</v>
      </c>
      <c r="G49" s="15">
        <v>133</v>
      </c>
      <c r="H49" s="39">
        <v>501</v>
      </c>
      <c r="I49" s="15">
        <v>8</v>
      </c>
      <c r="J49" s="15">
        <v>14</v>
      </c>
      <c r="K49" s="15">
        <v>17</v>
      </c>
      <c r="L49" s="15">
        <v>3</v>
      </c>
    </row>
    <row r="50" spans="1:12" ht="15.75" x14ac:dyDescent="0.25">
      <c r="A50" s="157">
        <v>48</v>
      </c>
      <c r="B50" s="91" t="s">
        <v>55</v>
      </c>
      <c r="C50" s="49" t="s">
        <v>57</v>
      </c>
      <c r="D50" s="15">
        <v>133</v>
      </c>
      <c r="E50" s="15">
        <v>120</v>
      </c>
      <c r="F50" s="15">
        <v>109</v>
      </c>
      <c r="G50" s="15">
        <v>130</v>
      </c>
      <c r="H50" s="39">
        <v>492</v>
      </c>
      <c r="I50" s="15">
        <v>5</v>
      </c>
      <c r="J50" s="15">
        <v>12</v>
      </c>
      <c r="K50" s="15">
        <v>18</v>
      </c>
      <c r="L50" s="15">
        <v>6</v>
      </c>
    </row>
    <row r="51" spans="1:12" ht="15.75" x14ac:dyDescent="0.25">
      <c r="A51" s="157">
        <v>49</v>
      </c>
      <c r="B51" s="90" t="s">
        <v>58</v>
      </c>
      <c r="C51" s="51" t="s">
        <v>59</v>
      </c>
      <c r="D51" s="15">
        <v>115</v>
      </c>
      <c r="E51" s="15">
        <v>134</v>
      </c>
      <c r="F51" s="15">
        <v>120</v>
      </c>
      <c r="G51" s="15">
        <v>121</v>
      </c>
      <c r="H51" s="39">
        <v>490</v>
      </c>
      <c r="I51" s="15">
        <v>2</v>
      </c>
      <c r="J51" s="15">
        <v>15</v>
      </c>
      <c r="K51" s="15">
        <v>21</v>
      </c>
      <c r="L51" s="15">
        <v>2</v>
      </c>
    </row>
    <row r="52" spans="1:12" ht="15.75" x14ac:dyDescent="0.25">
      <c r="A52" s="157">
        <v>50</v>
      </c>
      <c r="B52" s="90" t="s">
        <v>58</v>
      </c>
      <c r="C52" s="51" t="s">
        <v>65</v>
      </c>
      <c r="D52" s="15">
        <v>97</v>
      </c>
      <c r="E52" s="15">
        <v>146</v>
      </c>
      <c r="F52" s="15">
        <v>110</v>
      </c>
      <c r="G52" s="15">
        <v>89</v>
      </c>
      <c r="H52" s="39">
        <v>442</v>
      </c>
      <c r="I52" s="15">
        <v>6</v>
      </c>
      <c r="J52" s="15">
        <v>7</v>
      </c>
      <c r="K52" s="15">
        <v>24</v>
      </c>
      <c r="L52" s="15">
        <v>3</v>
      </c>
    </row>
    <row r="53" spans="1:12" ht="15.75" x14ac:dyDescent="0.25">
      <c r="A53" s="157">
        <v>51</v>
      </c>
      <c r="B53" s="158" t="s">
        <v>121</v>
      </c>
      <c r="C53" s="159" t="s">
        <v>162</v>
      </c>
      <c r="D53" s="15">
        <v>89</v>
      </c>
      <c r="E53" s="15">
        <v>94</v>
      </c>
      <c r="F53" s="15">
        <v>135</v>
      </c>
      <c r="G53" s="15">
        <v>117</v>
      </c>
      <c r="H53" s="39">
        <v>435</v>
      </c>
      <c r="I53" s="15">
        <v>5</v>
      </c>
      <c r="J53" s="15">
        <v>9</v>
      </c>
      <c r="K53" s="15">
        <v>23</v>
      </c>
      <c r="L53" s="15">
        <v>4</v>
      </c>
    </row>
    <row r="54" spans="1:12" ht="15.75" x14ac:dyDescent="0.25">
      <c r="A54" s="157">
        <v>52</v>
      </c>
      <c r="B54" s="90" t="s">
        <v>58</v>
      </c>
      <c r="C54" s="51" t="s">
        <v>66</v>
      </c>
      <c r="D54" s="15">
        <v>101</v>
      </c>
      <c r="E54" s="15">
        <v>124</v>
      </c>
      <c r="F54" s="15">
        <v>84</v>
      </c>
      <c r="G54" s="15">
        <v>101</v>
      </c>
      <c r="H54" s="39">
        <v>410</v>
      </c>
      <c r="I54" s="15">
        <v>3</v>
      </c>
      <c r="J54" s="15">
        <v>5</v>
      </c>
      <c r="K54" s="15">
        <v>29</v>
      </c>
      <c r="L54" s="15">
        <v>3</v>
      </c>
    </row>
  </sheetData>
  <sortState ref="B3:L54">
    <sortCondition descending="1" ref="H3:H54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X3" sqref="X3"/>
    </sheetView>
  </sheetViews>
  <sheetFormatPr defaultRowHeight="15" x14ac:dyDescent="0.25"/>
  <cols>
    <col min="1" max="1" width="3" bestFit="1" customWidth="1"/>
    <col min="2" max="2" width="3.28515625" bestFit="1" customWidth="1"/>
    <col min="3" max="3" width="25.28515625" customWidth="1"/>
    <col min="4" max="17" width="5.42578125" customWidth="1"/>
    <col min="18" max="18" width="6" customWidth="1"/>
    <col min="19" max="19" width="7.28515625" customWidth="1"/>
    <col min="20" max="20" width="4.7109375" customWidth="1"/>
    <col min="21" max="21" width="5.140625" customWidth="1"/>
    <col min="22" max="22" width="6.28515625" customWidth="1"/>
  </cols>
  <sheetData>
    <row r="1" spans="1:22" ht="21" x14ac:dyDescent="0.35">
      <c r="C1" s="1" t="s">
        <v>32</v>
      </c>
      <c r="G1" s="31"/>
      <c r="H1" s="31"/>
      <c r="I1" s="31"/>
      <c r="J1" s="31"/>
      <c r="K1" s="31"/>
      <c r="L1" s="32"/>
      <c r="M1" s="32"/>
      <c r="N1" s="32"/>
      <c r="O1" s="32"/>
      <c r="P1" s="32"/>
      <c r="Q1" s="32"/>
      <c r="R1" s="32"/>
    </row>
    <row r="2" spans="1:22" ht="15.75" x14ac:dyDescent="0.25">
      <c r="C2" s="18" t="s">
        <v>29</v>
      </c>
      <c r="D2" s="33" t="s">
        <v>33</v>
      </c>
      <c r="E2" s="33" t="s">
        <v>34</v>
      </c>
      <c r="F2" s="200" t="s">
        <v>35</v>
      </c>
      <c r="G2" s="199" t="s">
        <v>36</v>
      </c>
      <c r="H2" s="199" t="s">
        <v>37</v>
      </c>
      <c r="I2" s="199" t="s">
        <v>38</v>
      </c>
      <c r="J2" s="199" t="s">
        <v>39</v>
      </c>
      <c r="K2" s="199" t="s">
        <v>40</v>
      </c>
      <c r="L2" s="199" t="s">
        <v>41</v>
      </c>
      <c r="M2" s="199" t="s">
        <v>42</v>
      </c>
      <c r="N2" s="199" t="s">
        <v>195</v>
      </c>
      <c r="O2" s="199" t="s">
        <v>199</v>
      </c>
      <c r="P2" s="199" t="s">
        <v>200</v>
      </c>
      <c r="Q2" s="199" t="s">
        <v>207</v>
      </c>
      <c r="R2" s="199" t="s">
        <v>214</v>
      </c>
    </row>
    <row r="3" spans="1:22" ht="23.25" x14ac:dyDescent="0.25">
      <c r="A3" t="s">
        <v>23</v>
      </c>
      <c r="C3" s="35" t="s">
        <v>23</v>
      </c>
      <c r="D3" s="8">
        <v>44454</v>
      </c>
      <c r="E3" s="36">
        <v>44468</v>
      </c>
      <c r="F3" s="134">
        <v>43751</v>
      </c>
      <c r="G3" s="198" t="s">
        <v>169</v>
      </c>
      <c r="H3" s="198" t="s">
        <v>177</v>
      </c>
      <c r="I3" s="198" t="s">
        <v>181</v>
      </c>
      <c r="J3" s="198" t="s">
        <v>183</v>
      </c>
      <c r="K3" s="232" t="s">
        <v>188</v>
      </c>
      <c r="L3" s="198" t="s">
        <v>190</v>
      </c>
      <c r="M3" s="198" t="s">
        <v>191</v>
      </c>
      <c r="N3" s="241" t="s">
        <v>194</v>
      </c>
      <c r="O3" s="241" t="s">
        <v>198</v>
      </c>
      <c r="P3" s="241" t="s">
        <v>201</v>
      </c>
      <c r="Q3" s="241" t="s">
        <v>209</v>
      </c>
      <c r="R3" s="241" t="s">
        <v>216</v>
      </c>
      <c r="S3" s="38" t="s">
        <v>16</v>
      </c>
      <c r="T3" s="39" t="s">
        <v>17</v>
      </c>
      <c r="U3" s="38" t="s">
        <v>43</v>
      </c>
      <c r="V3" s="40" t="s">
        <v>44</v>
      </c>
    </row>
    <row r="4" spans="1:22" ht="15.75" x14ac:dyDescent="0.25">
      <c r="A4" s="41">
        <v>1</v>
      </c>
      <c r="B4" s="87" t="s">
        <v>45</v>
      </c>
      <c r="C4" s="43" t="s">
        <v>46</v>
      </c>
      <c r="D4" s="67">
        <v>687</v>
      </c>
      <c r="E4" s="160">
        <v>684</v>
      </c>
      <c r="F4" s="160">
        <v>1530</v>
      </c>
      <c r="G4" s="164">
        <v>686</v>
      </c>
      <c r="H4" s="160">
        <v>1413</v>
      </c>
      <c r="I4" s="163">
        <v>656</v>
      </c>
      <c r="J4" s="15"/>
      <c r="K4" s="15"/>
      <c r="L4" s="160">
        <v>709</v>
      </c>
      <c r="M4" s="15">
        <v>626</v>
      </c>
      <c r="N4" s="15"/>
      <c r="O4" s="160">
        <v>1496</v>
      </c>
      <c r="P4" s="164">
        <v>719</v>
      </c>
      <c r="Q4" s="57"/>
      <c r="R4" s="160">
        <v>776</v>
      </c>
      <c r="S4" s="15">
        <f t="shared" ref="S4:S26" si="0">SUM(D4:R4)</f>
        <v>9982</v>
      </c>
      <c r="T4" s="57">
        <v>14</v>
      </c>
      <c r="U4" s="162">
        <f t="shared" ref="U4:U27" si="1">S4/T4</f>
        <v>713</v>
      </c>
      <c r="V4" s="44">
        <f t="shared" ref="V4:V27" si="2">U4/4</f>
        <v>178.25</v>
      </c>
    </row>
    <row r="5" spans="1:22" ht="15.75" x14ac:dyDescent="0.25">
      <c r="A5" s="41">
        <v>2</v>
      </c>
      <c r="B5" s="88" t="s">
        <v>49</v>
      </c>
      <c r="C5" s="89" t="s">
        <v>69</v>
      </c>
      <c r="D5" s="47">
        <v>584</v>
      </c>
      <c r="E5" s="57"/>
      <c r="F5" s="57">
        <v>603</v>
      </c>
      <c r="G5" s="15">
        <v>652</v>
      </c>
      <c r="H5" s="160">
        <v>696</v>
      </c>
      <c r="I5" s="15">
        <v>589</v>
      </c>
      <c r="J5" s="15">
        <v>634</v>
      </c>
      <c r="K5" s="15">
        <v>574</v>
      </c>
      <c r="L5" s="164">
        <v>694</v>
      </c>
      <c r="M5" s="15">
        <v>605</v>
      </c>
      <c r="N5" s="57">
        <v>636</v>
      </c>
      <c r="O5" s="164">
        <v>697</v>
      </c>
      <c r="P5" s="163">
        <v>667</v>
      </c>
      <c r="Q5" s="57">
        <v>676</v>
      </c>
      <c r="R5" s="57">
        <v>596</v>
      </c>
      <c r="S5" s="15">
        <f t="shared" si="0"/>
        <v>8903</v>
      </c>
      <c r="T5" s="57">
        <v>14</v>
      </c>
      <c r="U5" s="166">
        <f t="shared" si="1"/>
        <v>635.92857142857144</v>
      </c>
      <c r="V5" s="44">
        <f t="shared" si="2"/>
        <v>158.98214285714286</v>
      </c>
    </row>
    <row r="6" spans="1:22" ht="15.75" x14ac:dyDescent="0.25">
      <c r="A6" s="41">
        <v>3</v>
      </c>
      <c r="B6" s="87" t="s">
        <v>45</v>
      </c>
      <c r="C6" s="43" t="s">
        <v>47</v>
      </c>
      <c r="D6" s="86"/>
      <c r="E6" s="57"/>
      <c r="F6" s="57"/>
      <c r="G6" s="15">
        <v>659</v>
      </c>
      <c r="H6" s="15">
        <v>586</v>
      </c>
      <c r="I6" s="15">
        <v>551</v>
      </c>
      <c r="J6" s="15">
        <v>579</v>
      </c>
      <c r="K6" s="163">
        <v>661</v>
      </c>
      <c r="L6" s="15">
        <v>651</v>
      </c>
      <c r="M6" s="160">
        <v>671</v>
      </c>
      <c r="N6" s="57">
        <v>600</v>
      </c>
      <c r="O6" s="57">
        <v>634</v>
      </c>
      <c r="P6" s="160">
        <v>743</v>
      </c>
      <c r="Q6" s="57">
        <v>643</v>
      </c>
      <c r="R6" s="57"/>
      <c r="S6" s="15">
        <f t="shared" si="0"/>
        <v>6978</v>
      </c>
      <c r="T6" s="57">
        <v>11</v>
      </c>
      <c r="U6" s="165">
        <f t="shared" si="1"/>
        <v>634.36363636363637</v>
      </c>
      <c r="V6" s="44">
        <f t="shared" si="2"/>
        <v>158.59090909090909</v>
      </c>
    </row>
    <row r="7" spans="1:22" ht="15.75" x14ac:dyDescent="0.25">
      <c r="A7" s="41">
        <v>4</v>
      </c>
      <c r="B7" s="88" t="s">
        <v>49</v>
      </c>
      <c r="C7" s="89" t="s">
        <v>175</v>
      </c>
      <c r="D7" s="15">
        <v>583</v>
      </c>
      <c r="E7" s="57">
        <v>593</v>
      </c>
      <c r="F7" s="164">
        <v>652</v>
      </c>
      <c r="G7" s="15">
        <v>616</v>
      </c>
      <c r="H7" s="163">
        <v>629</v>
      </c>
      <c r="I7" s="15"/>
      <c r="J7" s="164">
        <v>678</v>
      </c>
      <c r="K7" s="15"/>
      <c r="L7" s="15"/>
      <c r="M7" s="163">
        <v>645</v>
      </c>
      <c r="N7" s="57">
        <v>637</v>
      </c>
      <c r="O7" s="57">
        <v>645</v>
      </c>
      <c r="P7" s="57">
        <v>650</v>
      </c>
      <c r="Q7" s="57"/>
      <c r="R7" s="57"/>
      <c r="S7" s="15">
        <f t="shared" si="0"/>
        <v>6328</v>
      </c>
      <c r="T7" s="57">
        <v>10</v>
      </c>
      <c r="U7" s="141">
        <f t="shared" si="1"/>
        <v>632.79999999999995</v>
      </c>
      <c r="V7" s="44">
        <f t="shared" si="2"/>
        <v>158.19999999999999</v>
      </c>
    </row>
    <row r="8" spans="1:22" ht="15.75" x14ac:dyDescent="0.25">
      <c r="A8" s="41">
        <v>5</v>
      </c>
      <c r="B8" s="88" t="s">
        <v>49</v>
      </c>
      <c r="C8" s="89" t="s">
        <v>51</v>
      </c>
      <c r="D8" s="15"/>
      <c r="E8" s="57">
        <v>535</v>
      </c>
      <c r="F8" s="57">
        <v>543</v>
      </c>
      <c r="G8" s="15">
        <v>562</v>
      </c>
      <c r="H8" s="15"/>
      <c r="I8" s="164">
        <v>673</v>
      </c>
      <c r="J8" s="160">
        <v>683</v>
      </c>
      <c r="K8" s="15">
        <v>625</v>
      </c>
      <c r="L8" s="163">
        <v>685</v>
      </c>
      <c r="M8" s="15">
        <v>597</v>
      </c>
      <c r="N8" s="57"/>
      <c r="O8" s="57">
        <v>646</v>
      </c>
      <c r="P8" s="57"/>
      <c r="Q8" s="164">
        <v>680</v>
      </c>
      <c r="R8" s="164">
        <v>680</v>
      </c>
      <c r="S8" s="15">
        <f t="shared" si="0"/>
        <v>6909</v>
      </c>
      <c r="T8" s="57">
        <v>11</v>
      </c>
      <c r="U8" s="44">
        <f t="shared" si="1"/>
        <v>628.09090909090912</v>
      </c>
      <c r="V8" s="44">
        <f t="shared" si="2"/>
        <v>157.02272727272728</v>
      </c>
    </row>
    <row r="9" spans="1:22" ht="15.75" x14ac:dyDescent="0.25">
      <c r="A9" s="41">
        <v>6</v>
      </c>
      <c r="B9" s="88" t="s">
        <v>49</v>
      </c>
      <c r="C9" s="89" t="s">
        <v>53</v>
      </c>
      <c r="D9" s="15">
        <v>617</v>
      </c>
      <c r="E9" s="57"/>
      <c r="F9" s="57">
        <v>601</v>
      </c>
      <c r="G9" s="160">
        <v>691</v>
      </c>
      <c r="H9" s="15">
        <v>573</v>
      </c>
      <c r="I9" s="15">
        <v>539</v>
      </c>
      <c r="J9" s="15">
        <v>590</v>
      </c>
      <c r="K9" s="15"/>
      <c r="L9" s="15">
        <v>613</v>
      </c>
      <c r="M9" s="15">
        <v>634</v>
      </c>
      <c r="N9" s="15"/>
      <c r="O9" s="163">
        <v>692</v>
      </c>
      <c r="P9" s="57">
        <v>643</v>
      </c>
      <c r="Q9" s="57">
        <v>643</v>
      </c>
      <c r="R9" s="57">
        <v>634</v>
      </c>
      <c r="S9" s="15">
        <f t="shared" si="0"/>
        <v>7470</v>
      </c>
      <c r="T9" s="57">
        <v>12</v>
      </c>
      <c r="U9" s="44">
        <f t="shared" si="1"/>
        <v>622.5</v>
      </c>
      <c r="V9" s="44">
        <f t="shared" si="2"/>
        <v>155.625</v>
      </c>
    </row>
    <row r="10" spans="1:22" ht="15.75" x14ac:dyDescent="0.25">
      <c r="A10" s="41">
        <v>7</v>
      </c>
      <c r="B10" s="87" t="s">
        <v>45</v>
      </c>
      <c r="C10" s="43" t="s">
        <v>52</v>
      </c>
      <c r="D10" s="164">
        <v>652</v>
      </c>
      <c r="E10" s="164">
        <v>651</v>
      </c>
      <c r="F10" s="163">
        <v>646</v>
      </c>
      <c r="G10" s="15"/>
      <c r="H10" s="15">
        <v>581</v>
      </c>
      <c r="I10" s="15"/>
      <c r="J10" s="15">
        <v>560</v>
      </c>
      <c r="K10" s="160">
        <v>683</v>
      </c>
      <c r="L10" s="15">
        <v>580</v>
      </c>
      <c r="M10" s="15">
        <v>586</v>
      </c>
      <c r="N10" s="57">
        <v>629</v>
      </c>
      <c r="O10" s="57"/>
      <c r="P10" s="57">
        <v>607</v>
      </c>
      <c r="Q10" s="160">
        <v>1316</v>
      </c>
      <c r="R10" s="57">
        <v>593</v>
      </c>
      <c r="S10" s="15">
        <f t="shared" si="0"/>
        <v>8084</v>
      </c>
      <c r="T10" s="57">
        <v>13</v>
      </c>
      <c r="U10" s="141">
        <f t="shared" si="1"/>
        <v>621.84615384615381</v>
      </c>
      <c r="V10" s="44">
        <f t="shared" si="2"/>
        <v>155.46153846153845</v>
      </c>
    </row>
    <row r="11" spans="1:22" ht="15.75" x14ac:dyDescent="0.25">
      <c r="A11" s="41">
        <v>8</v>
      </c>
      <c r="B11" s="87" t="s">
        <v>45</v>
      </c>
      <c r="C11" s="43" t="s">
        <v>48</v>
      </c>
      <c r="D11" s="57">
        <v>564</v>
      </c>
      <c r="E11" s="163">
        <v>617</v>
      </c>
      <c r="F11" s="57">
        <v>619</v>
      </c>
      <c r="G11" s="163">
        <v>672</v>
      </c>
      <c r="H11" s="15">
        <v>531</v>
      </c>
      <c r="I11" s="15">
        <v>587</v>
      </c>
      <c r="J11" s="15">
        <v>609</v>
      </c>
      <c r="K11" s="15">
        <v>632</v>
      </c>
      <c r="L11" s="15">
        <v>670</v>
      </c>
      <c r="M11" s="15"/>
      <c r="N11" s="164">
        <v>689</v>
      </c>
      <c r="O11" s="57">
        <v>607</v>
      </c>
      <c r="P11" s="57">
        <v>600</v>
      </c>
      <c r="Q11" s="163">
        <v>678</v>
      </c>
      <c r="R11" s="57">
        <v>610</v>
      </c>
      <c r="S11" s="15">
        <f t="shared" si="0"/>
        <v>8685</v>
      </c>
      <c r="T11" s="57">
        <v>14</v>
      </c>
      <c r="U11" s="141">
        <f t="shared" si="1"/>
        <v>620.35714285714289</v>
      </c>
      <c r="V11" s="44">
        <f t="shared" si="2"/>
        <v>155.08928571428572</v>
      </c>
    </row>
    <row r="12" spans="1:22" ht="15.75" x14ac:dyDescent="0.25">
      <c r="A12" s="41">
        <v>9</v>
      </c>
      <c r="B12" s="87" t="s">
        <v>45</v>
      </c>
      <c r="C12" s="43" t="s">
        <v>171</v>
      </c>
      <c r="D12" s="15">
        <v>591</v>
      </c>
      <c r="E12" s="57">
        <v>601</v>
      </c>
      <c r="F12" s="57">
        <v>625</v>
      </c>
      <c r="G12" s="15">
        <v>609</v>
      </c>
      <c r="H12" s="15">
        <v>579</v>
      </c>
      <c r="I12" s="15">
        <v>556</v>
      </c>
      <c r="J12" s="15"/>
      <c r="K12" s="164">
        <v>673</v>
      </c>
      <c r="L12" s="15"/>
      <c r="M12" s="164">
        <v>653</v>
      </c>
      <c r="N12" s="57">
        <v>613</v>
      </c>
      <c r="O12" s="57">
        <v>636</v>
      </c>
      <c r="P12" s="57"/>
      <c r="Q12" s="57">
        <v>647</v>
      </c>
      <c r="R12" s="57">
        <v>640</v>
      </c>
      <c r="S12" s="15">
        <f t="shared" si="0"/>
        <v>7423</v>
      </c>
      <c r="T12" s="57">
        <v>12</v>
      </c>
      <c r="U12" s="44">
        <f t="shared" si="1"/>
        <v>618.58333333333337</v>
      </c>
      <c r="V12" s="44">
        <f t="shared" si="2"/>
        <v>154.64583333333334</v>
      </c>
    </row>
    <row r="13" spans="1:22" ht="15.75" x14ac:dyDescent="0.25">
      <c r="A13" s="41">
        <v>10</v>
      </c>
      <c r="B13" s="88" t="s">
        <v>49</v>
      </c>
      <c r="C13" s="89" t="s">
        <v>155</v>
      </c>
      <c r="D13" s="15"/>
      <c r="E13" s="57">
        <v>525</v>
      </c>
      <c r="F13" s="57"/>
      <c r="G13" s="15"/>
      <c r="H13" s="15"/>
      <c r="I13" s="15">
        <v>610</v>
      </c>
      <c r="J13" s="15">
        <v>594</v>
      </c>
      <c r="K13" s="15">
        <v>572</v>
      </c>
      <c r="L13" s="15">
        <v>567</v>
      </c>
      <c r="M13" s="15"/>
      <c r="N13" s="160">
        <v>697</v>
      </c>
      <c r="O13" s="57">
        <v>635</v>
      </c>
      <c r="P13" s="57"/>
      <c r="Q13" s="57"/>
      <c r="R13" s="57">
        <v>633</v>
      </c>
      <c r="S13" s="15">
        <f t="shared" si="0"/>
        <v>4833</v>
      </c>
      <c r="T13" s="57">
        <v>8</v>
      </c>
      <c r="U13" s="44">
        <f t="shared" si="1"/>
        <v>604.125</v>
      </c>
      <c r="V13" s="44">
        <f t="shared" si="2"/>
        <v>151.03125</v>
      </c>
    </row>
    <row r="14" spans="1:22" ht="15.75" x14ac:dyDescent="0.25">
      <c r="A14" s="41">
        <v>11</v>
      </c>
      <c r="B14" s="88" t="s">
        <v>49</v>
      </c>
      <c r="C14" s="89" t="s">
        <v>50</v>
      </c>
      <c r="D14" s="163">
        <v>643</v>
      </c>
      <c r="E14" s="57">
        <v>587</v>
      </c>
      <c r="F14" s="57">
        <v>641</v>
      </c>
      <c r="G14" s="15">
        <v>582</v>
      </c>
      <c r="H14" s="15">
        <v>592</v>
      </c>
      <c r="I14" s="15">
        <v>565</v>
      </c>
      <c r="J14" s="15">
        <v>650</v>
      </c>
      <c r="K14" s="15">
        <v>614</v>
      </c>
      <c r="L14" s="15">
        <v>542</v>
      </c>
      <c r="M14" s="15"/>
      <c r="N14" s="15">
        <v>641</v>
      </c>
      <c r="O14" s="57">
        <v>636</v>
      </c>
      <c r="P14" s="57">
        <v>597</v>
      </c>
      <c r="Q14" s="57">
        <v>543</v>
      </c>
      <c r="R14" s="57"/>
      <c r="S14" s="15">
        <f t="shared" si="0"/>
        <v>7833</v>
      </c>
      <c r="T14" s="57">
        <v>13</v>
      </c>
      <c r="U14" s="141">
        <f t="shared" si="1"/>
        <v>602.53846153846155</v>
      </c>
      <c r="V14" s="44">
        <f t="shared" si="2"/>
        <v>150.63461538461539</v>
      </c>
    </row>
    <row r="15" spans="1:22" ht="15.75" x14ac:dyDescent="0.25">
      <c r="A15" s="41">
        <v>12</v>
      </c>
      <c r="B15" s="91" t="s">
        <v>55</v>
      </c>
      <c r="C15" s="49" t="s">
        <v>62</v>
      </c>
      <c r="D15" s="15"/>
      <c r="E15" s="57"/>
      <c r="F15" s="57"/>
      <c r="G15" s="15"/>
      <c r="H15" s="15"/>
      <c r="I15" s="15"/>
      <c r="J15" s="15"/>
      <c r="K15" s="15">
        <v>567</v>
      </c>
      <c r="L15" s="15"/>
      <c r="M15" s="15"/>
      <c r="N15" s="15">
        <v>535</v>
      </c>
      <c r="O15" s="15">
        <v>581</v>
      </c>
      <c r="P15" s="15"/>
      <c r="Q15" s="15">
        <v>574</v>
      </c>
      <c r="R15" s="163">
        <v>646</v>
      </c>
      <c r="S15" s="15">
        <f t="shared" si="0"/>
        <v>2903</v>
      </c>
      <c r="T15" s="57">
        <v>5</v>
      </c>
      <c r="U15" s="15">
        <f t="shared" si="1"/>
        <v>580.6</v>
      </c>
      <c r="V15" s="44">
        <f t="shared" si="2"/>
        <v>145.15</v>
      </c>
    </row>
    <row r="16" spans="1:22" ht="15.75" x14ac:dyDescent="0.25">
      <c r="A16" s="41">
        <v>13</v>
      </c>
      <c r="B16" s="91" t="s">
        <v>55</v>
      </c>
      <c r="C16" s="48" t="s">
        <v>56</v>
      </c>
      <c r="D16" s="15">
        <v>592</v>
      </c>
      <c r="E16" s="57">
        <v>547</v>
      </c>
      <c r="F16" s="57"/>
      <c r="G16" s="15"/>
      <c r="H16" s="15"/>
      <c r="I16" s="15"/>
      <c r="J16" s="15"/>
      <c r="K16" s="15">
        <v>505</v>
      </c>
      <c r="L16" s="15"/>
      <c r="M16" s="15">
        <v>517</v>
      </c>
      <c r="N16" s="163">
        <v>683</v>
      </c>
      <c r="O16" s="57">
        <v>585</v>
      </c>
      <c r="P16" s="57">
        <v>561</v>
      </c>
      <c r="Q16" s="57">
        <v>613</v>
      </c>
      <c r="R16" s="57">
        <v>553</v>
      </c>
      <c r="S16" s="15">
        <f t="shared" si="0"/>
        <v>5156</v>
      </c>
      <c r="T16" s="57">
        <v>9</v>
      </c>
      <c r="U16" s="44">
        <f t="shared" si="1"/>
        <v>572.88888888888891</v>
      </c>
      <c r="V16" s="44">
        <f t="shared" si="2"/>
        <v>143.22222222222223</v>
      </c>
    </row>
    <row r="17" spans="1:22" ht="15.75" x14ac:dyDescent="0.25">
      <c r="A17" s="41">
        <v>14</v>
      </c>
      <c r="B17" s="90" t="s">
        <v>58</v>
      </c>
      <c r="C17" s="51" t="s">
        <v>68</v>
      </c>
      <c r="D17" s="15">
        <v>561</v>
      </c>
      <c r="E17" s="57">
        <v>521</v>
      </c>
      <c r="F17" s="57">
        <v>511</v>
      </c>
      <c r="G17" s="15">
        <v>563</v>
      </c>
      <c r="H17" s="15">
        <v>549</v>
      </c>
      <c r="I17" s="15">
        <v>471</v>
      </c>
      <c r="J17" s="163">
        <v>657</v>
      </c>
      <c r="K17" s="15">
        <v>612</v>
      </c>
      <c r="L17" s="15">
        <v>581</v>
      </c>
      <c r="M17" s="15">
        <v>559</v>
      </c>
      <c r="N17" s="15">
        <v>614</v>
      </c>
      <c r="O17" s="15"/>
      <c r="P17" s="15">
        <v>584</v>
      </c>
      <c r="Q17" s="15">
        <v>651</v>
      </c>
      <c r="R17" s="15"/>
      <c r="S17" s="15">
        <f t="shared" si="0"/>
        <v>7434</v>
      </c>
      <c r="T17" s="57">
        <v>13</v>
      </c>
      <c r="U17" s="44">
        <f t="shared" si="1"/>
        <v>571.84615384615381</v>
      </c>
      <c r="V17" s="44">
        <f t="shared" si="2"/>
        <v>142.96153846153845</v>
      </c>
    </row>
    <row r="18" spans="1:22" ht="15.75" x14ac:dyDescent="0.25">
      <c r="A18" s="41">
        <v>15</v>
      </c>
      <c r="B18" s="90" t="s">
        <v>58</v>
      </c>
      <c r="C18" s="51" t="s">
        <v>59</v>
      </c>
      <c r="D18" s="15"/>
      <c r="E18" s="57">
        <v>490</v>
      </c>
      <c r="F18" s="57">
        <v>575</v>
      </c>
      <c r="G18" s="15"/>
      <c r="H18" s="15">
        <v>510</v>
      </c>
      <c r="I18" s="160">
        <v>676</v>
      </c>
      <c r="J18" s="15"/>
      <c r="K18" s="15">
        <v>555</v>
      </c>
      <c r="L18" s="15">
        <v>573</v>
      </c>
      <c r="M18" s="15"/>
      <c r="N18" s="15">
        <v>627</v>
      </c>
      <c r="O18" s="57"/>
      <c r="P18" s="57"/>
      <c r="Q18" s="57">
        <v>517</v>
      </c>
      <c r="R18" s="57">
        <v>510</v>
      </c>
      <c r="S18" s="15">
        <f t="shared" si="0"/>
        <v>5033</v>
      </c>
      <c r="T18" s="57">
        <v>9</v>
      </c>
      <c r="U18" s="44">
        <f t="shared" si="1"/>
        <v>559.22222222222217</v>
      </c>
      <c r="V18" s="44">
        <f t="shared" si="2"/>
        <v>139.80555555555554</v>
      </c>
    </row>
    <row r="19" spans="1:22" ht="15.75" x14ac:dyDescent="0.25">
      <c r="A19" s="41">
        <v>16</v>
      </c>
      <c r="B19" s="90" t="s">
        <v>58</v>
      </c>
      <c r="C19" s="51" t="s">
        <v>60</v>
      </c>
      <c r="D19" s="15">
        <v>508</v>
      </c>
      <c r="E19" s="57"/>
      <c r="F19" s="57">
        <v>579</v>
      </c>
      <c r="G19" s="15">
        <v>544</v>
      </c>
      <c r="H19" s="15">
        <v>542</v>
      </c>
      <c r="I19" s="15">
        <v>468</v>
      </c>
      <c r="J19" s="15">
        <v>486</v>
      </c>
      <c r="K19" s="15"/>
      <c r="L19" s="15">
        <v>536</v>
      </c>
      <c r="M19" s="15">
        <v>538</v>
      </c>
      <c r="N19" s="15"/>
      <c r="O19" s="15">
        <v>537</v>
      </c>
      <c r="P19" s="15">
        <v>543</v>
      </c>
      <c r="Q19" s="15">
        <v>582</v>
      </c>
      <c r="R19" s="15">
        <v>555</v>
      </c>
      <c r="S19" s="15">
        <f t="shared" si="0"/>
        <v>6418</v>
      </c>
      <c r="T19" s="57">
        <v>12</v>
      </c>
      <c r="U19" s="44">
        <f t="shared" si="1"/>
        <v>534.83333333333337</v>
      </c>
      <c r="V19" s="44">
        <f t="shared" si="2"/>
        <v>133.70833333333334</v>
      </c>
    </row>
    <row r="20" spans="1:22" ht="15.75" x14ac:dyDescent="0.25">
      <c r="A20" s="41">
        <v>17</v>
      </c>
      <c r="B20" s="90" t="s">
        <v>58</v>
      </c>
      <c r="C20" s="51" t="s">
        <v>65</v>
      </c>
      <c r="D20" s="15">
        <v>509</v>
      </c>
      <c r="E20" s="57">
        <v>442</v>
      </c>
      <c r="F20" s="57">
        <v>528</v>
      </c>
      <c r="G20" s="15">
        <v>514</v>
      </c>
      <c r="H20" s="15">
        <v>478</v>
      </c>
      <c r="I20" s="15">
        <v>445</v>
      </c>
      <c r="J20" s="15">
        <v>566</v>
      </c>
      <c r="K20" s="15">
        <v>437</v>
      </c>
      <c r="L20" s="15">
        <v>581</v>
      </c>
      <c r="M20" s="15">
        <v>545</v>
      </c>
      <c r="N20" s="15">
        <v>662</v>
      </c>
      <c r="O20" s="15">
        <v>542</v>
      </c>
      <c r="P20" s="15">
        <v>541</v>
      </c>
      <c r="Q20" s="15">
        <v>662</v>
      </c>
      <c r="R20" s="15">
        <v>505</v>
      </c>
      <c r="S20" s="15">
        <f t="shared" si="0"/>
        <v>7957</v>
      </c>
      <c r="T20" s="57">
        <v>15</v>
      </c>
      <c r="U20" s="44">
        <f t="shared" si="1"/>
        <v>530.4666666666667</v>
      </c>
      <c r="V20" s="44">
        <f t="shared" si="2"/>
        <v>132.61666666666667</v>
      </c>
    </row>
    <row r="21" spans="1:22" ht="15.75" x14ac:dyDescent="0.25">
      <c r="A21" s="41">
        <v>18</v>
      </c>
      <c r="B21" s="90" t="s">
        <v>58</v>
      </c>
      <c r="C21" s="51" t="s">
        <v>63</v>
      </c>
      <c r="D21" s="15"/>
      <c r="E21" s="57"/>
      <c r="F21" s="57"/>
      <c r="G21" s="15"/>
      <c r="H21" s="34"/>
      <c r="I21" s="15"/>
      <c r="J21" s="15"/>
      <c r="K21" s="15"/>
      <c r="L21" s="15"/>
      <c r="M21" s="15">
        <v>478</v>
      </c>
      <c r="N21" s="15"/>
      <c r="O21" s="15"/>
      <c r="P21" s="15">
        <v>471</v>
      </c>
      <c r="Q21" s="15"/>
      <c r="R21" s="15">
        <v>618</v>
      </c>
      <c r="S21" s="15">
        <f t="shared" si="0"/>
        <v>1567</v>
      </c>
      <c r="T21" s="57">
        <v>3</v>
      </c>
      <c r="U21" s="44">
        <f t="shared" si="1"/>
        <v>522.33333333333337</v>
      </c>
      <c r="V21" s="44">
        <f t="shared" si="2"/>
        <v>130.58333333333334</v>
      </c>
    </row>
    <row r="22" spans="1:22" ht="15.75" x14ac:dyDescent="0.25">
      <c r="A22" s="41">
        <v>19</v>
      </c>
      <c r="B22" s="91" t="s">
        <v>55</v>
      </c>
      <c r="C22" s="48" t="s">
        <v>64</v>
      </c>
      <c r="D22" s="47">
        <v>570</v>
      </c>
      <c r="E22" s="57">
        <v>534</v>
      </c>
      <c r="F22" s="57">
        <v>488</v>
      </c>
      <c r="G22" s="15">
        <v>440</v>
      </c>
      <c r="H22" s="15">
        <v>527</v>
      </c>
      <c r="I22" s="15">
        <v>461</v>
      </c>
      <c r="J22" s="15">
        <v>476</v>
      </c>
      <c r="K22" s="15">
        <v>540</v>
      </c>
      <c r="L22" s="15">
        <v>519</v>
      </c>
      <c r="M22" s="15">
        <v>449</v>
      </c>
      <c r="N22" s="15">
        <v>550</v>
      </c>
      <c r="O22" s="15">
        <v>493</v>
      </c>
      <c r="P22" s="15"/>
      <c r="Q22" s="15"/>
      <c r="R22" s="15"/>
      <c r="S22" s="15">
        <f t="shared" si="0"/>
        <v>6047</v>
      </c>
      <c r="T22" s="57">
        <v>12</v>
      </c>
      <c r="U22" s="44">
        <f t="shared" si="1"/>
        <v>503.91666666666669</v>
      </c>
      <c r="V22" s="44">
        <f t="shared" si="2"/>
        <v>125.97916666666667</v>
      </c>
    </row>
    <row r="23" spans="1:22" ht="15.75" x14ac:dyDescent="0.25">
      <c r="A23" s="41">
        <v>20</v>
      </c>
      <c r="B23" s="218" t="s">
        <v>157</v>
      </c>
      <c r="C23" s="219" t="s">
        <v>184</v>
      </c>
      <c r="D23" s="47"/>
      <c r="E23" s="57"/>
      <c r="F23" s="57"/>
      <c r="G23" s="15"/>
      <c r="H23" s="15"/>
      <c r="I23" s="15"/>
      <c r="J23" s="15">
        <v>540</v>
      </c>
      <c r="K23" s="15"/>
      <c r="L23" s="15"/>
      <c r="M23" s="15"/>
      <c r="N23" s="15"/>
      <c r="O23" s="15"/>
      <c r="P23" s="15"/>
      <c r="Q23" s="15"/>
      <c r="R23" s="15">
        <v>463</v>
      </c>
      <c r="S23" s="15">
        <f t="shared" si="0"/>
        <v>1003</v>
      </c>
      <c r="T23" s="57">
        <v>2</v>
      </c>
      <c r="U23" s="44">
        <f t="shared" si="1"/>
        <v>501.5</v>
      </c>
      <c r="V23" s="44">
        <f t="shared" si="2"/>
        <v>125.375</v>
      </c>
    </row>
    <row r="24" spans="1:22" ht="15.75" x14ac:dyDescent="0.25">
      <c r="A24" s="41">
        <v>21</v>
      </c>
      <c r="B24" s="90" t="s">
        <v>58</v>
      </c>
      <c r="C24" s="51" t="s">
        <v>66</v>
      </c>
      <c r="D24" s="15">
        <v>531</v>
      </c>
      <c r="E24" s="57">
        <v>410</v>
      </c>
      <c r="F24" s="57"/>
      <c r="G24" s="15">
        <v>423</v>
      </c>
      <c r="H24" s="15"/>
      <c r="I24" s="15">
        <v>566</v>
      </c>
      <c r="J24" s="15">
        <v>458</v>
      </c>
      <c r="K24" s="15">
        <v>512</v>
      </c>
      <c r="L24" s="15">
        <v>444</v>
      </c>
      <c r="M24" s="15">
        <v>508</v>
      </c>
      <c r="N24" s="15">
        <v>468</v>
      </c>
      <c r="O24" s="15">
        <v>561</v>
      </c>
      <c r="P24" s="15">
        <v>563</v>
      </c>
      <c r="Q24" s="15">
        <v>556</v>
      </c>
      <c r="R24" s="15"/>
      <c r="S24" s="15">
        <f t="shared" si="0"/>
        <v>6000</v>
      </c>
      <c r="T24" s="57">
        <v>12</v>
      </c>
      <c r="U24" s="44">
        <f t="shared" si="1"/>
        <v>500</v>
      </c>
      <c r="V24" s="44">
        <f t="shared" si="2"/>
        <v>125</v>
      </c>
    </row>
    <row r="25" spans="1:22" ht="15.75" x14ac:dyDescent="0.25">
      <c r="A25" s="41">
        <v>22</v>
      </c>
      <c r="B25" s="91" t="s">
        <v>55</v>
      </c>
      <c r="C25" s="49" t="s">
        <v>67</v>
      </c>
      <c r="D25" s="47">
        <v>548</v>
      </c>
      <c r="E25" s="57">
        <v>558</v>
      </c>
      <c r="F25" s="57">
        <v>491</v>
      </c>
      <c r="G25" s="15">
        <v>519</v>
      </c>
      <c r="H25" s="15">
        <v>502</v>
      </c>
      <c r="I25" s="15">
        <v>434</v>
      </c>
      <c r="J25" s="15">
        <v>545</v>
      </c>
      <c r="K25" s="15">
        <v>448</v>
      </c>
      <c r="L25" s="15">
        <v>484</v>
      </c>
      <c r="M25" s="15">
        <v>541</v>
      </c>
      <c r="N25" s="15">
        <v>468</v>
      </c>
      <c r="O25" s="15">
        <v>432</v>
      </c>
      <c r="P25" s="15">
        <v>446</v>
      </c>
      <c r="Q25" s="15">
        <v>474</v>
      </c>
      <c r="R25" s="15">
        <v>445</v>
      </c>
      <c r="S25" s="15">
        <f t="shared" si="0"/>
        <v>7335</v>
      </c>
      <c r="T25" s="57">
        <v>15</v>
      </c>
      <c r="U25" s="44">
        <f t="shared" si="1"/>
        <v>489</v>
      </c>
      <c r="V25" s="44">
        <f t="shared" si="2"/>
        <v>122.25</v>
      </c>
    </row>
    <row r="26" spans="1:22" ht="15.75" x14ac:dyDescent="0.25">
      <c r="A26" s="41">
        <v>23</v>
      </c>
      <c r="B26" s="91" t="s">
        <v>55</v>
      </c>
      <c r="C26" s="49" t="s">
        <v>57</v>
      </c>
      <c r="D26" s="47">
        <v>497</v>
      </c>
      <c r="E26" s="57">
        <v>492</v>
      </c>
      <c r="F26" s="57">
        <v>439</v>
      </c>
      <c r="G26" s="15">
        <v>478</v>
      </c>
      <c r="H26" s="15">
        <v>496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>
        <f t="shared" si="0"/>
        <v>2402</v>
      </c>
      <c r="T26" s="57">
        <v>5</v>
      </c>
      <c r="U26" s="44">
        <f t="shared" si="1"/>
        <v>480.4</v>
      </c>
      <c r="V26" s="44">
        <f t="shared" si="2"/>
        <v>120.1</v>
      </c>
    </row>
    <row r="27" spans="1:22" ht="15.75" x14ac:dyDescent="0.25">
      <c r="A27" s="41">
        <v>24</v>
      </c>
      <c r="B27" s="218" t="s">
        <v>157</v>
      </c>
      <c r="C27" s="219" t="s">
        <v>202</v>
      </c>
      <c r="D27" s="15"/>
      <c r="E27" s="57"/>
      <c r="F27" s="57"/>
      <c r="G27" s="15"/>
      <c r="H27" s="15"/>
      <c r="I27" s="15"/>
      <c r="J27" s="15"/>
      <c r="K27" s="15"/>
      <c r="L27" s="15"/>
      <c r="M27" s="15"/>
      <c r="N27" s="15"/>
      <c r="O27" s="15"/>
      <c r="P27" s="15">
        <v>391</v>
      </c>
      <c r="Q27" s="15"/>
      <c r="R27" s="15"/>
      <c r="S27" s="15">
        <f>SUM(D27:Q27)</f>
        <v>391</v>
      </c>
      <c r="T27" s="57">
        <v>1</v>
      </c>
      <c r="U27" s="44">
        <f t="shared" si="1"/>
        <v>391</v>
      </c>
      <c r="V27" s="44">
        <f t="shared" si="2"/>
        <v>97.75</v>
      </c>
    </row>
    <row r="28" spans="1:22" x14ac:dyDescent="0.25">
      <c r="A28" s="41"/>
      <c r="D28" s="52">
        <f t="shared" ref="D28:R28" si="3">SUM(D4:D27)</f>
        <v>9237</v>
      </c>
      <c r="E28" s="52">
        <f t="shared" si="3"/>
        <v>8787</v>
      </c>
      <c r="F28" s="52">
        <f t="shared" si="3"/>
        <v>10071</v>
      </c>
      <c r="G28" s="52">
        <f t="shared" si="3"/>
        <v>9210</v>
      </c>
      <c r="H28" s="52">
        <f t="shared" si="3"/>
        <v>9784</v>
      </c>
      <c r="I28" s="52">
        <f t="shared" si="3"/>
        <v>8847</v>
      </c>
      <c r="J28" s="52">
        <f t="shared" si="3"/>
        <v>9305</v>
      </c>
      <c r="K28" s="52">
        <f t="shared" si="3"/>
        <v>9210</v>
      </c>
      <c r="L28" s="52">
        <f t="shared" si="3"/>
        <v>9429</v>
      </c>
      <c r="M28" s="52">
        <f t="shared" si="3"/>
        <v>9152</v>
      </c>
      <c r="N28" s="52">
        <f t="shared" si="3"/>
        <v>9749</v>
      </c>
      <c r="O28" s="52">
        <f t="shared" si="3"/>
        <v>11055</v>
      </c>
      <c r="P28" s="52">
        <f t="shared" si="3"/>
        <v>9326</v>
      </c>
      <c r="Q28" s="52">
        <f t="shared" si="3"/>
        <v>10455</v>
      </c>
      <c r="R28" s="52">
        <f t="shared" si="3"/>
        <v>9457</v>
      </c>
      <c r="S28" s="2"/>
      <c r="T28" s="2" t="s">
        <v>23</v>
      </c>
      <c r="U28" s="2"/>
    </row>
    <row r="29" spans="1:22" x14ac:dyDescent="0.25">
      <c r="C29" s="54" t="s">
        <v>70</v>
      </c>
      <c r="D29" s="55">
        <f t="shared" ref="D29:I29" si="4">D28/16</f>
        <v>577.3125</v>
      </c>
      <c r="E29" s="55">
        <f t="shared" si="4"/>
        <v>549.1875</v>
      </c>
      <c r="F29" s="55">
        <f t="shared" si="4"/>
        <v>629.4375</v>
      </c>
      <c r="G29" s="55">
        <f t="shared" si="4"/>
        <v>575.625</v>
      </c>
      <c r="H29" s="55">
        <f t="shared" si="4"/>
        <v>611.5</v>
      </c>
      <c r="I29" s="55">
        <f t="shared" si="4"/>
        <v>552.9375</v>
      </c>
      <c r="J29" s="55">
        <f>J28/16</f>
        <v>581.5625</v>
      </c>
      <c r="K29" s="55">
        <f>K28/16</f>
        <v>575.625</v>
      </c>
      <c r="L29" s="55">
        <f>L28/16</f>
        <v>589.3125</v>
      </c>
      <c r="M29" s="55">
        <f>M28/16</f>
        <v>572</v>
      </c>
      <c r="N29" s="55">
        <f>N28/16</f>
        <v>609.3125</v>
      </c>
      <c r="O29" s="55">
        <f t="shared" ref="O29:R29" si="5">O28/16</f>
        <v>690.9375</v>
      </c>
      <c r="P29" s="55">
        <f t="shared" si="5"/>
        <v>582.875</v>
      </c>
      <c r="Q29" s="55">
        <f t="shared" si="5"/>
        <v>653.4375</v>
      </c>
      <c r="R29" s="55">
        <f t="shared" si="5"/>
        <v>591.0625</v>
      </c>
    </row>
    <row r="30" spans="1:22" x14ac:dyDescent="0.25">
      <c r="D30" s="55">
        <f>D29/4</f>
        <v>144.328125</v>
      </c>
      <c r="E30" s="55">
        <f>E29/4</f>
        <v>137.296875</v>
      </c>
      <c r="F30" s="55">
        <f t="shared" ref="F30:R30" si="6">F29/4</f>
        <v>157.359375</v>
      </c>
      <c r="G30" s="35">
        <f t="shared" si="6"/>
        <v>143.90625</v>
      </c>
      <c r="H30" s="35">
        <f t="shared" si="6"/>
        <v>152.875</v>
      </c>
      <c r="I30" s="55">
        <f t="shared" si="6"/>
        <v>138.234375</v>
      </c>
      <c r="J30" s="35">
        <f t="shared" si="6"/>
        <v>145.390625</v>
      </c>
      <c r="K30" s="35">
        <f t="shared" si="6"/>
        <v>143.90625</v>
      </c>
      <c r="L30" s="55">
        <f t="shared" si="6"/>
        <v>147.328125</v>
      </c>
      <c r="M30" s="55">
        <f t="shared" si="6"/>
        <v>143</v>
      </c>
      <c r="N30" s="55">
        <f t="shared" si="6"/>
        <v>152.328125</v>
      </c>
      <c r="O30" s="55">
        <f t="shared" si="6"/>
        <v>172.734375</v>
      </c>
      <c r="P30" s="55">
        <f t="shared" si="6"/>
        <v>145.71875</v>
      </c>
      <c r="Q30" s="55">
        <f t="shared" si="6"/>
        <v>163.359375</v>
      </c>
      <c r="R30" s="55">
        <f t="shared" si="6"/>
        <v>147.765625</v>
      </c>
    </row>
    <row r="31" spans="1:22" x14ac:dyDescent="0.25">
      <c r="D31" s="55"/>
      <c r="E31" s="55"/>
      <c r="F31" s="175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</row>
    <row r="32" spans="1:22" x14ac:dyDescent="0.25">
      <c r="D32" s="55"/>
      <c r="E32" s="55"/>
      <c r="F32" s="175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</row>
    <row r="35" spans="1:1" x14ac:dyDescent="0.25">
      <c r="A35" s="41" t="s">
        <v>23</v>
      </c>
    </row>
  </sheetData>
  <sortState ref="B4:V27">
    <sortCondition descending="1" ref="U4:U27"/>
  </sortState>
  <phoneticPr fontId="15" type="noConversion"/>
  <pageMargins left="0.70866141732283472" right="0.11811023622047245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workbookViewId="0">
      <selection activeCell="W2" sqref="W2"/>
    </sheetView>
  </sheetViews>
  <sheetFormatPr defaultRowHeight="15" x14ac:dyDescent="0.25"/>
  <cols>
    <col min="1" max="1" width="3" bestFit="1" customWidth="1"/>
    <col min="2" max="2" width="3.28515625" bestFit="1" customWidth="1"/>
    <col min="3" max="3" width="26.85546875" bestFit="1" customWidth="1"/>
    <col min="4" max="17" width="4.5703125" customWidth="1"/>
    <col min="18" max="18" width="5.42578125" customWidth="1"/>
    <col min="19" max="19" width="5.42578125" style="268" customWidth="1"/>
    <col min="20" max="20" width="4.85546875" customWidth="1"/>
    <col min="21" max="21" width="5.5703125" customWidth="1"/>
    <col min="22" max="22" width="6.7109375" customWidth="1"/>
    <col min="23" max="23" width="8.140625" customWidth="1"/>
  </cols>
  <sheetData>
    <row r="1" spans="1:22" ht="21" x14ac:dyDescent="0.35">
      <c r="C1" s="1" t="s">
        <v>32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02"/>
      <c r="T1" s="2"/>
      <c r="U1" s="2"/>
      <c r="V1" s="2"/>
    </row>
    <row r="2" spans="1:22" ht="30" x14ac:dyDescent="0.25">
      <c r="A2" s="2"/>
      <c r="B2" s="2"/>
      <c r="C2" s="18" t="s">
        <v>21</v>
      </c>
      <c r="D2" s="58" t="s">
        <v>71</v>
      </c>
      <c r="E2" s="58" t="s">
        <v>72</v>
      </c>
      <c r="F2" s="133" t="s">
        <v>73</v>
      </c>
      <c r="G2" s="199" t="s">
        <v>36</v>
      </c>
      <c r="H2" s="199" t="s">
        <v>37</v>
      </c>
      <c r="I2" s="199" t="s">
        <v>38</v>
      </c>
      <c r="J2" s="199" t="s">
        <v>39</v>
      </c>
      <c r="K2" s="199" t="s">
        <v>40</v>
      </c>
      <c r="L2" s="199" t="s">
        <v>41</v>
      </c>
      <c r="M2" s="199" t="s">
        <v>42</v>
      </c>
      <c r="N2" s="199" t="s">
        <v>195</v>
      </c>
      <c r="O2" s="199" t="s">
        <v>197</v>
      </c>
      <c r="P2" s="199" t="s">
        <v>200</v>
      </c>
      <c r="Q2" s="199" t="s">
        <v>207</v>
      </c>
      <c r="R2" s="199" t="s">
        <v>214</v>
      </c>
      <c r="S2" s="4" t="s">
        <v>16</v>
      </c>
      <c r="T2" s="59" t="s">
        <v>17</v>
      </c>
      <c r="U2" s="59" t="s">
        <v>43</v>
      </c>
      <c r="V2" s="60" t="s">
        <v>74</v>
      </c>
    </row>
    <row r="3" spans="1:22" x14ac:dyDescent="0.25">
      <c r="B3" s="41" t="s">
        <v>23</v>
      </c>
      <c r="C3" s="61" t="s">
        <v>30</v>
      </c>
      <c r="D3" s="8">
        <v>44454</v>
      </c>
      <c r="E3" s="36">
        <v>43737</v>
      </c>
      <c r="F3" s="134">
        <v>44482</v>
      </c>
      <c r="G3" s="198" t="s">
        <v>22</v>
      </c>
      <c r="H3" s="198" t="s">
        <v>177</v>
      </c>
      <c r="I3" s="198" t="s">
        <v>181</v>
      </c>
      <c r="J3" s="198" t="s">
        <v>183</v>
      </c>
      <c r="K3" s="232" t="s">
        <v>187</v>
      </c>
      <c r="L3" s="198" t="s">
        <v>190</v>
      </c>
      <c r="M3" s="198" t="s">
        <v>191</v>
      </c>
      <c r="N3" s="198" t="s">
        <v>194</v>
      </c>
      <c r="O3" s="198" t="s">
        <v>198</v>
      </c>
      <c r="P3" s="198" t="s">
        <v>201</v>
      </c>
      <c r="Q3" s="198" t="s">
        <v>209</v>
      </c>
      <c r="R3" s="198" t="s">
        <v>216</v>
      </c>
      <c r="S3" s="313"/>
      <c r="T3" s="63"/>
      <c r="U3" s="62"/>
      <c r="V3" s="15"/>
    </row>
    <row r="4" spans="1:22" ht="15.75" x14ac:dyDescent="0.25">
      <c r="A4">
        <v>1</v>
      </c>
      <c r="B4" s="64" t="s">
        <v>75</v>
      </c>
      <c r="C4" s="66" t="s">
        <v>192</v>
      </c>
      <c r="D4" s="86"/>
      <c r="E4" s="86"/>
      <c r="F4" s="57"/>
      <c r="G4" s="57"/>
      <c r="H4" s="15"/>
      <c r="I4" s="15"/>
      <c r="J4" s="15"/>
      <c r="K4" s="15"/>
      <c r="L4" s="15"/>
      <c r="M4" s="164">
        <v>895</v>
      </c>
      <c r="N4" s="160">
        <v>889</v>
      </c>
      <c r="O4" s="164">
        <v>827</v>
      </c>
      <c r="P4" s="57">
        <v>807</v>
      </c>
      <c r="Q4" s="57">
        <v>803</v>
      </c>
      <c r="R4" s="57"/>
      <c r="S4" s="33">
        <f t="shared" ref="S4:S51" si="0">SUM(D4:R4)</f>
        <v>4221</v>
      </c>
      <c r="T4" s="57">
        <v>5</v>
      </c>
      <c r="U4" s="162">
        <f t="shared" ref="U4:U51" si="1">S4/T4</f>
        <v>844.2</v>
      </c>
      <c r="V4" s="44">
        <f t="shared" ref="V4:V51" si="2">U4/4</f>
        <v>211.05</v>
      </c>
    </row>
    <row r="5" spans="1:22" ht="15.75" x14ac:dyDescent="0.25">
      <c r="A5">
        <v>2</v>
      </c>
      <c r="B5" s="64" t="s">
        <v>75</v>
      </c>
      <c r="C5" s="65" t="s">
        <v>78</v>
      </c>
      <c r="D5" s="86">
        <v>660</v>
      </c>
      <c r="E5" s="149">
        <v>739</v>
      </c>
      <c r="F5" s="57">
        <v>713</v>
      </c>
      <c r="G5" s="163">
        <v>782</v>
      </c>
      <c r="H5" s="160">
        <v>803</v>
      </c>
      <c r="I5" s="160">
        <v>792</v>
      </c>
      <c r="J5" s="160">
        <v>863</v>
      </c>
      <c r="K5" s="160">
        <v>853</v>
      </c>
      <c r="L5" s="160">
        <v>884</v>
      </c>
      <c r="M5" s="160">
        <v>974</v>
      </c>
      <c r="N5" s="164">
        <v>886</v>
      </c>
      <c r="O5" s="163">
        <v>821</v>
      </c>
      <c r="P5" s="164">
        <v>837</v>
      </c>
      <c r="Q5" s="160">
        <v>931</v>
      </c>
      <c r="R5" s="57"/>
      <c r="S5" s="33">
        <f t="shared" si="0"/>
        <v>11538</v>
      </c>
      <c r="T5" s="57">
        <v>14</v>
      </c>
      <c r="U5" s="166">
        <f t="shared" si="1"/>
        <v>824.14285714285711</v>
      </c>
      <c r="V5" s="44">
        <f t="shared" si="2"/>
        <v>206.03571428571428</v>
      </c>
    </row>
    <row r="6" spans="1:22" ht="15.75" x14ac:dyDescent="0.25">
      <c r="A6">
        <v>3</v>
      </c>
      <c r="B6" s="64" t="s">
        <v>75</v>
      </c>
      <c r="C6" s="65" t="s">
        <v>76</v>
      </c>
      <c r="D6" s="47"/>
      <c r="E6" s="67">
        <v>776</v>
      </c>
      <c r="F6" s="160">
        <v>812</v>
      </c>
      <c r="G6" s="160">
        <v>810</v>
      </c>
      <c r="H6" s="15"/>
      <c r="I6" s="15">
        <v>709</v>
      </c>
      <c r="J6" s="164">
        <v>839</v>
      </c>
      <c r="K6" s="164">
        <v>850</v>
      </c>
      <c r="L6" s="164">
        <v>847</v>
      </c>
      <c r="M6" s="15"/>
      <c r="N6" s="57">
        <v>749</v>
      </c>
      <c r="O6" s="57">
        <v>783</v>
      </c>
      <c r="P6" s="163">
        <v>820</v>
      </c>
      <c r="Q6" s="57"/>
      <c r="R6" s="57"/>
      <c r="S6" s="33">
        <f t="shared" si="0"/>
        <v>7995</v>
      </c>
      <c r="T6" s="57">
        <v>10</v>
      </c>
      <c r="U6" s="165">
        <f t="shared" si="1"/>
        <v>799.5</v>
      </c>
      <c r="V6" s="44">
        <f t="shared" si="2"/>
        <v>199.875</v>
      </c>
    </row>
    <row r="7" spans="1:22" ht="15.75" x14ac:dyDescent="0.25">
      <c r="A7">
        <v>4</v>
      </c>
      <c r="B7" s="64" t="s">
        <v>75</v>
      </c>
      <c r="C7" s="66" t="s">
        <v>77</v>
      </c>
      <c r="D7" s="86">
        <v>698</v>
      </c>
      <c r="E7" s="86">
        <v>716</v>
      </c>
      <c r="F7" s="57"/>
      <c r="G7" s="15">
        <v>755</v>
      </c>
      <c r="H7" s="164">
        <v>772</v>
      </c>
      <c r="I7" s="15">
        <v>705</v>
      </c>
      <c r="J7" s="15">
        <v>749</v>
      </c>
      <c r="K7" s="15">
        <v>785</v>
      </c>
      <c r="L7" s="15">
        <v>752</v>
      </c>
      <c r="M7" s="15">
        <v>825</v>
      </c>
      <c r="N7" s="57"/>
      <c r="O7" s="57">
        <v>809</v>
      </c>
      <c r="P7" s="160">
        <v>870</v>
      </c>
      <c r="Q7" s="57">
        <v>831</v>
      </c>
      <c r="R7" s="57"/>
      <c r="S7" s="33">
        <f t="shared" si="0"/>
        <v>9267</v>
      </c>
      <c r="T7" s="57">
        <v>12</v>
      </c>
      <c r="U7" s="141">
        <f t="shared" si="1"/>
        <v>772.25</v>
      </c>
      <c r="V7" s="44">
        <f t="shared" si="2"/>
        <v>193.0625</v>
      </c>
    </row>
    <row r="8" spans="1:22" ht="15.75" x14ac:dyDescent="0.25">
      <c r="A8">
        <v>5</v>
      </c>
      <c r="B8" s="68" t="s">
        <v>82</v>
      </c>
      <c r="C8" s="183" t="s">
        <v>105</v>
      </c>
      <c r="D8" s="47">
        <v>710</v>
      </c>
      <c r="E8" s="148">
        <v>725</v>
      </c>
      <c r="F8" s="57">
        <v>659</v>
      </c>
      <c r="G8" s="15">
        <v>743</v>
      </c>
      <c r="H8" s="15">
        <v>650</v>
      </c>
      <c r="I8" s="15">
        <v>701</v>
      </c>
      <c r="J8" s="15">
        <v>728</v>
      </c>
      <c r="K8" s="15">
        <v>690</v>
      </c>
      <c r="L8" s="163">
        <v>800</v>
      </c>
      <c r="M8" s="15">
        <v>692</v>
      </c>
      <c r="N8" s="163">
        <v>767</v>
      </c>
      <c r="O8" s="160">
        <v>938</v>
      </c>
      <c r="P8" s="57">
        <v>769</v>
      </c>
      <c r="Q8" s="57">
        <v>763</v>
      </c>
      <c r="R8" s="160">
        <v>832</v>
      </c>
      <c r="S8" s="33">
        <f t="shared" si="0"/>
        <v>11167</v>
      </c>
      <c r="T8" s="57">
        <v>15</v>
      </c>
      <c r="U8" s="141">
        <f t="shared" si="1"/>
        <v>744.4666666666667</v>
      </c>
      <c r="V8" s="44">
        <f t="shared" si="2"/>
        <v>186.11666666666667</v>
      </c>
    </row>
    <row r="9" spans="1:22" ht="15.75" x14ac:dyDescent="0.25">
      <c r="A9">
        <v>6</v>
      </c>
      <c r="B9" s="64" t="s">
        <v>75</v>
      </c>
      <c r="C9" s="66" t="s">
        <v>81</v>
      </c>
      <c r="D9" s="86">
        <v>692</v>
      </c>
      <c r="E9" s="86"/>
      <c r="F9" s="57"/>
      <c r="G9" s="15"/>
      <c r="H9" s="15">
        <v>742</v>
      </c>
      <c r="I9" s="15">
        <v>669</v>
      </c>
      <c r="J9" s="15">
        <v>668</v>
      </c>
      <c r="K9" s="15">
        <v>694</v>
      </c>
      <c r="L9" s="15"/>
      <c r="M9" s="15">
        <v>740</v>
      </c>
      <c r="N9" s="57">
        <v>739</v>
      </c>
      <c r="O9" s="57"/>
      <c r="P9" s="57">
        <v>771</v>
      </c>
      <c r="Q9" s="163">
        <v>839</v>
      </c>
      <c r="R9" s="57"/>
      <c r="S9" s="33">
        <f t="shared" si="0"/>
        <v>6554</v>
      </c>
      <c r="T9" s="57">
        <v>9</v>
      </c>
      <c r="U9" s="141">
        <f t="shared" si="1"/>
        <v>728.22222222222217</v>
      </c>
      <c r="V9" s="44">
        <f t="shared" si="2"/>
        <v>182.05555555555554</v>
      </c>
    </row>
    <row r="10" spans="1:22" ht="15.75" x14ac:dyDescent="0.25">
      <c r="A10">
        <v>7</v>
      </c>
      <c r="B10" s="68" t="s">
        <v>82</v>
      </c>
      <c r="C10" s="69" t="s">
        <v>84</v>
      </c>
      <c r="D10" s="86">
        <v>705</v>
      </c>
      <c r="E10" s="86">
        <v>691</v>
      </c>
      <c r="F10" s="57">
        <v>694</v>
      </c>
      <c r="G10" s="15">
        <v>674</v>
      </c>
      <c r="H10" s="163">
        <v>764</v>
      </c>
      <c r="I10" s="15">
        <v>728</v>
      </c>
      <c r="J10" s="163">
        <v>783</v>
      </c>
      <c r="K10" s="15">
        <v>705</v>
      </c>
      <c r="L10" s="15"/>
      <c r="M10" s="15">
        <v>777</v>
      </c>
      <c r="N10" s="57">
        <v>716</v>
      </c>
      <c r="O10" s="57">
        <v>726</v>
      </c>
      <c r="P10" s="57">
        <v>699</v>
      </c>
      <c r="Q10" s="57">
        <v>786</v>
      </c>
      <c r="R10" s="57">
        <v>707</v>
      </c>
      <c r="S10" s="33">
        <f t="shared" si="0"/>
        <v>10155</v>
      </c>
      <c r="T10" s="57">
        <v>14</v>
      </c>
      <c r="U10" s="141">
        <f t="shared" si="1"/>
        <v>725.35714285714289</v>
      </c>
      <c r="V10" s="44">
        <f t="shared" si="2"/>
        <v>181.33928571428572</v>
      </c>
    </row>
    <row r="11" spans="1:22" ht="15.75" x14ac:dyDescent="0.25">
      <c r="A11">
        <v>8</v>
      </c>
      <c r="B11" s="64" t="s">
        <v>75</v>
      </c>
      <c r="C11" s="66" t="s">
        <v>80</v>
      </c>
      <c r="D11" s="86">
        <v>678</v>
      </c>
      <c r="E11" s="86">
        <v>682</v>
      </c>
      <c r="F11" s="57">
        <v>708</v>
      </c>
      <c r="G11" s="164">
        <v>792</v>
      </c>
      <c r="H11" s="15">
        <v>717</v>
      </c>
      <c r="I11" s="15">
        <v>693</v>
      </c>
      <c r="J11" s="15"/>
      <c r="K11" s="15"/>
      <c r="L11" s="15">
        <v>758</v>
      </c>
      <c r="M11" s="15">
        <v>768</v>
      </c>
      <c r="N11" s="57">
        <v>762</v>
      </c>
      <c r="O11" s="57">
        <v>697</v>
      </c>
      <c r="P11" s="57"/>
      <c r="Q11" s="57">
        <v>701</v>
      </c>
      <c r="R11" s="57"/>
      <c r="S11" s="33">
        <f t="shared" si="0"/>
        <v>7956</v>
      </c>
      <c r="T11" s="57">
        <v>11</v>
      </c>
      <c r="U11" s="44">
        <f t="shared" si="1"/>
        <v>723.27272727272725</v>
      </c>
      <c r="V11" s="44">
        <f t="shared" si="2"/>
        <v>180.81818181818181</v>
      </c>
    </row>
    <row r="12" spans="1:22" ht="15.75" x14ac:dyDescent="0.25">
      <c r="A12">
        <v>9</v>
      </c>
      <c r="B12" s="64" t="s">
        <v>75</v>
      </c>
      <c r="C12" s="66" t="s">
        <v>88</v>
      </c>
      <c r="D12" s="148">
        <v>744</v>
      </c>
      <c r="E12" s="86">
        <v>667</v>
      </c>
      <c r="F12" s="57">
        <v>667</v>
      </c>
      <c r="G12" s="15">
        <v>682</v>
      </c>
      <c r="H12" s="15">
        <v>682</v>
      </c>
      <c r="I12" s="15">
        <v>706</v>
      </c>
      <c r="J12" s="15">
        <v>721</v>
      </c>
      <c r="K12" s="15"/>
      <c r="L12" s="15">
        <v>743</v>
      </c>
      <c r="M12" s="15">
        <v>809</v>
      </c>
      <c r="N12" s="57">
        <v>636</v>
      </c>
      <c r="O12" s="57"/>
      <c r="P12" s="57">
        <v>710</v>
      </c>
      <c r="Q12" s="164">
        <v>854</v>
      </c>
      <c r="R12" s="57"/>
      <c r="S12" s="33">
        <f t="shared" si="0"/>
        <v>8621</v>
      </c>
      <c r="T12" s="57">
        <v>12</v>
      </c>
      <c r="U12" s="141">
        <f t="shared" si="1"/>
        <v>718.41666666666663</v>
      </c>
      <c r="V12" s="44">
        <f t="shared" si="2"/>
        <v>179.60416666666666</v>
      </c>
    </row>
    <row r="13" spans="1:22" ht="15.75" x14ac:dyDescent="0.25">
      <c r="A13">
        <v>10</v>
      </c>
      <c r="B13" s="68" t="s">
        <v>82</v>
      </c>
      <c r="C13" s="69" t="s">
        <v>83</v>
      </c>
      <c r="D13" s="47"/>
      <c r="E13" s="86">
        <v>656</v>
      </c>
      <c r="F13" s="57">
        <v>708</v>
      </c>
      <c r="G13" s="15">
        <v>758</v>
      </c>
      <c r="H13" s="15">
        <v>717</v>
      </c>
      <c r="I13" s="15">
        <v>690</v>
      </c>
      <c r="J13" s="15">
        <v>624</v>
      </c>
      <c r="K13" s="15"/>
      <c r="L13" s="15">
        <v>689</v>
      </c>
      <c r="M13" s="15">
        <v>733</v>
      </c>
      <c r="N13" s="57">
        <v>727</v>
      </c>
      <c r="O13" s="57"/>
      <c r="P13" s="57">
        <v>763</v>
      </c>
      <c r="Q13" s="57">
        <v>737</v>
      </c>
      <c r="R13" s="57"/>
      <c r="S13" s="33">
        <f t="shared" si="0"/>
        <v>7802</v>
      </c>
      <c r="T13" s="57">
        <v>11</v>
      </c>
      <c r="U13" s="44">
        <f t="shared" si="1"/>
        <v>709.27272727272725</v>
      </c>
      <c r="V13" s="44">
        <f t="shared" si="2"/>
        <v>177.31818181818181</v>
      </c>
    </row>
    <row r="14" spans="1:22" ht="15.75" x14ac:dyDescent="0.25">
      <c r="A14">
        <v>11</v>
      </c>
      <c r="B14" s="68" t="s">
        <v>82</v>
      </c>
      <c r="C14" s="69" t="s">
        <v>99</v>
      </c>
      <c r="D14" s="149">
        <v>748</v>
      </c>
      <c r="E14" s="86">
        <v>670</v>
      </c>
      <c r="F14" s="57">
        <v>656</v>
      </c>
      <c r="G14" s="15">
        <v>666</v>
      </c>
      <c r="H14" s="15">
        <v>703</v>
      </c>
      <c r="I14" s="15">
        <v>651</v>
      </c>
      <c r="J14" s="15">
        <v>698</v>
      </c>
      <c r="K14" s="15">
        <v>703</v>
      </c>
      <c r="L14" s="15">
        <v>797</v>
      </c>
      <c r="M14" s="15">
        <v>741</v>
      </c>
      <c r="N14" s="57"/>
      <c r="O14" s="57">
        <v>718</v>
      </c>
      <c r="P14" s="57">
        <v>619</v>
      </c>
      <c r="Q14" s="57">
        <v>772</v>
      </c>
      <c r="R14" s="57">
        <v>731</v>
      </c>
      <c r="S14" s="33">
        <f t="shared" si="0"/>
        <v>9873</v>
      </c>
      <c r="T14" s="57">
        <v>14</v>
      </c>
      <c r="U14" s="141">
        <f t="shared" si="1"/>
        <v>705.21428571428567</v>
      </c>
      <c r="V14" s="44">
        <f t="shared" si="2"/>
        <v>176.30357142857142</v>
      </c>
    </row>
    <row r="15" spans="1:22" ht="15.75" x14ac:dyDescent="0.25">
      <c r="A15">
        <v>12</v>
      </c>
      <c r="B15" s="68" t="s">
        <v>82</v>
      </c>
      <c r="C15" s="71" t="s">
        <v>97</v>
      </c>
      <c r="D15" s="67">
        <v>776</v>
      </c>
      <c r="E15" s="86">
        <v>608</v>
      </c>
      <c r="F15" s="57"/>
      <c r="G15" s="15"/>
      <c r="H15" s="15"/>
      <c r="I15" s="15"/>
      <c r="J15" s="15"/>
      <c r="K15" s="15">
        <v>773</v>
      </c>
      <c r="L15" s="15">
        <v>616</v>
      </c>
      <c r="M15" s="15"/>
      <c r="N15" s="57">
        <v>742</v>
      </c>
      <c r="O15" s="57">
        <v>728</v>
      </c>
      <c r="P15" s="57"/>
      <c r="Q15" s="57">
        <v>684</v>
      </c>
      <c r="R15" s="57">
        <v>701</v>
      </c>
      <c r="S15" s="33">
        <f t="shared" si="0"/>
        <v>5628</v>
      </c>
      <c r="T15" s="57">
        <v>8</v>
      </c>
      <c r="U15" s="141">
        <f t="shared" si="1"/>
        <v>703.5</v>
      </c>
      <c r="V15" s="44">
        <f t="shared" si="2"/>
        <v>175.875</v>
      </c>
    </row>
    <row r="16" spans="1:22" ht="15.75" x14ac:dyDescent="0.25">
      <c r="A16">
        <v>13</v>
      </c>
      <c r="B16" s="68" t="s">
        <v>82</v>
      </c>
      <c r="C16" s="71" t="s">
        <v>91</v>
      </c>
      <c r="D16" s="57">
        <v>705</v>
      </c>
      <c r="E16" s="57">
        <v>598</v>
      </c>
      <c r="F16" s="164">
        <v>782</v>
      </c>
      <c r="G16" s="15">
        <v>627</v>
      </c>
      <c r="H16" s="15">
        <v>712</v>
      </c>
      <c r="I16" s="15">
        <v>701</v>
      </c>
      <c r="J16" s="15">
        <v>712</v>
      </c>
      <c r="K16" s="15">
        <v>719</v>
      </c>
      <c r="L16" s="15">
        <v>703</v>
      </c>
      <c r="M16" s="15">
        <v>766</v>
      </c>
      <c r="N16" s="57">
        <v>693</v>
      </c>
      <c r="O16" s="57">
        <v>731</v>
      </c>
      <c r="P16" s="57">
        <v>714</v>
      </c>
      <c r="Q16" s="57">
        <v>726</v>
      </c>
      <c r="R16" s="57">
        <v>647</v>
      </c>
      <c r="S16" s="33">
        <f t="shared" si="0"/>
        <v>10536</v>
      </c>
      <c r="T16" s="57">
        <v>15</v>
      </c>
      <c r="U16" s="141">
        <f t="shared" si="1"/>
        <v>702.4</v>
      </c>
      <c r="V16" s="44">
        <f t="shared" si="2"/>
        <v>175.6</v>
      </c>
    </row>
    <row r="17" spans="1:22" ht="15.75" x14ac:dyDescent="0.25">
      <c r="A17">
        <v>14</v>
      </c>
      <c r="B17" s="92" t="s">
        <v>85</v>
      </c>
      <c r="C17" s="70" t="s">
        <v>92</v>
      </c>
      <c r="D17" s="47">
        <v>598</v>
      </c>
      <c r="E17" s="86">
        <v>613</v>
      </c>
      <c r="F17" s="163">
        <v>779</v>
      </c>
      <c r="G17" s="15">
        <v>609</v>
      </c>
      <c r="H17" s="15">
        <v>588</v>
      </c>
      <c r="I17" s="15">
        <v>666</v>
      </c>
      <c r="J17" s="15">
        <v>684</v>
      </c>
      <c r="K17" s="15">
        <v>765</v>
      </c>
      <c r="L17" s="15">
        <v>755</v>
      </c>
      <c r="M17" s="163">
        <v>831</v>
      </c>
      <c r="N17" s="57">
        <v>696</v>
      </c>
      <c r="O17" s="57">
        <v>767</v>
      </c>
      <c r="P17" s="57">
        <v>740</v>
      </c>
      <c r="Q17" s="57">
        <v>738</v>
      </c>
      <c r="R17" s="57"/>
      <c r="S17" s="33">
        <f t="shared" si="0"/>
        <v>9829</v>
      </c>
      <c r="T17" s="57">
        <v>14</v>
      </c>
      <c r="U17" s="44">
        <f t="shared" si="1"/>
        <v>702.07142857142856</v>
      </c>
      <c r="V17" s="44">
        <f t="shared" si="2"/>
        <v>175.51785714285714</v>
      </c>
    </row>
    <row r="18" spans="1:22" ht="15.75" x14ac:dyDescent="0.25">
      <c r="A18">
        <v>15</v>
      </c>
      <c r="B18" s="92" t="s">
        <v>85</v>
      </c>
      <c r="C18" s="70" t="s">
        <v>79</v>
      </c>
      <c r="D18" s="86">
        <v>659</v>
      </c>
      <c r="E18" s="86">
        <v>645</v>
      </c>
      <c r="F18" s="57">
        <v>749</v>
      </c>
      <c r="G18" s="15">
        <v>641</v>
      </c>
      <c r="H18" s="15"/>
      <c r="I18" s="15">
        <v>654</v>
      </c>
      <c r="J18" s="15">
        <v>752</v>
      </c>
      <c r="K18" s="15">
        <v>683</v>
      </c>
      <c r="L18" s="15">
        <v>632</v>
      </c>
      <c r="M18" s="15">
        <v>749</v>
      </c>
      <c r="N18" s="15">
        <v>758</v>
      </c>
      <c r="O18" s="15">
        <v>656</v>
      </c>
      <c r="P18" s="15">
        <v>752</v>
      </c>
      <c r="Q18" s="15">
        <v>773</v>
      </c>
      <c r="R18" s="15"/>
      <c r="S18" s="33">
        <f t="shared" si="0"/>
        <v>9103</v>
      </c>
      <c r="T18" s="57">
        <v>13</v>
      </c>
      <c r="U18" s="44">
        <f t="shared" si="1"/>
        <v>700.23076923076928</v>
      </c>
      <c r="V18" s="44">
        <f t="shared" si="2"/>
        <v>175.05769230769232</v>
      </c>
    </row>
    <row r="19" spans="1:22" ht="15.75" x14ac:dyDescent="0.25">
      <c r="A19">
        <v>16</v>
      </c>
      <c r="B19" s="68" t="s">
        <v>82</v>
      </c>
      <c r="C19" s="69" t="s">
        <v>87</v>
      </c>
      <c r="D19" s="47">
        <v>665</v>
      </c>
      <c r="E19" s="86"/>
      <c r="F19" s="57">
        <v>662</v>
      </c>
      <c r="G19" s="15">
        <v>709</v>
      </c>
      <c r="H19" s="15">
        <v>658</v>
      </c>
      <c r="I19" s="163">
        <v>737</v>
      </c>
      <c r="J19" s="15">
        <v>688</v>
      </c>
      <c r="K19" s="15">
        <v>724</v>
      </c>
      <c r="L19" s="15">
        <v>704</v>
      </c>
      <c r="M19" s="15">
        <v>722</v>
      </c>
      <c r="N19" s="57">
        <v>694</v>
      </c>
      <c r="O19" s="57">
        <v>644</v>
      </c>
      <c r="P19" s="57">
        <v>783</v>
      </c>
      <c r="Q19" s="57"/>
      <c r="R19" s="57">
        <v>707</v>
      </c>
      <c r="S19" s="33">
        <f t="shared" si="0"/>
        <v>9097</v>
      </c>
      <c r="T19" s="57">
        <v>13</v>
      </c>
      <c r="U19" s="44">
        <f t="shared" si="1"/>
        <v>699.76923076923072</v>
      </c>
      <c r="V19" s="44">
        <f t="shared" si="2"/>
        <v>174.94230769230768</v>
      </c>
    </row>
    <row r="20" spans="1:22" ht="15.75" x14ac:dyDescent="0.25">
      <c r="A20">
        <v>17</v>
      </c>
      <c r="B20" s="92" t="s">
        <v>85</v>
      </c>
      <c r="C20" s="70" t="s">
        <v>94</v>
      </c>
      <c r="D20" s="47">
        <v>714</v>
      </c>
      <c r="E20" s="86">
        <v>673</v>
      </c>
      <c r="F20" s="57"/>
      <c r="G20" s="15">
        <v>717</v>
      </c>
      <c r="H20" s="15">
        <v>682</v>
      </c>
      <c r="I20" s="15">
        <v>641</v>
      </c>
      <c r="J20" s="15">
        <v>630</v>
      </c>
      <c r="K20" s="15">
        <v>689</v>
      </c>
      <c r="L20" s="15">
        <v>721</v>
      </c>
      <c r="M20" s="15">
        <v>717</v>
      </c>
      <c r="N20" s="15">
        <v>722</v>
      </c>
      <c r="O20" s="15">
        <v>727</v>
      </c>
      <c r="P20" s="15">
        <v>682</v>
      </c>
      <c r="Q20" s="15">
        <v>690</v>
      </c>
      <c r="R20" s="15"/>
      <c r="S20" s="33">
        <f t="shared" si="0"/>
        <v>9005</v>
      </c>
      <c r="T20" s="57">
        <v>13</v>
      </c>
      <c r="U20" s="141">
        <f t="shared" si="1"/>
        <v>692.69230769230774</v>
      </c>
      <c r="V20" s="44">
        <f t="shared" si="2"/>
        <v>173.17307692307693</v>
      </c>
    </row>
    <row r="21" spans="1:22" ht="15.75" x14ac:dyDescent="0.25">
      <c r="A21">
        <v>18</v>
      </c>
      <c r="B21" s="92" t="s">
        <v>85</v>
      </c>
      <c r="C21" s="70" t="s">
        <v>89</v>
      </c>
      <c r="D21" s="47">
        <v>729</v>
      </c>
      <c r="E21" s="86">
        <v>621</v>
      </c>
      <c r="F21" s="57">
        <v>694</v>
      </c>
      <c r="G21" s="15">
        <v>777</v>
      </c>
      <c r="H21" s="15">
        <v>621</v>
      </c>
      <c r="I21" s="164">
        <v>739</v>
      </c>
      <c r="J21" s="15">
        <v>705</v>
      </c>
      <c r="K21" s="15">
        <v>701</v>
      </c>
      <c r="L21" s="15">
        <v>684</v>
      </c>
      <c r="M21" s="15"/>
      <c r="N21" s="214"/>
      <c r="O21" s="214">
        <v>633</v>
      </c>
      <c r="P21" s="214"/>
      <c r="Q21" s="214">
        <v>696</v>
      </c>
      <c r="R21" s="214"/>
      <c r="S21" s="33">
        <f t="shared" si="0"/>
        <v>7600</v>
      </c>
      <c r="T21" s="57">
        <v>11</v>
      </c>
      <c r="U21" s="75">
        <f t="shared" si="1"/>
        <v>690.90909090909088</v>
      </c>
      <c r="V21" s="44">
        <f t="shared" si="2"/>
        <v>172.72727272727272</v>
      </c>
    </row>
    <row r="22" spans="1:22" ht="15.75" x14ac:dyDescent="0.25">
      <c r="A22">
        <v>19</v>
      </c>
      <c r="B22" s="92" t="s">
        <v>85</v>
      </c>
      <c r="C22" s="185" t="s">
        <v>90</v>
      </c>
      <c r="D22" s="47">
        <v>712</v>
      </c>
      <c r="E22" s="86">
        <v>595</v>
      </c>
      <c r="F22" s="57">
        <v>744</v>
      </c>
      <c r="G22" s="15">
        <v>623</v>
      </c>
      <c r="H22" s="15">
        <v>675</v>
      </c>
      <c r="I22" s="15"/>
      <c r="J22" s="15">
        <v>734</v>
      </c>
      <c r="K22" s="163">
        <v>802</v>
      </c>
      <c r="L22" s="15">
        <v>629</v>
      </c>
      <c r="M22" s="15">
        <v>668</v>
      </c>
      <c r="N22" s="15">
        <v>700</v>
      </c>
      <c r="O22" s="15"/>
      <c r="P22" s="15">
        <v>627</v>
      </c>
      <c r="Q22" s="15"/>
      <c r="R22" s="15"/>
      <c r="S22" s="33">
        <f t="shared" si="0"/>
        <v>7509</v>
      </c>
      <c r="T22" s="57">
        <v>11</v>
      </c>
      <c r="U22" s="44">
        <f t="shared" si="1"/>
        <v>682.63636363636363</v>
      </c>
      <c r="V22" s="44">
        <f t="shared" si="2"/>
        <v>170.65909090909091</v>
      </c>
    </row>
    <row r="23" spans="1:22" ht="15.75" x14ac:dyDescent="0.25">
      <c r="A23">
        <v>20</v>
      </c>
      <c r="B23" s="92" t="s">
        <v>85</v>
      </c>
      <c r="C23" s="70" t="s">
        <v>111</v>
      </c>
      <c r="D23" s="47">
        <v>667</v>
      </c>
      <c r="E23" s="86">
        <v>586</v>
      </c>
      <c r="F23" s="57">
        <v>635</v>
      </c>
      <c r="G23" s="15">
        <v>627</v>
      </c>
      <c r="H23" s="15">
        <v>687</v>
      </c>
      <c r="I23" s="15">
        <v>693</v>
      </c>
      <c r="J23" s="15"/>
      <c r="K23" s="15">
        <v>750</v>
      </c>
      <c r="L23" s="15">
        <v>702</v>
      </c>
      <c r="M23" s="15">
        <v>730</v>
      </c>
      <c r="N23" s="15">
        <v>652</v>
      </c>
      <c r="O23" s="15">
        <v>693</v>
      </c>
      <c r="P23" s="15">
        <v>707</v>
      </c>
      <c r="Q23" s="15">
        <v>628</v>
      </c>
      <c r="R23" s="15"/>
      <c r="S23" s="33">
        <f t="shared" si="0"/>
        <v>8757</v>
      </c>
      <c r="T23" s="57">
        <v>13</v>
      </c>
      <c r="U23" s="44">
        <f t="shared" si="1"/>
        <v>673.61538461538464</v>
      </c>
      <c r="V23" s="44">
        <f t="shared" si="2"/>
        <v>168.40384615384616</v>
      </c>
    </row>
    <row r="24" spans="1:22" ht="15.75" x14ac:dyDescent="0.25">
      <c r="A24">
        <v>21</v>
      </c>
      <c r="B24" s="159" t="s">
        <v>121</v>
      </c>
      <c r="C24" s="159" t="s">
        <v>210</v>
      </c>
      <c r="D24" s="47"/>
      <c r="E24" s="86"/>
      <c r="F24" s="57"/>
      <c r="G24" s="15"/>
      <c r="H24" s="15"/>
      <c r="I24" s="47"/>
      <c r="J24" s="15"/>
      <c r="K24" s="76"/>
      <c r="L24" s="76"/>
      <c r="M24" s="76"/>
      <c r="N24" s="77"/>
      <c r="O24" s="77"/>
      <c r="P24" s="77"/>
      <c r="Q24" s="77">
        <v>663</v>
      </c>
      <c r="R24" s="77"/>
      <c r="S24" s="33">
        <f t="shared" si="0"/>
        <v>663</v>
      </c>
      <c r="T24" s="57">
        <v>1</v>
      </c>
      <c r="U24" s="75">
        <f t="shared" si="1"/>
        <v>663</v>
      </c>
      <c r="V24" s="44">
        <f t="shared" si="2"/>
        <v>165.75</v>
      </c>
    </row>
    <row r="25" spans="1:22" ht="15.75" x14ac:dyDescent="0.25">
      <c r="A25">
        <v>22</v>
      </c>
      <c r="B25" s="72" t="s">
        <v>93</v>
      </c>
      <c r="C25" s="74" t="s">
        <v>95</v>
      </c>
      <c r="D25" s="47">
        <v>314</v>
      </c>
      <c r="E25" s="86">
        <v>594</v>
      </c>
      <c r="F25" s="57">
        <v>604</v>
      </c>
      <c r="G25" s="15">
        <v>700</v>
      </c>
      <c r="H25" s="15">
        <v>650</v>
      </c>
      <c r="I25" s="15">
        <v>561</v>
      </c>
      <c r="J25" s="15">
        <v>762</v>
      </c>
      <c r="K25" s="15">
        <v>693</v>
      </c>
      <c r="L25" s="15">
        <v>670</v>
      </c>
      <c r="M25" s="15">
        <v>669</v>
      </c>
      <c r="N25" s="15">
        <v>656</v>
      </c>
      <c r="O25" s="15"/>
      <c r="P25" s="15">
        <v>653</v>
      </c>
      <c r="Q25" s="15">
        <v>658</v>
      </c>
      <c r="R25" s="164">
        <v>743</v>
      </c>
      <c r="S25" s="33">
        <f t="shared" si="0"/>
        <v>8927</v>
      </c>
      <c r="T25" s="57">
        <v>13.5</v>
      </c>
      <c r="U25" s="44">
        <f t="shared" si="1"/>
        <v>661.25925925925924</v>
      </c>
      <c r="V25" s="44">
        <f t="shared" si="2"/>
        <v>165.31481481481481</v>
      </c>
    </row>
    <row r="26" spans="1:22" ht="15.75" x14ac:dyDescent="0.25">
      <c r="A26">
        <v>23</v>
      </c>
      <c r="B26" s="92" t="s">
        <v>85</v>
      </c>
      <c r="C26" s="70" t="s">
        <v>96</v>
      </c>
      <c r="D26" s="15">
        <v>530</v>
      </c>
      <c r="E26" s="57">
        <v>596</v>
      </c>
      <c r="F26" s="57">
        <v>689</v>
      </c>
      <c r="G26" s="15">
        <v>595</v>
      </c>
      <c r="H26" s="15">
        <v>696</v>
      </c>
      <c r="I26" s="47">
        <v>652</v>
      </c>
      <c r="J26" s="15">
        <v>750</v>
      </c>
      <c r="K26" s="76"/>
      <c r="L26" s="76">
        <v>681</v>
      </c>
      <c r="M26" s="76"/>
      <c r="N26" s="76"/>
      <c r="O26" s="76">
        <v>746</v>
      </c>
      <c r="P26" s="76"/>
      <c r="Q26" s="76">
        <v>667</v>
      </c>
      <c r="R26" s="76"/>
      <c r="S26" s="33">
        <f t="shared" si="0"/>
        <v>6602</v>
      </c>
      <c r="T26" s="57">
        <v>10</v>
      </c>
      <c r="U26" s="44">
        <f t="shared" si="1"/>
        <v>660.2</v>
      </c>
      <c r="V26" s="44">
        <f t="shared" si="2"/>
        <v>165.05</v>
      </c>
    </row>
    <row r="27" spans="1:22" ht="15.75" x14ac:dyDescent="0.25">
      <c r="A27">
        <v>24</v>
      </c>
      <c r="B27" s="92" t="s">
        <v>85</v>
      </c>
      <c r="C27" s="70" t="s">
        <v>86</v>
      </c>
      <c r="D27" s="47">
        <v>597</v>
      </c>
      <c r="E27" s="57">
        <v>702</v>
      </c>
      <c r="F27" s="57">
        <v>593</v>
      </c>
      <c r="G27" s="15">
        <v>621</v>
      </c>
      <c r="H27" s="15">
        <v>644</v>
      </c>
      <c r="I27" s="47">
        <v>630</v>
      </c>
      <c r="J27" s="15">
        <v>603</v>
      </c>
      <c r="K27" s="76">
        <v>639</v>
      </c>
      <c r="L27" s="76">
        <v>774</v>
      </c>
      <c r="M27" s="76">
        <v>690</v>
      </c>
      <c r="N27" s="76">
        <v>714</v>
      </c>
      <c r="O27" s="76">
        <v>694</v>
      </c>
      <c r="P27" s="76">
        <v>672</v>
      </c>
      <c r="Q27" s="76"/>
      <c r="R27" s="76"/>
      <c r="S27" s="33">
        <f t="shared" si="0"/>
        <v>8573</v>
      </c>
      <c r="T27" s="57">
        <v>13</v>
      </c>
      <c r="U27" s="44">
        <f t="shared" si="1"/>
        <v>659.46153846153845</v>
      </c>
      <c r="V27" s="44">
        <f t="shared" si="2"/>
        <v>164.86538461538461</v>
      </c>
    </row>
    <row r="28" spans="1:22" ht="15.75" x14ac:dyDescent="0.25">
      <c r="A28">
        <v>25</v>
      </c>
      <c r="B28" s="72" t="s">
        <v>93</v>
      </c>
      <c r="C28" s="73" t="s">
        <v>115</v>
      </c>
      <c r="D28" s="47">
        <v>593</v>
      </c>
      <c r="E28" s="86">
        <v>613</v>
      </c>
      <c r="F28" s="57">
        <v>687</v>
      </c>
      <c r="G28" s="15">
        <v>610</v>
      </c>
      <c r="H28" s="15">
        <v>596</v>
      </c>
      <c r="I28" s="47">
        <v>696</v>
      </c>
      <c r="J28" s="15">
        <v>619</v>
      </c>
      <c r="K28" s="76">
        <v>679</v>
      </c>
      <c r="L28" s="76">
        <v>721</v>
      </c>
      <c r="M28" s="76">
        <v>714</v>
      </c>
      <c r="N28" s="76">
        <v>682</v>
      </c>
      <c r="O28" s="76">
        <v>721</v>
      </c>
      <c r="P28" s="76">
        <v>594</v>
      </c>
      <c r="Q28" s="76">
        <v>584</v>
      </c>
      <c r="R28" s="76"/>
      <c r="S28" s="33">
        <f t="shared" si="0"/>
        <v>9109</v>
      </c>
      <c r="T28" s="57">
        <v>14</v>
      </c>
      <c r="U28" s="44">
        <f t="shared" si="1"/>
        <v>650.64285714285711</v>
      </c>
      <c r="V28" s="44">
        <f t="shared" si="2"/>
        <v>162.66071428571428</v>
      </c>
    </row>
    <row r="29" spans="1:22" ht="15.75" x14ac:dyDescent="0.25">
      <c r="A29">
        <v>26</v>
      </c>
      <c r="B29" s="72" t="s">
        <v>93</v>
      </c>
      <c r="C29" s="74" t="s">
        <v>98</v>
      </c>
      <c r="D29" s="47">
        <v>625</v>
      </c>
      <c r="E29" s="86">
        <v>613</v>
      </c>
      <c r="F29" s="57">
        <v>689</v>
      </c>
      <c r="G29" s="15">
        <v>615</v>
      </c>
      <c r="H29" s="15"/>
      <c r="I29" s="47">
        <v>541</v>
      </c>
      <c r="J29" s="15">
        <v>542</v>
      </c>
      <c r="K29" s="76">
        <v>511</v>
      </c>
      <c r="L29" s="76"/>
      <c r="M29" s="76">
        <v>559</v>
      </c>
      <c r="N29" s="76">
        <v>624</v>
      </c>
      <c r="O29" s="76"/>
      <c r="P29" s="76">
        <v>590</v>
      </c>
      <c r="Q29" s="76">
        <v>620</v>
      </c>
      <c r="R29" s="76">
        <v>602</v>
      </c>
      <c r="S29" s="33">
        <f t="shared" si="0"/>
        <v>7131</v>
      </c>
      <c r="T29" s="57">
        <v>11</v>
      </c>
      <c r="U29" s="44">
        <f t="shared" si="1"/>
        <v>648.27272727272725</v>
      </c>
      <c r="V29" s="44">
        <f t="shared" si="2"/>
        <v>162.06818181818181</v>
      </c>
    </row>
    <row r="30" spans="1:22" ht="15.75" x14ac:dyDescent="0.25">
      <c r="A30">
        <v>27</v>
      </c>
      <c r="B30" s="72" t="s">
        <v>93</v>
      </c>
      <c r="C30" s="73" t="s">
        <v>156</v>
      </c>
      <c r="D30" s="47"/>
      <c r="E30" s="86">
        <v>661</v>
      </c>
      <c r="F30" s="57">
        <v>696</v>
      </c>
      <c r="G30" s="15">
        <v>648</v>
      </c>
      <c r="H30" s="15">
        <v>662</v>
      </c>
      <c r="I30" s="47">
        <v>561</v>
      </c>
      <c r="J30" s="15">
        <v>587</v>
      </c>
      <c r="K30" s="76"/>
      <c r="L30" s="76">
        <v>620</v>
      </c>
      <c r="M30" s="76">
        <v>687</v>
      </c>
      <c r="N30" s="76">
        <v>697</v>
      </c>
      <c r="O30" s="76">
        <v>530</v>
      </c>
      <c r="P30" s="76">
        <v>637</v>
      </c>
      <c r="Q30" s="76"/>
      <c r="R30" s="76">
        <v>637</v>
      </c>
      <c r="S30" s="33">
        <f t="shared" si="0"/>
        <v>7623</v>
      </c>
      <c r="T30" s="57">
        <v>12</v>
      </c>
      <c r="U30" s="44">
        <f t="shared" si="1"/>
        <v>635.25</v>
      </c>
      <c r="V30" s="44">
        <f t="shared" si="2"/>
        <v>158.8125</v>
      </c>
    </row>
    <row r="31" spans="1:22" ht="15.75" x14ac:dyDescent="0.25">
      <c r="A31">
        <v>28</v>
      </c>
      <c r="B31" s="72" t="s">
        <v>93</v>
      </c>
      <c r="C31" s="73" t="s">
        <v>100</v>
      </c>
      <c r="D31" s="47">
        <v>576</v>
      </c>
      <c r="E31" s="86">
        <v>536</v>
      </c>
      <c r="F31" s="57">
        <v>609</v>
      </c>
      <c r="G31" s="15"/>
      <c r="H31" s="15">
        <v>591</v>
      </c>
      <c r="I31" s="47">
        <v>619</v>
      </c>
      <c r="J31" s="15">
        <v>644</v>
      </c>
      <c r="K31" s="76">
        <v>651</v>
      </c>
      <c r="L31" s="76">
        <v>609</v>
      </c>
      <c r="M31" s="76">
        <v>677</v>
      </c>
      <c r="N31" s="76">
        <v>560</v>
      </c>
      <c r="O31" s="76">
        <v>563</v>
      </c>
      <c r="P31" s="76">
        <v>689</v>
      </c>
      <c r="Q31" s="76">
        <v>764</v>
      </c>
      <c r="R31" s="335">
        <v>735</v>
      </c>
      <c r="S31" s="33">
        <f t="shared" si="0"/>
        <v>8823</v>
      </c>
      <c r="T31" s="57">
        <v>14</v>
      </c>
      <c r="U31" s="44">
        <f t="shared" si="1"/>
        <v>630.21428571428567</v>
      </c>
      <c r="V31" s="44">
        <f t="shared" si="2"/>
        <v>157.55357142857142</v>
      </c>
    </row>
    <row r="32" spans="1:22" ht="15.75" x14ac:dyDescent="0.25">
      <c r="A32">
        <v>29</v>
      </c>
      <c r="B32" s="93" t="s">
        <v>102</v>
      </c>
      <c r="C32" s="79" t="s">
        <v>108</v>
      </c>
      <c r="D32" s="47">
        <v>547</v>
      </c>
      <c r="E32" s="86">
        <v>561</v>
      </c>
      <c r="F32" s="57"/>
      <c r="G32" s="15">
        <v>661</v>
      </c>
      <c r="H32" s="15">
        <v>640</v>
      </c>
      <c r="I32" s="47">
        <v>567</v>
      </c>
      <c r="J32" s="15">
        <v>619</v>
      </c>
      <c r="K32" s="76">
        <v>622</v>
      </c>
      <c r="L32" s="76">
        <v>575</v>
      </c>
      <c r="M32" s="76"/>
      <c r="N32" s="76">
        <v>636</v>
      </c>
      <c r="O32" s="76">
        <v>688</v>
      </c>
      <c r="P32" s="76">
        <v>666</v>
      </c>
      <c r="Q32" s="76">
        <v>715</v>
      </c>
      <c r="R32" s="76"/>
      <c r="S32" s="33">
        <f t="shared" si="0"/>
        <v>7497</v>
      </c>
      <c r="T32" s="57">
        <v>12</v>
      </c>
      <c r="U32" s="44">
        <f t="shared" si="1"/>
        <v>624.75</v>
      </c>
      <c r="V32" s="44">
        <f t="shared" si="2"/>
        <v>156.1875</v>
      </c>
    </row>
    <row r="33" spans="1:22" ht="15.75" x14ac:dyDescent="0.25">
      <c r="A33">
        <v>30</v>
      </c>
      <c r="B33" s="93" t="s">
        <v>102</v>
      </c>
      <c r="C33" s="78" t="s">
        <v>103</v>
      </c>
      <c r="D33" s="47">
        <v>544</v>
      </c>
      <c r="E33" s="86">
        <v>605</v>
      </c>
      <c r="F33" s="57">
        <v>618</v>
      </c>
      <c r="G33" s="15">
        <v>599</v>
      </c>
      <c r="H33" s="15">
        <v>600</v>
      </c>
      <c r="I33" s="47">
        <v>629</v>
      </c>
      <c r="J33" s="15">
        <v>690</v>
      </c>
      <c r="K33" s="76">
        <v>605</v>
      </c>
      <c r="L33" s="76">
        <v>587</v>
      </c>
      <c r="M33" s="76">
        <v>548</v>
      </c>
      <c r="N33" s="76">
        <v>554</v>
      </c>
      <c r="O33" s="76">
        <v>677</v>
      </c>
      <c r="P33" s="76">
        <v>677</v>
      </c>
      <c r="Q33" s="76">
        <v>737</v>
      </c>
      <c r="R33" s="76"/>
      <c r="S33" s="33">
        <f t="shared" si="0"/>
        <v>8670</v>
      </c>
      <c r="T33" s="57">
        <v>14</v>
      </c>
      <c r="U33" s="44">
        <f t="shared" si="1"/>
        <v>619.28571428571433</v>
      </c>
      <c r="V33" s="44">
        <f t="shared" si="2"/>
        <v>154.82142857142858</v>
      </c>
    </row>
    <row r="34" spans="1:22" ht="15.75" x14ac:dyDescent="0.25">
      <c r="A34">
        <v>31</v>
      </c>
      <c r="B34" s="80" t="s">
        <v>112</v>
      </c>
      <c r="C34" s="82" t="s">
        <v>114</v>
      </c>
      <c r="D34" s="47"/>
      <c r="E34" s="86">
        <v>611</v>
      </c>
      <c r="F34" s="57">
        <v>599</v>
      </c>
      <c r="G34" s="15">
        <v>612</v>
      </c>
      <c r="H34" s="15">
        <v>625</v>
      </c>
      <c r="I34" s="47">
        <v>518</v>
      </c>
      <c r="J34" s="15">
        <v>590</v>
      </c>
      <c r="K34" s="76">
        <v>594</v>
      </c>
      <c r="L34" s="76">
        <v>640</v>
      </c>
      <c r="M34" s="76">
        <v>657</v>
      </c>
      <c r="N34" s="76">
        <v>584</v>
      </c>
      <c r="O34" s="76">
        <v>649</v>
      </c>
      <c r="P34" s="76">
        <v>614</v>
      </c>
      <c r="Q34" s="76">
        <v>685</v>
      </c>
      <c r="R34" s="76"/>
      <c r="S34" s="33">
        <f t="shared" si="0"/>
        <v>7978</v>
      </c>
      <c r="T34" s="57">
        <v>13</v>
      </c>
      <c r="U34" s="44">
        <f t="shared" si="1"/>
        <v>613.69230769230774</v>
      </c>
      <c r="V34" s="44">
        <f t="shared" si="2"/>
        <v>153.42307692307693</v>
      </c>
    </row>
    <row r="35" spans="1:22" ht="15.75" x14ac:dyDescent="0.25">
      <c r="A35">
        <v>32</v>
      </c>
      <c r="B35" s="72" t="s">
        <v>93</v>
      </c>
      <c r="C35" s="73" t="s">
        <v>189</v>
      </c>
      <c r="D35" s="47"/>
      <c r="E35" s="86"/>
      <c r="F35" s="57"/>
      <c r="G35" s="15"/>
      <c r="H35" s="15"/>
      <c r="I35" s="47"/>
      <c r="J35" s="15"/>
      <c r="K35" s="76">
        <v>485</v>
      </c>
      <c r="L35" s="76">
        <v>655</v>
      </c>
      <c r="M35" s="76">
        <v>686</v>
      </c>
      <c r="N35" s="76"/>
      <c r="O35" s="76">
        <v>641</v>
      </c>
      <c r="P35" s="76">
        <v>567</v>
      </c>
      <c r="Q35" s="76">
        <v>657</v>
      </c>
      <c r="R35" s="76">
        <v>575</v>
      </c>
      <c r="S35" s="33">
        <f t="shared" si="0"/>
        <v>4266</v>
      </c>
      <c r="T35" s="57">
        <v>7</v>
      </c>
      <c r="U35" s="44">
        <f t="shared" si="1"/>
        <v>609.42857142857144</v>
      </c>
      <c r="V35" s="44">
        <f t="shared" si="2"/>
        <v>152.35714285714286</v>
      </c>
    </row>
    <row r="36" spans="1:22" ht="15.75" x14ac:dyDescent="0.25">
      <c r="A36">
        <v>33</v>
      </c>
      <c r="B36" s="72" t="s">
        <v>93</v>
      </c>
      <c r="C36" s="73" t="s">
        <v>101</v>
      </c>
      <c r="D36" s="15">
        <v>576</v>
      </c>
      <c r="E36" s="57">
        <v>575</v>
      </c>
      <c r="F36" s="57">
        <v>566</v>
      </c>
      <c r="G36" s="15">
        <v>585</v>
      </c>
      <c r="H36" s="15">
        <v>562</v>
      </c>
      <c r="I36" s="15"/>
      <c r="J36" s="15">
        <v>546</v>
      </c>
      <c r="K36" s="15">
        <v>660</v>
      </c>
      <c r="L36" s="15"/>
      <c r="M36" s="15"/>
      <c r="N36" s="15">
        <v>575</v>
      </c>
      <c r="O36" s="15"/>
      <c r="P36" s="15"/>
      <c r="Q36" s="15">
        <v>614</v>
      </c>
      <c r="R36" s="15">
        <v>698</v>
      </c>
      <c r="S36" s="33">
        <f t="shared" si="0"/>
        <v>5957</v>
      </c>
      <c r="T36" s="57">
        <v>10</v>
      </c>
      <c r="U36" s="44">
        <f t="shared" si="1"/>
        <v>595.70000000000005</v>
      </c>
      <c r="V36" s="44">
        <f t="shared" si="2"/>
        <v>148.92500000000001</v>
      </c>
    </row>
    <row r="37" spans="1:22" ht="15.75" x14ac:dyDescent="0.25">
      <c r="A37">
        <v>34</v>
      </c>
      <c r="B37" s="93" t="s">
        <v>102</v>
      </c>
      <c r="C37" s="79" t="s">
        <v>107</v>
      </c>
      <c r="D37" s="47">
        <v>618</v>
      </c>
      <c r="E37" s="86">
        <v>578</v>
      </c>
      <c r="F37" s="57">
        <v>611</v>
      </c>
      <c r="G37" s="15">
        <v>500</v>
      </c>
      <c r="H37" s="15">
        <v>540</v>
      </c>
      <c r="I37" s="47">
        <v>538</v>
      </c>
      <c r="J37" s="15">
        <v>688</v>
      </c>
      <c r="K37" s="76">
        <v>642</v>
      </c>
      <c r="L37" s="76">
        <v>598</v>
      </c>
      <c r="M37" s="76">
        <v>547</v>
      </c>
      <c r="N37" s="76">
        <v>564</v>
      </c>
      <c r="O37" s="76"/>
      <c r="P37" s="76">
        <v>641</v>
      </c>
      <c r="Q37" s="76">
        <v>656</v>
      </c>
      <c r="R37" s="76"/>
      <c r="S37" s="33">
        <f t="shared" si="0"/>
        <v>7721</v>
      </c>
      <c r="T37" s="57">
        <v>13</v>
      </c>
      <c r="U37" s="44">
        <f t="shared" si="1"/>
        <v>593.92307692307691</v>
      </c>
      <c r="V37" s="44">
        <f t="shared" si="2"/>
        <v>148.48076923076923</v>
      </c>
    </row>
    <row r="38" spans="1:22" ht="15.75" x14ac:dyDescent="0.25">
      <c r="A38">
        <v>35</v>
      </c>
      <c r="B38" s="80" t="s">
        <v>112</v>
      </c>
      <c r="C38" s="82" t="s">
        <v>118</v>
      </c>
      <c r="D38" s="47">
        <v>560</v>
      </c>
      <c r="E38" s="57"/>
      <c r="F38" s="57">
        <v>536</v>
      </c>
      <c r="G38" s="15">
        <v>564</v>
      </c>
      <c r="H38" s="15">
        <v>531</v>
      </c>
      <c r="I38" s="15">
        <v>482</v>
      </c>
      <c r="J38" s="15">
        <v>626</v>
      </c>
      <c r="K38" s="15">
        <v>648</v>
      </c>
      <c r="L38" s="15">
        <v>571</v>
      </c>
      <c r="M38" s="15">
        <v>583</v>
      </c>
      <c r="N38" s="15">
        <v>582</v>
      </c>
      <c r="O38" s="15">
        <v>605</v>
      </c>
      <c r="P38" s="15">
        <v>613</v>
      </c>
      <c r="Q38" s="15">
        <v>626</v>
      </c>
      <c r="R38" s="15"/>
      <c r="S38" s="33">
        <f t="shared" si="0"/>
        <v>7527</v>
      </c>
      <c r="T38" s="57">
        <v>13</v>
      </c>
      <c r="U38" s="44">
        <f t="shared" si="1"/>
        <v>579</v>
      </c>
      <c r="V38" s="44">
        <f t="shared" si="2"/>
        <v>144.75</v>
      </c>
    </row>
    <row r="39" spans="1:22" ht="15.75" x14ac:dyDescent="0.25">
      <c r="A39">
        <v>36</v>
      </c>
      <c r="B39" s="93" t="s">
        <v>102</v>
      </c>
      <c r="C39" s="78" t="s">
        <v>109</v>
      </c>
      <c r="D39" s="47"/>
      <c r="E39" s="86"/>
      <c r="F39" s="57">
        <v>595</v>
      </c>
      <c r="G39" s="15">
        <v>447</v>
      </c>
      <c r="H39" s="15"/>
      <c r="I39" s="47">
        <v>486</v>
      </c>
      <c r="J39" s="15"/>
      <c r="K39" s="76">
        <v>547</v>
      </c>
      <c r="L39" s="76"/>
      <c r="M39" s="76">
        <v>616</v>
      </c>
      <c r="N39" s="76">
        <v>578</v>
      </c>
      <c r="O39" s="76">
        <v>605</v>
      </c>
      <c r="P39" s="76">
        <v>580</v>
      </c>
      <c r="Q39" s="76">
        <v>751</v>
      </c>
      <c r="R39" s="76"/>
      <c r="S39" s="33">
        <f t="shared" si="0"/>
        <v>5205</v>
      </c>
      <c r="T39" s="57">
        <v>9</v>
      </c>
      <c r="U39" s="44">
        <f t="shared" si="1"/>
        <v>578.33333333333337</v>
      </c>
      <c r="V39" s="44">
        <f t="shared" si="2"/>
        <v>144.58333333333334</v>
      </c>
    </row>
    <row r="40" spans="1:22" ht="15.75" x14ac:dyDescent="0.25">
      <c r="A40">
        <v>37</v>
      </c>
      <c r="B40" s="80" t="s">
        <v>112</v>
      </c>
      <c r="C40" s="82" t="s">
        <v>116</v>
      </c>
      <c r="D40" s="47"/>
      <c r="E40" s="86"/>
      <c r="F40" s="57"/>
      <c r="G40" s="15"/>
      <c r="H40" s="15">
        <v>507</v>
      </c>
      <c r="I40" s="15">
        <v>470</v>
      </c>
      <c r="J40" s="15">
        <v>566</v>
      </c>
      <c r="K40" s="15">
        <v>571</v>
      </c>
      <c r="L40" s="15">
        <v>587</v>
      </c>
      <c r="M40" s="15">
        <v>602</v>
      </c>
      <c r="N40" s="76">
        <v>660</v>
      </c>
      <c r="O40" s="76">
        <v>609</v>
      </c>
      <c r="P40" s="76">
        <v>632</v>
      </c>
      <c r="Q40" s="76"/>
      <c r="R40" s="76"/>
      <c r="S40" s="33">
        <f t="shared" si="0"/>
        <v>5204</v>
      </c>
      <c r="T40" s="57">
        <v>9</v>
      </c>
      <c r="U40" s="44">
        <f t="shared" si="1"/>
        <v>578.22222222222217</v>
      </c>
      <c r="V40" s="44">
        <f t="shared" si="2"/>
        <v>144.55555555555554</v>
      </c>
    </row>
    <row r="41" spans="1:22" ht="15.75" x14ac:dyDescent="0.25">
      <c r="A41">
        <v>38</v>
      </c>
      <c r="B41" s="80" t="s">
        <v>121</v>
      </c>
      <c r="C41" s="82" t="s">
        <v>159</v>
      </c>
      <c r="D41" s="47">
        <v>597</v>
      </c>
      <c r="E41" s="86">
        <v>534</v>
      </c>
      <c r="F41" s="57">
        <v>658</v>
      </c>
      <c r="G41" s="15"/>
      <c r="H41" s="15">
        <v>521</v>
      </c>
      <c r="I41" s="15"/>
      <c r="J41" s="15"/>
      <c r="K41" s="15"/>
      <c r="L41" s="15"/>
      <c r="M41" s="15"/>
      <c r="N41" s="76"/>
      <c r="O41" s="76"/>
      <c r="P41" s="76"/>
      <c r="Q41" s="76"/>
      <c r="R41" s="76"/>
      <c r="S41" s="33">
        <f t="shared" si="0"/>
        <v>2310</v>
      </c>
      <c r="T41" s="57">
        <v>4</v>
      </c>
      <c r="U41" s="44">
        <f t="shared" si="1"/>
        <v>577.5</v>
      </c>
      <c r="V41" s="44">
        <f t="shared" si="2"/>
        <v>144.375</v>
      </c>
    </row>
    <row r="42" spans="1:22" ht="15.75" x14ac:dyDescent="0.25">
      <c r="A42">
        <v>39</v>
      </c>
      <c r="B42" s="93" t="s">
        <v>102</v>
      </c>
      <c r="C42" s="78" t="s">
        <v>106</v>
      </c>
      <c r="D42" s="47">
        <v>555</v>
      </c>
      <c r="E42" s="86">
        <v>635</v>
      </c>
      <c r="F42" s="57">
        <v>566</v>
      </c>
      <c r="G42" s="15">
        <v>601</v>
      </c>
      <c r="H42" s="15">
        <v>669</v>
      </c>
      <c r="I42" s="15">
        <v>606</v>
      </c>
      <c r="J42" s="15">
        <v>527</v>
      </c>
      <c r="K42" s="15">
        <v>476</v>
      </c>
      <c r="L42" s="15">
        <v>499</v>
      </c>
      <c r="M42" s="15">
        <v>558</v>
      </c>
      <c r="N42" s="76">
        <v>608</v>
      </c>
      <c r="O42" s="76">
        <v>509</v>
      </c>
      <c r="P42" s="76">
        <v>587</v>
      </c>
      <c r="Q42" s="76">
        <v>607</v>
      </c>
      <c r="R42" s="76"/>
      <c r="S42" s="33">
        <f t="shared" si="0"/>
        <v>8003</v>
      </c>
      <c r="T42" s="57">
        <v>14</v>
      </c>
      <c r="U42" s="44">
        <f t="shared" si="1"/>
        <v>571.64285714285711</v>
      </c>
      <c r="V42" s="44">
        <f t="shared" si="2"/>
        <v>142.91071428571428</v>
      </c>
    </row>
    <row r="43" spans="1:22" ht="15.75" x14ac:dyDescent="0.25">
      <c r="A43">
        <v>40</v>
      </c>
      <c r="B43" s="93" t="s">
        <v>102</v>
      </c>
      <c r="C43" s="78" t="s">
        <v>110</v>
      </c>
      <c r="D43" s="47">
        <v>535</v>
      </c>
      <c r="E43" s="86"/>
      <c r="F43" s="57">
        <v>546</v>
      </c>
      <c r="G43" s="15">
        <v>528</v>
      </c>
      <c r="H43" s="15">
        <v>553</v>
      </c>
      <c r="I43" s="15">
        <v>533</v>
      </c>
      <c r="J43" s="15">
        <v>578</v>
      </c>
      <c r="K43" s="15">
        <v>535</v>
      </c>
      <c r="L43" s="15">
        <v>649</v>
      </c>
      <c r="M43" s="15">
        <v>603</v>
      </c>
      <c r="N43" s="76">
        <v>620</v>
      </c>
      <c r="O43" s="76">
        <v>619</v>
      </c>
      <c r="P43" s="76">
        <v>584</v>
      </c>
      <c r="Q43" s="76">
        <v>539</v>
      </c>
      <c r="R43" s="76"/>
      <c r="S43" s="33">
        <f t="shared" si="0"/>
        <v>7422</v>
      </c>
      <c r="T43" s="57">
        <v>13</v>
      </c>
      <c r="U43" s="44">
        <f t="shared" si="1"/>
        <v>570.92307692307691</v>
      </c>
      <c r="V43" s="44">
        <f t="shared" si="2"/>
        <v>142.73076923076923</v>
      </c>
    </row>
    <row r="44" spans="1:22" ht="15.75" x14ac:dyDescent="0.25">
      <c r="B44" s="80" t="s">
        <v>112</v>
      </c>
      <c r="C44" s="191" t="s">
        <v>122</v>
      </c>
      <c r="D44" s="47">
        <v>582</v>
      </c>
      <c r="E44" s="86">
        <v>514</v>
      </c>
      <c r="F44" s="57">
        <v>516</v>
      </c>
      <c r="G44" s="15">
        <v>555</v>
      </c>
      <c r="H44" s="15">
        <v>561</v>
      </c>
      <c r="I44" s="15">
        <v>561</v>
      </c>
      <c r="J44" s="15">
        <v>515</v>
      </c>
      <c r="K44" s="15"/>
      <c r="L44" s="15"/>
      <c r="M44" s="15">
        <v>620</v>
      </c>
      <c r="N44" s="76">
        <v>574</v>
      </c>
      <c r="O44" s="76">
        <v>556</v>
      </c>
      <c r="P44" s="76">
        <v>595</v>
      </c>
      <c r="Q44" s="76">
        <v>643</v>
      </c>
      <c r="R44" s="76"/>
      <c r="S44" s="33">
        <f t="shared" si="0"/>
        <v>6792</v>
      </c>
      <c r="T44" s="57">
        <v>12</v>
      </c>
      <c r="U44" s="44">
        <f t="shared" si="1"/>
        <v>566</v>
      </c>
      <c r="V44" s="44">
        <f t="shared" si="2"/>
        <v>141.5</v>
      </c>
    </row>
    <row r="45" spans="1:22" ht="15.75" x14ac:dyDescent="0.25">
      <c r="A45">
        <v>41</v>
      </c>
      <c r="B45" s="93" t="s">
        <v>102</v>
      </c>
      <c r="C45" s="78" t="s">
        <v>113</v>
      </c>
      <c r="D45" s="47"/>
      <c r="E45" s="57">
        <v>577</v>
      </c>
      <c r="F45" s="57">
        <v>588</v>
      </c>
      <c r="G45" s="15"/>
      <c r="H45" s="15"/>
      <c r="I45" s="15"/>
      <c r="J45" s="15">
        <v>491</v>
      </c>
      <c r="K45" s="15">
        <v>539</v>
      </c>
      <c r="L45" s="15">
        <v>575</v>
      </c>
      <c r="M45" s="15">
        <v>525</v>
      </c>
      <c r="N45" s="15"/>
      <c r="O45" s="15">
        <v>573</v>
      </c>
      <c r="P45" s="15"/>
      <c r="Q45" s="15"/>
      <c r="R45" s="15"/>
      <c r="S45" s="33">
        <f t="shared" si="0"/>
        <v>3868</v>
      </c>
      <c r="T45" s="57">
        <v>7</v>
      </c>
      <c r="U45" s="44">
        <f t="shared" si="1"/>
        <v>552.57142857142856</v>
      </c>
      <c r="V45" s="44">
        <f t="shared" si="2"/>
        <v>138.14285714285714</v>
      </c>
    </row>
    <row r="46" spans="1:22" ht="15.75" x14ac:dyDescent="0.25">
      <c r="A46">
        <v>42</v>
      </c>
      <c r="B46" s="80" t="s">
        <v>112</v>
      </c>
      <c r="C46" s="82" t="s">
        <v>123</v>
      </c>
      <c r="D46" s="47">
        <v>568</v>
      </c>
      <c r="E46" s="86">
        <v>532</v>
      </c>
      <c r="F46" s="57">
        <v>527</v>
      </c>
      <c r="G46" s="15">
        <v>630</v>
      </c>
      <c r="H46" s="15">
        <v>592</v>
      </c>
      <c r="I46" s="47">
        <v>540</v>
      </c>
      <c r="J46" s="15">
        <v>592</v>
      </c>
      <c r="K46" s="76">
        <v>504</v>
      </c>
      <c r="L46" s="76">
        <v>546</v>
      </c>
      <c r="M46" s="76">
        <v>509</v>
      </c>
      <c r="N46" s="76">
        <v>530</v>
      </c>
      <c r="O46" s="76">
        <v>550</v>
      </c>
      <c r="P46" s="76">
        <v>565</v>
      </c>
      <c r="Q46" s="76">
        <v>523</v>
      </c>
      <c r="R46" s="76"/>
      <c r="S46" s="33">
        <f t="shared" si="0"/>
        <v>7708</v>
      </c>
      <c r="T46" s="57">
        <v>14</v>
      </c>
      <c r="U46" s="44">
        <f t="shared" si="1"/>
        <v>550.57142857142856</v>
      </c>
      <c r="V46" s="44">
        <f t="shared" si="2"/>
        <v>137.64285714285714</v>
      </c>
    </row>
    <row r="47" spans="1:22" ht="15.75" x14ac:dyDescent="0.25">
      <c r="A47">
        <v>43</v>
      </c>
      <c r="B47" s="158" t="s">
        <v>121</v>
      </c>
      <c r="C47" s="159" t="s">
        <v>162</v>
      </c>
      <c r="D47" s="47"/>
      <c r="E47" s="86">
        <v>435</v>
      </c>
      <c r="F47" s="57"/>
      <c r="G47" s="15">
        <v>511</v>
      </c>
      <c r="H47" s="15"/>
      <c r="I47" s="47">
        <v>596</v>
      </c>
      <c r="J47" s="15"/>
      <c r="K47" s="76"/>
      <c r="L47" s="76">
        <v>525</v>
      </c>
      <c r="M47" s="76"/>
      <c r="N47" s="76"/>
      <c r="O47" s="76"/>
      <c r="P47" s="76"/>
      <c r="Q47" s="76"/>
      <c r="R47" s="76"/>
      <c r="S47" s="33">
        <f t="shared" si="0"/>
        <v>2067</v>
      </c>
      <c r="T47" s="57">
        <v>4</v>
      </c>
      <c r="U47" s="44">
        <f t="shared" si="1"/>
        <v>516.75</v>
      </c>
      <c r="V47" s="44">
        <f t="shared" si="2"/>
        <v>129.1875</v>
      </c>
    </row>
    <row r="48" spans="1:22" ht="15.75" x14ac:dyDescent="0.25">
      <c r="A48">
        <v>44</v>
      </c>
      <c r="B48" s="80" t="s">
        <v>112</v>
      </c>
      <c r="C48" s="82" t="s">
        <v>117</v>
      </c>
      <c r="D48" s="47"/>
      <c r="E48" s="86">
        <v>501</v>
      </c>
      <c r="F48" s="57">
        <v>504</v>
      </c>
      <c r="G48" s="15">
        <v>512</v>
      </c>
      <c r="H48" s="15">
        <v>477</v>
      </c>
      <c r="I48" s="47"/>
      <c r="J48" s="15">
        <v>430</v>
      </c>
      <c r="K48" s="76">
        <v>559</v>
      </c>
      <c r="L48" s="76">
        <v>547</v>
      </c>
      <c r="M48" s="76">
        <v>451</v>
      </c>
      <c r="N48" s="76">
        <v>530</v>
      </c>
      <c r="O48" s="76">
        <v>538</v>
      </c>
      <c r="P48" s="76">
        <v>540</v>
      </c>
      <c r="Q48" s="76"/>
      <c r="R48" s="76"/>
      <c r="S48" s="33">
        <f t="shared" si="0"/>
        <v>5589</v>
      </c>
      <c r="T48" s="57">
        <v>11</v>
      </c>
      <c r="U48" s="44">
        <f t="shared" si="1"/>
        <v>508.09090909090907</v>
      </c>
      <c r="V48" s="44">
        <f t="shared" si="2"/>
        <v>127.02272727272727</v>
      </c>
    </row>
    <row r="49" spans="1:22" ht="15.75" x14ac:dyDescent="0.25">
      <c r="A49">
        <v>45</v>
      </c>
      <c r="B49" s="80" t="s">
        <v>121</v>
      </c>
      <c r="C49" s="82" t="s">
        <v>160</v>
      </c>
      <c r="D49" s="47">
        <v>489</v>
      </c>
      <c r="E49" s="86"/>
      <c r="F49" s="57"/>
      <c r="G49" s="15"/>
      <c r="H49" s="15"/>
      <c r="I49" s="47"/>
      <c r="J49" s="15"/>
      <c r="K49" s="76"/>
      <c r="L49" s="76"/>
      <c r="M49" s="76"/>
      <c r="N49" s="76"/>
      <c r="O49" s="76"/>
      <c r="P49" s="76"/>
      <c r="Q49" s="76"/>
      <c r="R49" s="76"/>
      <c r="S49" s="33">
        <f t="shared" si="0"/>
        <v>489</v>
      </c>
      <c r="T49" s="57">
        <v>1</v>
      </c>
      <c r="U49" s="44">
        <f t="shared" si="1"/>
        <v>489</v>
      </c>
      <c r="V49" s="44">
        <f t="shared" si="2"/>
        <v>122.25</v>
      </c>
    </row>
    <row r="50" spans="1:22" ht="15.75" x14ac:dyDescent="0.25">
      <c r="A50">
        <v>46</v>
      </c>
      <c r="B50" s="92" t="s">
        <v>85</v>
      </c>
      <c r="C50" s="70" t="s">
        <v>104</v>
      </c>
      <c r="D50" s="47">
        <v>447</v>
      </c>
      <c r="E50" s="86"/>
      <c r="F50" s="57"/>
      <c r="G50" s="15"/>
      <c r="H50" s="15"/>
      <c r="I50" s="145"/>
      <c r="J50" s="15"/>
      <c r="K50" s="76"/>
      <c r="L50" s="76"/>
      <c r="M50" s="76"/>
      <c r="N50" s="76"/>
      <c r="O50" s="76"/>
      <c r="P50" s="76"/>
      <c r="Q50" s="76"/>
      <c r="R50" s="76"/>
      <c r="S50" s="33">
        <f t="shared" si="0"/>
        <v>447</v>
      </c>
      <c r="T50" s="57">
        <v>1</v>
      </c>
      <c r="U50" s="44">
        <f t="shared" si="1"/>
        <v>447</v>
      </c>
      <c r="V50" s="44">
        <f t="shared" si="2"/>
        <v>111.75</v>
      </c>
    </row>
    <row r="51" spans="1:22" ht="15.75" x14ac:dyDescent="0.25">
      <c r="A51">
        <v>47</v>
      </c>
      <c r="B51" s="80" t="s">
        <v>112</v>
      </c>
      <c r="C51" s="82" t="s">
        <v>119</v>
      </c>
      <c r="D51" s="47">
        <v>348</v>
      </c>
      <c r="E51" s="86"/>
      <c r="F51" s="57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33">
        <f t="shared" si="0"/>
        <v>348</v>
      </c>
      <c r="T51" s="57">
        <v>1</v>
      </c>
      <c r="U51" s="44">
        <f t="shared" si="1"/>
        <v>348</v>
      </c>
      <c r="V51" s="44">
        <f t="shared" si="2"/>
        <v>87</v>
      </c>
    </row>
    <row r="52" spans="1:22" ht="15.75" x14ac:dyDescent="0.25">
      <c r="A52" t="s">
        <v>23</v>
      </c>
      <c r="B52" s="83"/>
      <c r="C52" s="84" t="s">
        <v>120</v>
      </c>
      <c r="D52" s="314">
        <f t="shared" ref="D52:J52" si="3">SUM(D4:D50)</f>
        <v>21713</v>
      </c>
      <c r="E52" s="314">
        <f t="shared" si="3"/>
        <v>22234</v>
      </c>
      <c r="F52" s="314">
        <f t="shared" si="3"/>
        <v>22659</v>
      </c>
      <c r="G52" s="314">
        <f t="shared" si="3"/>
        <v>23086</v>
      </c>
      <c r="H52" s="314">
        <f t="shared" si="3"/>
        <v>22390</v>
      </c>
      <c r="I52" s="314">
        <f t="shared" si="3"/>
        <v>22661</v>
      </c>
      <c r="J52" s="314">
        <f t="shared" si="3"/>
        <v>23543</v>
      </c>
      <c r="K52" s="314">
        <f>SUM(K1:K50)</f>
        <v>23046</v>
      </c>
      <c r="L52" s="314">
        <f t="shared" ref="L52:R52" si="4">SUM(L4:L50)</f>
        <v>24045</v>
      </c>
      <c r="M52" s="314">
        <f t="shared" si="4"/>
        <v>24638</v>
      </c>
      <c r="N52" s="314">
        <f t="shared" si="4"/>
        <v>24056</v>
      </c>
      <c r="O52" s="314">
        <f t="shared" si="4"/>
        <v>22971</v>
      </c>
      <c r="P52" s="314">
        <f t="shared" si="4"/>
        <v>24366</v>
      </c>
      <c r="Q52" s="314">
        <f t="shared" si="4"/>
        <v>24661</v>
      </c>
      <c r="R52" s="314">
        <f t="shared" si="4"/>
        <v>8315</v>
      </c>
      <c r="S52" s="202"/>
      <c r="T52" s="2">
        <f>SUM(T4:T50)</f>
        <v>507.5</v>
      </c>
      <c r="U52" s="2"/>
      <c r="V52" s="2"/>
    </row>
    <row r="53" spans="1:22" x14ac:dyDescent="0.25">
      <c r="C53" s="2" t="s">
        <v>158</v>
      </c>
      <c r="D53" s="55">
        <f t="shared" ref="D53:I53" si="5">D52/36</f>
        <v>603.13888888888891</v>
      </c>
      <c r="E53" s="55">
        <f t="shared" si="5"/>
        <v>617.61111111111109</v>
      </c>
      <c r="F53" s="55">
        <f t="shared" si="5"/>
        <v>629.41666666666663</v>
      </c>
      <c r="G53" s="55">
        <f t="shared" si="5"/>
        <v>641.27777777777783</v>
      </c>
      <c r="H53" s="55">
        <f t="shared" si="5"/>
        <v>621.94444444444446</v>
      </c>
      <c r="I53" s="55">
        <f t="shared" si="5"/>
        <v>629.47222222222217</v>
      </c>
      <c r="J53" s="55">
        <f>J52/36</f>
        <v>653.97222222222217</v>
      </c>
      <c r="K53" s="55">
        <f>K52/36</f>
        <v>640.16666666666663</v>
      </c>
      <c r="L53" s="55">
        <f t="shared" ref="L53:P53" si="6">L52/36</f>
        <v>667.91666666666663</v>
      </c>
      <c r="M53" s="55">
        <f t="shared" si="6"/>
        <v>684.38888888888891</v>
      </c>
      <c r="N53" s="55">
        <f t="shared" si="6"/>
        <v>668.22222222222217</v>
      </c>
      <c r="O53" s="55">
        <f t="shared" si="6"/>
        <v>638.08333333333337</v>
      </c>
      <c r="P53" s="55">
        <f t="shared" si="6"/>
        <v>676.83333333333337</v>
      </c>
      <c r="Q53" s="55">
        <f>Q52/36</f>
        <v>685.02777777777783</v>
      </c>
      <c r="R53" s="55">
        <f>R52/12</f>
        <v>692.91666666666663</v>
      </c>
      <c r="S53" s="202"/>
      <c r="T53" s="2"/>
      <c r="U53" s="2"/>
      <c r="V53" s="2"/>
    </row>
    <row r="54" spans="1:22" x14ac:dyDescent="0.25">
      <c r="C54" s="2" t="s">
        <v>44</v>
      </c>
      <c r="D54" s="55">
        <f>D53/4</f>
        <v>150.78472222222223</v>
      </c>
      <c r="E54" s="55">
        <f>E53/4</f>
        <v>154.40277777777777</v>
      </c>
      <c r="F54" s="55">
        <f>F53/4</f>
        <v>157.35416666666666</v>
      </c>
      <c r="G54" s="55">
        <f t="shared" ref="G54:R54" si="7">G53/4</f>
        <v>160.31944444444446</v>
      </c>
      <c r="H54" s="55">
        <f t="shared" si="7"/>
        <v>155.48611111111111</v>
      </c>
      <c r="I54" s="55">
        <f t="shared" si="7"/>
        <v>157.36805555555554</v>
      </c>
      <c r="J54" s="55">
        <f t="shared" si="7"/>
        <v>163.49305555555554</v>
      </c>
      <c r="K54" s="55">
        <f t="shared" si="7"/>
        <v>160.04166666666666</v>
      </c>
      <c r="L54" s="55">
        <f t="shared" si="7"/>
        <v>166.97916666666666</v>
      </c>
      <c r="M54" s="55">
        <f t="shared" si="7"/>
        <v>171.09722222222223</v>
      </c>
      <c r="N54" s="55">
        <f t="shared" si="7"/>
        <v>167.05555555555554</v>
      </c>
      <c r="O54" s="55">
        <f t="shared" si="7"/>
        <v>159.52083333333334</v>
      </c>
      <c r="P54" s="55">
        <f t="shared" si="7"/>
        <v>169.20833333333334</v>
      </c>
      <c r="Q54" s="55">
        <f t="shared" si="7"/>
        <v>171.25694444444446</v>
      </c>
      <c r="R54" s="55">
        <f t="shared" si="7"/>
        <v>173.22916666666666</v>
      </c>
      <c r="S54" s="202"/>
      <c r="T54" s="2"/>
      <c r="U54" s="2"/>
      <c r="V54" s="2"/>
    </row>
  </sheetData>
  <sortState ref="B4:V51">
    <sortCondition descending="1" ref="U4:U51"/>
  </sortState>
  <phoneticPr fontId="15" type="noConversion"/>
  <pageMargins left="0.7" right="0.7" top="0.75" bottom="0.75" header="0.3" footer="0.3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3"/>
  <sheetViews>
    <sheetView topLeftCell="A22" workbookViewId="0">
      <selection activeCell="X45" sqref="X45"/>
    </sheetView>
  </sheetViews>
  <sheetFormatPr defaultRowHeight="15" x14ac:dyDescent="0.25"/>
  <cols>
    <col min="1" max="1" width="3.28515625" bestFit="1" customWidth="1"/>
    <col min="2" max="2" width="22.42578125" customWidth="1"/>
    <col min="3" max="3" width="5.28515625" style="137" customWidth="1"/>
    <col min="4" max="14" width="5.28515625" customWidth="1"/>
    <col min="15" max="16" width="5.28515625" style="137" customWidth="1"/>
    <col min="17" max="17" width="5.7109375" style="137" customWidth="1"/>
    <col min="18" max="18" width="6.28515625" customWidth="1"/>
    <col min="19" max="19" width="5.140625" customWidth="1"/>
    <col min="20" max="20" width="6.28515625" customWidth="1"/>
    <col min="21" max="21" width="5.5703125" customWidth="1"/>
  </cols>
  <sheetData>
    <row r="1" spans="1:21" ht="18.600000000000001" customHeight="1" x14ac:dyDescent="0.35">
      <c r="B1" s="1" t="s">
        <v>32</v>
      </c>
      <c r="K1" s="2"/>
      <c r="S1" s="2" t="s">
        <v>23</v>
      </c>
    </row>
    <row r="2" spans="1:21" ht="24" customHeight="1" x14ac:dyDescent="0.25">
      <c r="B2" s="18" t="s">
        <v>29</v>
      </c>
      <c r="C2" s="138" t="s">
        <v>33</v>
      </c>
      <c r="D2" s="94" t="s">
        <v>34</v>
      </c>
      <c r="E2" s="94" t="s">
        <v>35</v>
      </c>
      <c r="F2" s="34" t="s">
        <v>36</v>
      </c>
      <c r="G2" s="34" t="s">
        <v>37</v>
      </c>
      <c r="H2" s="34" t="s">
        <v>38</v>
      </c>
      <c r="I2" s="34" t="s">
        <v>39</v>
      </c>
      <c r="J2" s="34" t="s">
        <v>40</v>
      </c>
      <c r="K2" s="34" t="s">
        <v>41</v>
      </c>
      <c r="L2" s="34" t="s">
        <v>42</v>
      </c>
      <c r="M2" s="34" t="s">
        <v>195</v>
      </c>
      <c r="N2" s="34" t="s">
        <v>197</v>
      </c>
      <c r="O2" s="199" t="s">
        <v>200</v>
      </c>
      <c r="P2" s="199" t="s">
        <v>208</v>
      </c>
      <c r="Q2" s="199" t="s">
        <v>214</v>
      </c>
      <c r="R2" s="15" t="s">
        <v>16</v>
      </c>
      <c r="S2" s="15" t="s">
        <v>17</v>
      </c>
      <c r="T2" s="15" t="s">
        <v>43</v>
      </c>
      <c r="U2" s="95" t="s">
        <v>74</v>
      </c>
    </row>
    <row r="3" spans="1:21" x14ac:dyDescent="0.25">
      <c r="A3" s="41"/>
      <c r="B3" s="96" t="s">
        <v>24</v>
      </c>
      <c r="C3" s="349">
        <v>44454</v>
      </c>
      <c r="D3" s="253">
        <v>44468</v>
      </c>
      <c r="E3" s="253">
        <v>43751</v>
      </c>
      <c r="F3" s="254" t="s">
        <v>169</v>
      </c>
      <c r="G3" s="254" t="s">
        <v>178</v>
      </c>
      <c r="H3" s="254" t="s">
        <v>180</v>
      </c>
      <c r="I3" s="254" t="s">
        <v>183</v>
      </c>
      <c r="J3" s="254" t="s">
        <v>188</v>
      </c>
      <c r="K3" s="254" t="s">
        <v>190</v>
      </c>
      <c r="L3" s="254" t="s">
        <v>191</v>
      </c>
      <c r="M3" s="254" t="s">
        <v>194</v>
      </c>
      <c r="N3" s="254" t="s">
        <v>198</v>
      </c>
      <c r="O3" s="350" t="s">
        <v>201</v>
      </c>
      <c r="P3" s="350" t="s">
        <v>209</v>
      </c>
      <c r="Q3" s="350" t="s">
        <v>216</v>
      </c>
      <c r="R3" s="62"/>
      <c r="S3" s="63"/>
      <c r="T3" s="62"/>
      <c r="U3" s="41"/>
    </row>
    <row r="4" spans="1:21" ht="15.75" x14ac:dyDescent="0.25">
      <c r="A4" s="42" t="s">
        <v>45</v>
      </c>
      <c r="B4" s="43" t="s">
        <v>46</v>
      </c>
      <c r="C4" s="338">
        <v>687</v>
      </c>
      <c r="D4" s="339">
        <v>684</v>
      </c>
      <c r="E4" s="340">
        <v>787</v>
      </c>
      <c r="F4" s="340">
        <v>686</v>
      </c>
      <c r="G4" s="341">
        <v>696</v>
      </c>
      <c r="H4" s="340">
        <v>656</v>
      </c>
      <c r="I4" s="340"/>
      <c r="J4" s="340"/>
      <c r="K4" s="340">
        <v>709</v>
      </c>
      <c r="L4" s="340">
        <v>626</v>
      </c>
      <c r="M4" s="340"/>
      <c r="N4" s="340">
        <v>742</v>
      </c>
      <c r="O4" s="342">
        <v>719</v>
      </c>
      <c r="P4" s="342"/>
      <c r="Q4" s="342">
        <v>776</v>
      </c>
      <c r="R4" s="343">
        <f>SUM(C4:Q4)</f>
        <v>7768</v>
      </c>
      <c r="S4" s="344">
        <v>11</v>
      </c>
      <c r="T4" s="345">
        <f>R4/S4</f>
        <v>706.18181818181813</v>
      </c>
      <c r="U4" s="345">
        <f>T4/4</f>
        <v>176.54545454545453</v>
      </c>
    </row>
    <row r="5" spans="1:21" ht="15.75" x14ac:dyDescent="0.25">
      <c r="A5" s="42" t="s">
        <v>45</v>
      </c>
      <c r="B5" s="43" t="s">
        <v>47</v>
      </c>
      <c r="C5" s="346"/>
      <c r="D5" s="339"/>
      <c r="E5" s="343"/>
      <c r="F5" s="343">
        <v>659</v>
      </c>
      <c r="G5" s="343">
        <v>586</v>
      </c>
      <c r="H5" s="343">
        <v>551</v>
      </c>
      <c r="I5" s="343">
        <v>579</v>
      </c>
      <c r="J5" s="343">
        <v>661</v>
      </c>
      <c r="K5" s="343">
        <v>651</v>
      </c>
      <c r="L5" s="343">
        <v>671</v>
      </c>
      <c r="M5" s="343">
        <v>600</v>
      </c>
      <c r="N5" s="343">
        <v>634</v>
      </c>
      <c r="O5" s="347">
        <v>743</v>
      </c>
      <c r="P5" s="347">
        <v>643</v>
      </c>
      <c r="Q5" s="347"/>
      <c r="R5" s="343">
        <f t="shared" ref="R5:R60" si="0">SUM(C5:Q5)</f>
        <v>6978</v>
      </c>
      <c r="S5" s="344">
        <v>11</v>
      </c>
      <c r="T5" s="345">
        <f>R5/S5</f>
        <v>634.36363636363637</v>
      </c>
      <c r="U5" s="345">
        <f>T5/4</f>
        <v>158.59090909090909</v>
      </c>
    </row>
    <row r="6" spans="1:21" ht="15.75" x14ac:dyDescent="0.25">
      <c r="A6" s="42" t="s">
        <v>45</v>
      </c>
      <c r="B6" s="43" t="s">
        <v>52</v>
      </c>
      <c r="C6" s="346">
        <v>652</v>
      </c>
      <c r="D6" s="339">
        <v>651</v>
      </c>
      <c r="E6" s="343">
        <v>646</v>
      </c>
      <c r="F6" s="343"/>
      <c r="G6" s="343">
        <v>581</v>
      </c>
      <c r="H6" s="343"/>
      <c r="I6" s="343">
        <v>560</v>
      </c>
      <c r="J6" s="343">
        <v>683</v>
      </c>
      <c r="K6" s="343">
        <v>580</v>
      </c>
      <c r="L6" s="343">
        <v>586</v>
      </c>
      <c r="M6" s="343">
        <v>629</v>
      </c>
      <c r="N6" s="343"/>
      <c r="O6" s="347">
        <v>607</v>
      </c>
      <c r="P6" s="347">
        <v>696</v>
      </c>
      <c r="Q6" s="347">
        <v>593</v>
      </c>
      <c r="R6" s="343">
        <f t="shared" si="0"/>
        <v>7464</v>
      </c>
      <c r="S6" s="344">
        <v>12</v>
      </c>
      <c r="T6" s="345">
        <f>R6/S6</f>
        <v>622</v>
      </c>
      <c r="U6" s="345">
        <f>T6/4</f>
        <v>155.5</v>
      </c>
    </row>
    <row r="7" spans="1:21" ht="15.75" x14ac:dyDescent="0.25">
      <c r="A7" s="42" t="s">
        <v>45</v>
      </c>
      <c r="B7" s="43" t="s">
        <v>48</v>
      </c>
      <c r="C7" s="347">
        <v>564</v>
      </c>
      <c r="D7" s="343">
        <v>617</v>
      </c>
      <c r="E7" s="343">
        <v>619</v>
      </c>
      <c r="F7" s="343">
        <v>672</v>
      </c>
      <c r="G7" s="343">
        <v>531</v>
      </c>
      <c r="H7" s="343">
        <v>587</v>
      </c>
      <c r="I7" s="343">
        <v>609</v>
      </c>
      <c r="J7" s="343">
        <v>632</v>
      </c>
      <c r="K7" s="343">
        <v>670</v>
      </c>
      <c r="L7" s="343"/>
      <c r="M7" s="343">
        <v>689</v>
      </c>
      <c r="N7" s="343">
        <v>607</v>
      </c>
      <c r="O7" s="347">
        <v>600</v>
      </c>
      <c r="P7" s="347">
        <v>678</v>
      </c>
      <c r="Q7" s="347">
        <v>610</v>
      </c>
      <c r="R7" s="343">
        <f t="shared" si="0"/>
        <v>8685</v>
      </c>
      <c r="S7" s="347">
        <v>14</v>
      </c>
      <c r="T7" s="345">
        <f>R7/S7</f>
        <v>620.35714285714289</v>
      </c>
      <c r="U7" s="345">
        <f>T7/4</f>
        <v>155.08928571428572</v>
      </c>
    </row>
    <row r="8" spans="1:21" ht="15.75" x14ac:dyDescent="0.25">
      <c r="A8" s="42" t="s">
        <v>45</v>
      </c>
      <c r="B8" s="150" t="s">
        <v>171</v>
      </c>
      <c r="C8" s="347">
        <v>591</v>
      </c>
      <c r="D8" s="343">
        <v>601</v>
      </c>
      <c r="E8" s="343">
        <v>625</v>
      </c>
      <c r="F8" s="343">
        <v>609</v>
      </c>
      <c r="G8" s="343"/>
      <c r="H8" s="343">
        <v>556</v>
      </c>
      <c r="I8" s="343"/>
      <c r="J8" s="343">
        <v>673</v>
      </c>
      <c r="K8" s="343"/>
      <c r="L8" s="343">
        <v>653</v>
      </c>
      <c r="M8" s="343">
        <v>613</v>
      </c>
      <c r="N8" s="343">
        <v>636</v>
      </c>
      <c r="O8" s="347"/>
      <c r="P8" s="347">
        <v>647</v>
      </c>
      <c r="Q8" s="347">
        <v>640</v>
      </c>
      <c r="R8" s="343">
        <f t="shared" si="0"/>
        <v>6844</v>
      </c>
      <c r="S8" s="347">
        <v>11</v>
      </c>
      <c r="T8" s="345">
        <f>R8/S8</f>
        <v>622.18181818181813</v>
      </c>
      <c r="U8" s="345">
        <f>T8/4</f>
        <v>155.54545454545453</v>
      </c>
    </row>
    <row r="9" spans="1:21" ht="15.75" x14ac:dyDescent="0.25">
      <c r="A9" s="88" t="s">
        <v>49</v>
      </c>
      <c r="B9" s="89" t="s">
        <v>69</v>
      </c>
      <c r="C9" s="347"/>
      <c r="D9" s="343"/>
      <c r="E9" s="343"/>
      <c r="F9" s="343"/>
      <c r="G9" s="343"/>
      <c r="H9" s="343"/>
      <c r="I9" s="343">
        <v>634</v>
      </c>
      <c r="J9" s="343"/>
      <c r="K9" s="343"/>
      <c r="L9" s="343"/>
      <c r="M9" s="343"/>
      <c r="N9" s="343"/>
      <c r="O9" s="347"/>
      <c r="P9" s="347"/>
      <c r="Q9" s="347"/>
      <c r="R9" s="343">
        <f t="shared" si="0"/>
        <v>634</v>
      </c>
      <c r="S9" s="347">
        <v>1</v>
      </c>
      <c r="T9" s="345">
        <f t="shared" ref="T9" si="1">R9/S9</f>
        <v>634</v>
      </c>
      <c r="U9" s="345">
        <f t="shared" ref="U9" si="2">T9/4</f>
        <v>158.5</v>
      </c>
    </row>
    <row r="10" spans="1:21" ht="15.75" x14ac:dyDescent="0.25">
      <c r="A10" s="97"/>
      <c r="B10" s="97" t="s">
        <v>120</v>
      </c>
      <c r="C10" s="262">
        <f>SUM(C4:C8)</f>
        <v>2494</v>
      </c>
      <c r="D10" s="262">
        <f t="shared" ref="D10:Q10" si="3">SUM(D4:D8)</f>
        <v>2553</v>
      </c>
      <c r="E10" s="262">
        <f t="shared" si="3"/>
        <v>2677</v>
      </c>
      <c r="F10" s="262">
        <f t="shared" si="3"/>
        <v>2626</v>
      </c>
      <c r="G10" s="262">
        <f t="shared" si="3"/>
        <v>2394</v>
      </c>
      <c r="H10" s="262">
        <f t="shared" si="3"/>
        <v>2350</v>
      </c>
      <c r="I10" s="262">
        <f>SUM(I4:I9)</f>
        <v>2382</v>
      </c>
      <c r="J10" s="262">
        <f t="shared" si="3"/>
        <v>2649</v>
      </c>
      <c r="K10" s="262">
        <f t="shared" si="3"/>
        <v>2610</v>
      </c>
      <c r="L10" s="262">
        <f t="shared" si="3"/>
        <v>2536</v>
      </c>
      <c r="M10" s="262">
        <f t="shared" si="3"/>
        <v>2531</v>
      </c>
      <c r="N10" s="262">
        <f t="shared" si="3"/>
        <v>2619</v>
      </c>
      <c r="O10" s="262">
        <f t="shared" si="3"/>
        <v>2669</v>
      </c>
      <c r="P10" s="262">
        <f t="shared" si="3"/>
        <v>2664</v>
      </c>
      <c r="Q10" s="262">
        <f t="shared" si="3"/>
        <v>2619</v>
      </c>
      <c r="R10" s="343">
        <f t="shared" si="0"/>
        <v>38373</v>
      </c>
      <c r="S10" s="262">
        <f>SUM(S4:S9)</f>
        <v>60</v>
      </c>
      <c r="T10" s="348">
        <f t="shared" ref="T10" si="4">R10/S10</f>
        <v>639.54999999999995</v>
      </c>
      <c r="U10" s="348">
        <f t="shared" ref="U10" si="5">T10/4</f>
        <v>159.88749999999999</v>
      </c>
    </row>
    <row r="11" spans="1:21" ht="15.75" x14ac:dyDescent="0.25">
      <c r="A11" s="99"/>
      <c r="B11" s="100" t="s">
        <v>25</v>
      </c>
      <c r="C11" s="25">
        <v>5</v>
      </c>
      <c r="D11" s="25">
        <v>517</v>
      </c>
      <c r="E11" s="25">
        <v>188</v>
      </c>
      <c r="F11" s="25">
        <v>10</v>
      </c>
      <c r="G11" s="155">
        <v>-225</v>
      </c>
      <c r="H11" s="25">
        <v>25</v>
      </c>
      <c r="I11" s="25">
        <v>89</v>
      </c>
      <c r="J11" s="25">
        <v>215</v>
      </c>
      <c r="K11" s="25">
        <v>101</v>
      </c>
      <c r="L11" s="155">
        <v>-209</v>
      </c>
      <c r="M11" s="154">
        <v>109</v>
      </c>
      <c r="N11" s="25">
        <v>201</v>
      </c>
      <c r="O11" s="155">
        <v>-45</v>
      </c>
      <c r="P11" s="154">
        <v>239</v>
      </c>
      <c r="Q11" s="155">
        <v>-80</v>
      </c>
      <c r="R11" s="15"/>
      <c r="S11" s="215"/>
      <c r="T11" s="101"/>
      <c r="U11" s="20"/>
    </row>
    <row r="12" spans="1:21" x14ac:dyDescent="0.25">
      <c r="B12" s="102" t="s">
        <v>124</v>
      </c>
      <c r="C12" s="136">
        <f t="shared" ref="C12:Q12" si="6">C10/4</f>
        <v>623.5</v>
      </c>
      <c r="D12" s="136">
        <f t="shared" si="6"/>
        <v>638.25</v>
      </c>
      <c r="E12" s="53">
        <f t="shared" si="6"/>
        <v>669.25</v>
      </c>
      <c r="F12" s="53">
        <f t="shared" si="6"/>
        <v>656.5</v>
      </c>
      <c r="G12" s="53">
        <f t="shared" si="6"/>
        <v>598.5</v>
      </c>
      <c r="H12" s="53">
        <f t="shared" si="6"/>
        <v>587.5</v>
      </c>
      <c r="I12" s="53">
        <f t="shared" si="6"/>
        <v>595.5</v>
      </c>
      <c r="J12" s="53">
        <f t="shared" si="6"/>
        <v>662.25</v>
      </c>
      <c r="K12" s="53">
        <f t="shared" si="6"/>
        <v>652.5</v>
      </c>
      <c r="L12" s="53">
        <f t="shared" si="6"/>
        <v>634</v>
      </c>
      <c r="M12" s="242">
        <f t="shared" si="6"/>
        <v>632.75</v>
      </c>
      <c r="N12" s="242">
        <f t="shared" si="6"/>
        <v>654.75</v>
      </c>
      <c r="O12" s="242">
        <f t="shared" si="6"/>
        <v>667.25</v>
      </c>
      <c r="P12" s="242">
        <f t="shared" si="6"/>
        <v>666</v>
      </c>
      <c r="Q12" s="242">
        <f t="shared" si="6"/>
        <v>654.75</v>
      </c>
      <c r="R12" s="15"/>
      <c r="S12" s="132"/>
      <c r="T12" s="2"/>
      <c r="U12" s="103"/>
    </row>
    <row r="13" spans="1:21" x14ac:dyDescent="0.25">
      <c r="B13" s="102" t="s">
        <v>125</v>
      </c>
      <c r="C13" s="136">
        <f t="shared" ref="C13:Q13" si="7">C12/4</f>
        <v>155.875</v>
      </c>
      <c r="D13" s="53">
        <f t="shared" si="7"/>
        <v>159.5625</v>
      </c>
      <c r="E13" s="53">
        <f t="shared" si="7"/>
        <v>167.3125</v>
      </c>
      <c r="F13" s="53">
        <f t="shared" si="7"/>
        <v>164.125</v>
      </c>
      <c r="G13" s="53">
        <f t="shared" si="7"/>
        <v>149.625</v>
      </c>
      <c r="H13" s="53">
        <f t="shared" si="7"/>
        <v>146.875</v>
      </c>
      <c r="I13" s="53">
        <f t="shared" si="7"/>
        <v>148.875</v>
      </c>
      <c r="J13" s="53">
        <f t="shared" si="7"/>
        <v>165.5625</v>
      </c>
      <c r="K13" s="53">
        <f t="shared" si="7"/>
        <v>163.125</v>
      </c>
      <c r="L13" s="53">
        <f t="shared" si="7"/>
        <v>158.5</v>
      </c>
      <c r="M13" s="242">
        <f t="shared" si="7"/>
        <v>158.1875</v>
      </c>
      <c r="N13" s="242">
        <f t="shared" si="7"/>
        <v>163.6875</v>
      </c>
      <c r="O13" s="242">
        <f t="shared" si="7"/>
        <v>166.8125</v>
      </c>
      <c r="P13" s="242">
        <f t="shared" si="7"/>
        <v>166.5</v>
      </c>
      <c r="Q13" s="242">
        <f t="shared" si="7"/>
        <v>163.6875</v>
      </c>
      <c r="R13" s="15"/>
      <c r="S13" s="132"/>
      <c r="T13" s="2"/>
      <c r="U13" s="103"/>
    </row>
    <row r="14" spans="1:21" ht="10.9" customHeight="1" x14ac:dyDescent="0.25">
      <c r="C14" s="135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269"/>
      <c r="P14" s="269"/>
      <c r="Q14" s="269"/>
      <c r="R14" s="15"/>
      <c r="S14" s="132"/>
      <c r="T14" s="2"/>
      <c r="U14" s="103"/>
    </row>
    <row r="15" spans="1:21" ht="19.5" x14ac:dyDescent="0.25">
      <c r="B15" s="18" t="s">
        <v>29</v>
      </c>
      <c r="C15" s="138" t="s">
        <v>33</v>
      </c>
      <c r="D15" s="94" t="s">
        <v>34</v>
      </c>
      <c r="E15" s="94" t="s">
        <v>35</v>
      </c>
      <c r="F15" s="34" t="s">
        <v>36</v>
      </c>
      <c r="G15" s="34" t="s">
        <v>37</v>
      </c>
      <c r="H15" s="34" t="s">
        <v>38</v>
      </c>
      <c r="I15" s="34" t="s">
        <v>39</v>
      </c>
      <c r="J15" s="34" t="s">
        <v>40</v>
      </c>
      <c r="K15" s="34" t="s">
        <v>41</v>
      </c>
      <c r="L15" s="34" t="s">
        <v>42</v>
      </c>
      <c r="M15" s="34" t="s">
        <v>195</v>
      </c>
      <c r="N15" s="34" t="s">
        <v>197</v>
      </c>
      <c r="O15" s="199" t="s">
        <v>200</v>
      </c>
      <c r="P15" s="199" t="s">
        <v>208</v>
      </c>
      <c r="Q15" s="199" t="s">
        <v>214</v>
      </c>
      <c r="R15" s="15"/>
      <c r="S15" s="57" t="s">
        <v>17</v>
      </c>
      <c r="T15" s="15" t="s">
        <v>43</v>
      </c>
      <c r="U15" s="95" t="s">
        <v>74</v>
      </c>
    </row>
    <row r="16" spans="1:21" x14ac:dyDescent="0.25">
      <c r="A16" s="105"/>
      <c r="B16" s="106" t="s">
        <v>30</v>
      </c>
      <c r="C16" s="134">
        <v>44454</v>
      </c>
      <c r="D16" s="36">
        <v>44468</v>
      </c>
      <c r="E16" s="36">
        <v>43751</v>
      </c>
      <c r="F16" s="37" t="s">
        <v>169</v>
      </c>
      <c r="G16" s="37" t="s">
        <v>178</v>
      </c>
      <c r="H16" s="37" t="s">
        <v>180</v>
      </c>
      <c r="I16" s="37" t="s">
        <v>183</v>
      </c>
      <c r="J16" s="37" t="s">
        <v>188</v>
      </c>
      <c r="K16" s="9" t="s">
        <v>190</v>
      </c>
      <c r="L16" s="9" t="s">
        <v>191</v>
      </c>
      <c r="M16" s="9" t="s">
        <v>194</v>
      </c>
      <c r="N16" s="9" t="s">
        <v>198</v>
      </c>
      <c r="O16" s="198" t="s">
        <v>201</v>
      </c>
      <c r="P16" s="198" t="s">
        <v>209</v>
      </c>
      <c r="Q16" s="198" t="s">
        <v>216</v>
      </c>
      <c r="R16" s="15">
        <f t="shared" si="0"/>
        <v>132673</v>
      </c>
      <c r="S16" s="132"/>
      <c r="T16" s="2"/>
      <c r="U16" s="103"/>
    </row>
    <row r="17" spans="1:21" ht="15.75" x14ac:dyDescent="0.25">
      <c r="A17" s="45" t="s">
        <v>49</v>
      </c>
      <c r="B17" s="46" t="s">
        <v>69</v>
      </c>
      <c r="C17" s="151">
        <v>584</v>
      </c>
      <c r="D17" s="152"/>
      <c r="E17" s="172">
        <v>603</v>
      </c>
      <c r="F17" s="172">
        <v>652</v>
      </c>
      <c r="G17" s="98"/>
      <c r="H17" s="172">
        <v>589</v>
      </c>
      <c r="I17" s="98"/>
      <c r="J17" s="172">
        <v>574</v>
      </c>
      <c r="K17" s="172">
        <v>694</v>
      </c>
      <c r="L17" s="172">
        <v>605</v>
      </c>
      <c r="M17" s="172">
        <v>636</v>
      </c>
      <c r="N17" s="172">
        <v>697</v>
      </c>
      <c r="O17" s="270">
        <v>667</v>
      </c>
      <c r="P17" s="270">
        <v>676</v>
      </c>
      <c r="Q17" s="270">
        <v>596</v>
      </c>
      <c r="R17" s="15">
        <f t="shared" si="0"/>
        <v>7573</v>
      </c>
      <c r="S17" s="233">
        <v>12</v>
      </c>
      <c r="T17" s="173">
        <f t="shared" ref="T17:T22" si="8">R17/S17</f>
        <v>631.08333333333337</v>
      </c>
      <c r="U17" s="173">
        <f t="shared" ref="U17:U22" si="9">T17/4</f>
        <v>157.77083333333334</v>
      </c>
    </row>
    <row r="18" spans="1:21" ht="15.75" x14ac:dyDescent="0.25">
      <c r="A18" s="45" t="s">
        <v>49</v>
      </c>
      <c r="B18" s="46" t="s">
        <v>175</v>
      </c>
      <c r="C18" s="86">
        <v>583</v>
      </c>
      <c r="D18" s="47">
        <v>593</v>
      </c>
      <c r="E18" s="15">
        <v>652</v>
      </c>
      <c r="F18" s="15">
        <v>616</v>
      </c>
      <c r="G18" s="15">
        <v>629</v>
      </c>
      <c r="H18" s="15"/>
      <c r="I18" s="15">
        <v>678</v>
      </c>
      <c r="J18" s="15"/>
      <c r="K18" s="15"/>
      <c r="L18" s="172">
        <v>645</v>
      </c>
      <c r="M18" s="172">
        <v>637</v>
      </c>
      <c r="N18" s="172"/>
      <c r="O18" s="270">
        <v>650</v>
      </c>
      <c r="P18" s="270"/>
      <c r="Q18" s="270"/>
      <c r="R18" s="15">
        <f t="shared" si="0"/>
        <v>5683</v>
      </c>
      <c r="S18" s="140">
        <v>9</v>
      </c>
      <c r="T18" s="44">
        <f t="shared" si="8"/>
        <v>631.44444444444446</v>
      </c>
      <c r="U18" s="44">
        <f t="shared" si="9"/>
        <v>157.86111111111111</v>
      </c>
    </row>
    <row r="19" spans="1:21" ht="15.75" x14ac:dyDescent="0.25">
      <c r="A19" s="45" t="s">
        <v>49</v>
      </c>
      <c r="B19" s="46" t="s">
        <v>51</v>
      </c>
      <c r="C19" s="86"/>
      <c r="D19" s="47">
        <v>535</v>
      </c>
      <c r="E19" s="15">
        <v>543</v>
      </c>
      <c r="F19" s="15"/>
      <c r="G19" s="15"/>
      <c r="H19" s="15">
        <v>673</v>
      </c>
      <c r="I19" s="15">
        <v>683</v>
      </c>
      <c r="J19" s="15">
        <v>625</v>
      </c>
      <c r="K19" s="15">
        <v>685</v>
      </c>
      <c r="L19" s="172">
        <v>597</v>
      </c>
      <c r="M19" s="172"/>
      <c r="N19" s="172">
        <v>646</v>
      </c>
      <c r="O19" s="270"/>
      <c r="P19" s="270">
        <v>680</v>
      </c>
      <c r="Q19" s="270">
        <v>680</v>
      </c>
      <c r="R19" s="15">
        <f t="shared" si="0"/>
        <v>6347</v>
      </c>
      <c r="S19" s="140">
        <v>10</v>
      </c>
      <c r="T19" s="44">
        <f t="shared" si="8"/>
        <v>634.70000000000005</v>
      </c>
      <c r="U19" s="44">
        <f t="shared" si="9"/>
        <v>158.67500000000001</v>
      </c>
    </row>
    <row r="20" spans="1:21" ht="15.75" x14ac:dyDescent="0.25">
      <c r="A20" s="45" t="s">
        <v>49</v>
      </c>
      <c r="B20" s="46" t="s">
        <v>53</v>
      </c>
      <c r="C20" s="86">
        <v>617</v>
      </c>
      <c r="D20" s="47"/>
      <c r="E20" s="47">
        <v>601</v>
      </c>
      <c r="F20" s="15">
        <v>691</v>
      </c>
      <c r="G20" s="15">
        <v>573</v>
      </c>
      <c r="H20" s="15">
        <v>539</v>
      </c>
      <c r="I20" s="15">
        <v>590</v>
      </c>
      <c r="J20" s="15"/>
      <c r="K20" s="15">
        <v>613</v>
      </c>
      <c r="L20" s="172">
        <v>634</v>
      </c>
      <c r="M20" s="172"/>
      <c r="N20" s="172">
        <v>692</v>
      </c>
      <c r="O20" s="270">
        <v>643</v>
      </c>
      <c r="P20" s="270">
        <v>643</v>
      </c>
      <c r="Q20" s="270">
        <v>634</v>
      </c>
      <c r="R20" s="15">
        <f t="shared" si="0"/>
        <v>7470</v>
      </c>
      <c r="S20" s="57">
        <v>12</v>
      </c>
      <c r="T20" s="44">
        <f t="shared" si="8"/>
        <v>622.5</v>
      </c>
      <c r="U20" s="44">
        <f t="shared" si="9"/>
        <v>155.625</v>
      </c>
    </row>
    <row r="21" spans="1:21" ht="15.75" x14ac:dyDescent="0.25">
      <c r="A21" s="45" t="s">
        <v>49</v>
      </c>
      <c r="B21" s="46" t="s">
        <v>50</v>
      </c>
      <c r="C21" s="86">
        <v>643</v>
      </c>
      <c r="D21" s="47">
        <v>587</v>
      </c>
      <c r="E21" s="47"/>
      <c r="F21" s="15">
        <v>582</v>
      </c>
      <c r="G21" s="15">
        <v>592</v>
      </c>
      <c r="H21" s="15">
        <v>565</v>
      </c>
      <c r="I21" s="15">
        <v>650</v>
      </c>
      <c r="J21" s="15">
        <v>614</v>
      </c>
      <c r="K21" s="15"/>
      <c r="L21" s="172"/>
      <c r="M21" s="172">
        <v>641</v>
      </c>
      <c r="N21" s="172"/>
      <c r="O21" s="270">
        <v>597</v>
      </c>
      <c r="P21" s="270">
        <v>543</v>
      </c>
      <c r="Q21" s="270"/>
      <c r="R21" s="15">
        <f t="shared" si="0"/>
        <v>6014</v>
      </c>
      <c r="S21" s="57">
        <v>10</v>
      </c>
      <c r="T21" s="44">
        <f t="shared" si="8"/>
        <v>601.4</v>
      </c>
      <c r="U21" s="44">
        <f t="shared" si="9"/>
        <v>150.35</v>
      </c>
    </row>
    <row r="22" spans="1:21" ht="15.75" x14ac:dyDescent="0.25">
      <c r="A22" s="45" t="s">
        <v>49</v>
      </c>
      <c r="B22" s="46" t="s">
        <v>155</v>
      </c>
      <c r="C22" s="57"/>
      <c r="D22" s="15">
        <v>526</v>
      </c>
      <c r="E22" s="15"/>
      <c r="F22" s="15"/>
      <c r="G22" s="15"/>
      <c r="H22" s="15"/>
      <c r="I22" s="15"/>
      <c r="J22" s="15">
        <v>572</v>
      </c>
      <c r="K22" s="15">
        <v>567</v>
      </c>
      <c r="L22" s="172"/>
      <c r="M22" s="172">
        <v>697</v>
      </c>
      <c r="N22" s="172">
        <v>635</v>
      </c>
      <c r="O22" s="270"/>
      <c r="P22" s="270"/>
      <c r="Q22" s="270">
        <v>633</v>
      </c>
      <c r="R22" s="15">
        <f t="shared" si="0"/>
        <v>3630</v>
      </c>
      <c r="S22" s="57">
        <v>6</v>
      </c>
      <c r="T22" s="44">
        <f t="shared" si="8"/>
        <v>605</v>
      </c>
      <c r="U22" s="44">
        <f t="shared" si="9"/>
        <v>151.25</v>
      </c>
    </row>
    <row r="23" spans="1:21" ht="15.75" x14ac:dyDescent="0.25">
      <c r="A23" s="42" t="s">
        <v>45</v>
      </c>
      <c r="B23" s="150" t="s">
        <v>171</v>
      </c>
      <c r="C23" s="57"/>
      <c r="D23" s="15"/>
      <c r="E23" s="15"/>
      <c r="F23" s="15"/>
      <c r="G23" s="15">
        <v>579</v>
      </c>
      <c r="H23" s="15"/>
      <c r="I23" s="15"/>
      <c r="J23" s="15"/>
      <c r="K23" s="15"/>
      <c r="L23" s="172"/>
      <c r="M23" s="172"/>
      <c r="N23" s="172"/>
      <c r="O23" s="270"/>
      <c r="P23" s="270"/>
      <c r="Q23" s="270"/>
      <c r="R23" s="15">
        <f t="shared" si="0"/>
        <v>579</v>
      </c>
      <c r="S23" s="57">
        <v>1</v>
      </c>
      <c r="T23" s="44"/>
      <c r="U23" s="44"/>
    </row>
    <row r="24" spans="1:21" ht="15.75" x14ac:dyDescent="0.25">
      <c r="A24" s="97"/>
      <c r="B24" s="84" t="s">
        <v>120</v>
      </c>
      <c r="C24" s="30">
        <f t="shared" ref="C24:Q24" si="10">SUM(C17:C22)</f>
        <v>2427</v>
      </c>
      <c r="D24" s="13">
        <f t="shared" si="10"/>
        <v>2241</v>
      </c>
      <c r="E24" s="13">
        <f t="shared" si="10"/>
        <v>2399</v>
      </c>
      <c r="F24" s="13">
        <f t="shared" si="10"/>
        <v>2541</v>
      </c>
      <c r="G24" s="13">
        <f>SUM(G17:G23)</f>
        <v>2373</v>
      </c>
      <c r="H24" s="13">
        <f t="shared" si="10"/>
        <v>2366</v>
      </c>
      <c r="I24" s="13">
        <f t="shared" si="10"/>
        <v>2601</v>
      </c>
      <c r="J24" s="13">
        <f t="shared" si="10"/>
        <v>2385</v>
      </c>
      <c r="K24" s="13">
        <f t="shared" si="10"/>
        <v>2559</v>
      </c>
      <c r="L24" s="13">
        <f t="shared" si="10"/>
        <v>2481</v>
      </c>
      <c r="M24" s="13">
        <f t="shared" si="10"/>
        <v>2611</v>
      </c>
      <c r="N24" s="13">
        <f t="shared" si="10"/>
        <v>2670</v>
      </c>
      <c r="O24" s="13">
        <f t="shared" si="10"/>
        <v>2557</v>
      </c>
      <c r="P24" s="13">
        <f t="shared" si="10"/>
        <v>2542</v>
      </c>
      <c r="Q24" s="13">
        <f t="shared" si="10"/>
        <v>2543</v>
      </c>
      <c r="R24" s="15">
        <f t="shared" si="0"/>
        <v>37296</v>
      </c>
      <c r="S24" s="30">
        <f>SUM(S17:S23)</f>
        <v>60</v>
      </c>
      <c r="T24" s="16">
        <f t="shared" ref="T24" si="11">R24/S24</f>
        <v>621.6</v>
      </c>
      <c r="U24" s="16">
        <f t="shared" ref="U24" si="12">T24/4</f>
        <v>155.4</v>
      </c>
    </row>
    <row r="25" spans="1:21" ht="15.75" x14ac:dyDescent="0.25">
      <c r="A25" s="17"/>
      <c r="B25" s="107" t="s">
        <v>25</v>
      </c>
      <c r="C25" s="154">
        <v>247</v>
      </c>
      <c r="D25" s="155">
        <v>-128</v>
      </c>
      <c r="E25" s="155">
        <v>-44</v>
      </c>
      <c r="F25" s="154">
        <v>201</v>
      </c>
      <c r="G25" s="154">
        <v>38</v>
      </c>
      <c r="H25" s="154">
        <v>112</v>
      </c>
      <c r="I25" s="154">
        <v>59</v>
      </c>
      <c r="J25" s="154">
        <v>39</v>
      </c>
      <c r="K25" s="154">
        <v>261</v>
      </c>
      <c r="L25" s="155">
        <v>-33</v>
      </c>
      <c r="M25" s="154">
        <v>422</v>
      </c>
      <c r="N25" s="154">
        <v>310</v>
      </c>
      <c r="O25" s="155">
        <v>-9</v>
      </c>
      <c r="P25" s="155">
        <v>-31</v>
      </c>
      <c r="Q25" s="30"/>
      <c r="R25" s="15"/>
      <c r="S25" s="215"/>
      <c r="T25" s="101"/>
      <c r="U25" s="20"/>
    </row>
    <row r="26" spans="1:21" x14ac:dyDescent="0.25">
      <c r="A26" s="108"/>
      <c r="B26" s="102" t="s">
        <v>124</v>
      </c>
      <c r="C26" s="136">
        <f t="shared" ref="C26:Q26" si="13">C24/4</f>
        <v>606.75</v>
      </c>
      <c r="D26" s="53">
        <f t="shared" si="13"/>
        <v>560.25</v>
      </c>
      <c r="E26" s="53">
        <f t="shared" si="13"/>
        <v>599.75</v>
      </c>
      <c r="F26" s="53">
        <f t="shared" si="13"/>
        <v>635.25</v>
      </c>
      <c r="G26" s="53">
        <f t="shared" si="13"/>
        <v>593.25</v>
      </c>
      <c r="H26" s="53">
        <f t="shared" si="13"/>
        <v>591.5</v>
      </c>
      <c r="I26" s="53">
        <f t="shared" si="13"/>
        <v>650.25</v>
      </c>
      <c r="J26" s="53">
        <f t="shared" si="13"/>
        <v>596.25</v>
      </c>
      <c r="K26" s="53">
        <f t="shared" si="13"/>
        <v>639.75</v>
      </c>
      <c r="L26" s="53">
        <f t="shared" si="13"/>
        <v>620.25</v>
      </c>
      <c r="M26" s="53">
        <f t="shared" si="13"/>
        <v>652.75</v>
      </c>
      <c r="N26" s="53">
        <f t="shared" si="13"/>
        <v>667.5</v>
      </c>
      <c r="O26" s="53">
        <f t="shared" si="13"/>
        <v>639.25</v>
      </c>
      <c r="P26" s="53">
        <f t="shared" si="13"/>
        <v>635.5</v>
      </c>
      <c r="Q26" s="53">
        <f t="shared" si="13"/>
        <v>635.75</v>
      </c>
      <c r="R26" s="15"/>
      <c r="S26" s="132"/>
      <c r="T26" s="2"/>
      <c r="U26" s="103"/>
    </row>
    <row r="27" spans="1:21" x14ac:dyDescent="0.25">
      <c r="A27" s="108"/>
      <c r="B27" s="102" t="s">
        <v>125</v>
      </c>
      <c r="C27" s="136">
        <f t="shared" ref="C27:Q27" si="14">C26/4</f>
        <v>151.6875</v>
      </c>
      <c r="D27" s="53">
        <f t="shared" si="14"/>
        <v>140.0625</v>
      </c>
      <c r="E27" s="53">
        <f t="shared" si="14"/>
        <v>149.9375</v>
      </c>
      <c r="F27" s="53">
        <f t="shared" si="14"/>
        <v>158.8125</v>
      </c>
      <c r="G27" s="53">
        <f t="shared" si="14"/>
        <v>148.3125</v>
      </c>
      <c r="H27" s="53">
        <f t="shared" si="14"/>
        <v>147.875</v>
      </c>
      <c r="I27" s="53">
        <f t="shared" si="14"/>
        <v>162.5625</v>
      </c>
      <c r="J27" s="53">
        <f t="shared" si="14"/>
        <v>149.0625</v>
      </c>
      <c r="K27" s="53">
        <f t="shared" si="14"/>
        <v>159.9375</v>
      </c>
      <c r="L27" s="53">
        <f t="shared" si="14"/>
        <v>155.0625</v>
      </c>
      <c r="M27" s="53">
        <f t="shared" si="14"/>
        <v>163.1875</v>
      </c>
      <c r="N27" s="53">
        <f t="shared" si="14"/>
        <v>166.875</v>
      </c>
      <c r="O27" s="53">
        <f t="shared" si="14"/>
        <v>159.8125</v>
      </c>
      <c r="P27" s="53">
        <f t="shared" si="14"/>
        <v>158.875</v>
      </c>
      <c r="Q27" s="53">
        <f t="shared" si="14"/>
        <v>158.9375</v>
      </c>
      <c r="R27" s="15"/>
      <c r="S27" s="132"/>
      <c r="T27" s="2"/>
      <c r="U27" s="103"/>
    </row>
    <row r="28" spans="1:21" ht="8.4499999999999993" customHeight="1" x14ac:dyDescent="0.25">
      <c r="A28" s="108"/>
      <c r="C28" s="1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135"/>
      <c r="P28" s="135"/>
      <c r="Q28" s="135"/>
      <c r="R28" s="15"/>
      <c r="S28" s="132"/>
      <c r="T28" s="2"/>
      <c r="U28" s="103"/>
    </row>
    <row r="29" spans="1:21" ht="19.5" x14ac:dyDescent="0.25">
      <c r="B29" s="18" t="s">
        <v>29</v>
      </c>
      <c r="C29" s="138" t="s">
        <v>33</v>
      </c>
      <c r="D29" s="94" t="s">
        <v>34</v>
      </c>
      <c r="E29" s="94" t="s">
        <v>35</v>
      </c>
      <c r="F29" s="34" t="s">
        <v>36</v>
      </c>
      <c r="G29" s="34" t="s">
        <v>37</v>
      </c>
      <c r="H29" s="34" t="s">
        <v>38</v>
      </c>
      <c r="I29" s="34" t="s">
        <v>39</v>
      </c>
      <c r="J29" s="34" t="s">
        <v>40</v>
      </c>
      <c r="K29" s="34" t="s">
        <v>41</v>
      </c>
      <c r="L29" s="34" t="s">
        <v>42</v>
      </c>
      <c r="M29" s="34" t="s">
        <v>195</v>
      </c>
      <c r="N29" s="34" t="s">
        <v>197</v>
      </c>
      <c r="O29" s="199" t="s">
        <v>200</v>
      </c>
      <c r="P29" s="199" t="s">
        <v>208</v>
      </c>
      <c r="Q29" s="199" t="s">
        <v>214</v>
      </c>
      <c r="R29" s="15"/>
      <c r="S29" s="57" t="s">
        <v>17</v>
      </c>
      <c r="T29" s="15" t="s">
        <v>43</v>
      </c>
      <c r="U29" s="95" t="s">
        <v>74</v>
      </c>
    </row>
    <row r="30" spans="1:21" x14ac:dyDescent="0.25">
      <c r="A30" s="41"/>
      <c r="B30" s="96" t="s">
        <v>31</v>
      </c>
      <c r="C30" s="134">
        <v>44454</v>
      </c>
      <c r="D30" s="36">
        <v>44468</v>
      </c>
      <c r="E30" s="36">
        <v>43751</v>
      </c>
      <c r="F30" s="37" t="s">
        <v>169</v>
      </c>
      <c r="G30" s="37" t="s">
        <v>178</v>
      </c>
      <c r="H30" s="37" t="s">
        <v>180</v>
      </c>
      <c r="I30" s="37" t="s">
        <v>183</v>
      </c>
      <c r="J30" s="37" t="s">
        <v>188</v>
      </c>
      <c r="K30" s="9" t="s">
        <v>190</v>
      </c>
      <c r="L30" s="9" t="s">
        <v>191</v>
      </c>
      <c r="M30" s="9" t="s">
        <v>194</v>
      </c>
      <c r="N30" s="9" t="s">
        <v>198</v>
      </c>
      <c r="O30" s="198" t="s">
        <v>201</v>
      </c>
      <c r="P30" s="198" t="s">
        <v>209</v>
      </c>
      <c r="Q30" s="198" t="s">
        <v>216</v>
      </c>
      <c r="R30" s="15"/>
      <c r="S30" s="216"/>
      <c r="T30" s="62"/>
      <c r="U30" s="41"/>
    </row>
    <row r="31" spans="1:21" ht="15.75" x14ac:dyDescent="0.25">
      <c r="A31" s="50" t="s">
        <v>58</v>
      </c>
      <c r="B31" s="51" t="s">
        <v>68</v>
      </c>
      <c r="C31" s="86">
        <v>561</v>
      </c>
      <c r="D31" s="47">
        <v>521</v>
      </c>
      <c r="E31" s="15">
        <v>511</v>
      </c>
      <c r="F31" s="15">
        <v>563</v>
      </c>
      <c r="G31" s="15">
        <v>549</v>
      </c>
      <c r="H31" s="15">
        <v>471</v>
      </c>
      <c r="I31" s="15">
        <v>657</v>
      </c>
      <c r="J31" s="15">
        <v>612</v>
      </c>
      <c r="K31" s="15">
        <v>581</v>
      </c>
      <c r="L31" s="15">
        <v>559</v>
      </c>
      <c r="M31" s="15">
        <v>614</v>
      </c>
      <c r="N31" s="15"/>
      <c r="O31" s="57">
        <v>584</v>
      </c>
      <c r="P31" s="57">
        <v>651</v>
      </c>
      <c r="Q31" s="57"/>
      <c r="R31" s="15">
        <f t="shared" si="0"/>
        <v>7434</v>
      </c>
      <c r="S31" s="57">
        <v>13</v>
      </c>
      <c r="T31" s="44">
        <f>R31/S31</f>
        <v>571.84615384615381</v>
      </c>
      <c r="U31" s="44">
        <f>T31/4</f>
        <v>142.96153846153845</v>
      </c>
    </row>
    <row r="32" spans="1:21" ht="15.75" x14ac:dyDescent="0.25">
      <c r="A32" s="50" t="s">
        <v>58</v>
      </c>
      <c r="B32" s="51" t="s">
        <v>59</v>
      </c>
      <c r="C32" s="57"/>
      <c r="D32" s="15">
        <v>490</v>
      </c>
      <c r="E32" s="15">
        <v>575</v>
      </c>
      <c r="F32" s="15"/>
      <c r="G32" s="15">
        <v>510</v>
      </c>
      <c r="H32" s="15">
        <v>676</v>
      </c>
      <c r="I32" s="15"/>
      <c r="J32" s="15">
        <v>555</v>
      </c>
      <c r="K32" s="15">
        <v>573</v>
      </c>
      <c r="L32" s="15"/>
      <c r="M32" s="76">
        <v>627</v>
      </c>
      <c r="N32" s="76"/>
      <c r="O32" s="140"/>
      <c r="P32" s="140">
        <v>517</v>
      </c>
      <c r="Q32" s="140">
        <v>510</v>
      </c>
      <c r="R32" s="15">
        <f t="shared" si="0"/>
        <v>5033</v>
      </c>
      <c r="S32" s="57">
        <v>9</v>
      </c>
      <c r="T32" s="44">
        <f>R32/S32</f>
        <v>559.22222222222217</v>
      </c>
      <c r="U32" s="44">
        <f>T32/4</f>
        <v>139.80555555555554</v>
      </c>
    </row>
    <row r="33" spans="1:21" ht="15.75" x14ac:dyDescent="0.25">
      <c r="A33" s="50" t="s">
        <v>58</v>
      </c>
      <c r="B33" s="51" t="s">
        <v>65</v>
      </c>
      <c r="C33" s="57">
        <v>509</v>
      </c>
      <c r="D33" s="15">
        <v>442</v>
      </c>
      <c r="E33" s="15">
        <v>528</v>
      </c>
      <c r="F33" s="15" t="s">
        <v>23</v>
      </c>
      <c r="G33" s="15">
        <v>478</v>
      </c>
      <c r="H33" s="15">
        <v>445</v>
      </c>
      <c r="I33" s="15">
        <v>566</v>
      </c>
      <c r="J33" s="15">
        <v>437</v>
      </c>
      <c r="K33" s="15">
        <v>581</v>
      </c>
      <c r="L33" s="15"/>
      <c r="M33" s="15">
        <v>662</v>
      </c>
      <c r="N33" s="15">
        <v>542</v>
      </c>
      <c r="O33" s="57"/>
      <c r="P33" s="270">
        <v>662</v>
      </c>
      <c r="Q33" s="270">
        <v>505</v>
      </c>
      <c r="R33" s="15">
        <f t="shared" si="0"/>
        <v>6357</v>
      </c>
      <c r="S33" s="57">
        <v>12</v>
      </c>
      <c r="T33" s="44">
        <f>R33/S33</f>
        <v>529.75</v>
      </c>
      <c r="U33" s="44">
        <f>T33/4</f>
        <v>132.4375</v>
      </c>
    </row>
    <row r="34" spans="1:21" ht="15.75" x14ac:dyDescent="0.25">
      <c r="A34" s="50" t="s">
        <v>58</v>
      </c>
      <c r="B34" s="51" t="s">
        <v>60</v>
      </c>
      <c r="C34" s="86">
        <v>508</v>
      </c>
      <c r="D34" s="47"/>
      <c r="E34" s="15"/>
      <c r="F34" s="15">
        <v>544</v>
      </c>
      <c r="G34" s="15"/>
      <c r="H34" s="15">
        <v>468</v>
      </c>
      <c r="I34" s="15"/>
      <c r="J34" s="15"/>
      <c r="K34" s="15">
        <v>536</v>
      </c>
      <c r="L34" s="15">
        <v>538</v>
      </c>
      <c r="M34" s="15"/>
      <c r="N34" s="15">
        <v>537</v>
      </c>
      <c r="O34" s="57">
        <v>543</v>
      </c>
      <c r="P34" s="57"/>
      <c r="Q34" s="57">
        <v>555</v>
      </c>
      <c r="R34" s="15">
        <f t="shared" si="0"/>
        <v>4229</v>
      </c>
      <c r="S34" s="57">
        <v>8</v>
      </c>
      <c r="T34" s="44">
        <f>R34/S34</f>
        <v>528.625</v>
      </c>
      <c r="U34" s="44">
        <f>T34/4</f>
        <v>132.15625</v>
      </c>
    </row>
    <row r="35" spans="1:21" ht="15.75" x14ac:dyDescent="0.25">
      <c r="A35" s="50" t="s">
        <v>58</v>
      </c>
      <c r="B35" s="51" t="s">
        <v>66</v>
      </c>
      <c r="C35" s="86">
        <v>531</v>
      </c>
      <c r="D35" s="47">
        <v>410</v>
      </c>
      <c r="E35" s="15"/>
      <c r="F35" s="15">
        <v>423</v>
      </c>
      <c r="G35" s="15"/>
      <c r="H35" s="15"/>
      <c r="I35" s="15">
        <v>458</v>
      </c>
      <c r="J35" s="15">
        <v>512</v>
      </c>
      <c r="K35" s="15"/>
      <c r="L35" s="15">
        <v>508</v>
      </c>
      <c r="M35" s="15">
        <v>468</v>
      </c>
      <c r="N35" s="15">
        <v>561</v>
      </c>
      <c r="O35" s="57">
        <v>563</v>
      </c>
      <c r="P35" s="57">
        <v>556</v>
      </c>
      <c r="Q35" s="57"/>
      <c r="R35" s="15">
        <f t="shared" si="0"/>
        <v>4990</v>
      </c>
      <c r="S35" s="57">
        <v>10</v>
      </c>
      <c r="T35" s="44">
        <f>R35/S35</f>
        <v>499</v>
      </c>
      <c r="U35" s="44">
        <f>T35/4</f>
        <v>124.75</v>
      </c>
    </row>
    <row r="36" spans="1:21" ht="15.75" x14ac:dyDescent="0.25">
      <c r="A36" s="45" t="s">
        <v>49</v>
      </c>
      <c r="B36" s="46" t="s">
        <v>51</v>
      </c>
      <c r="C36" s="86"/>
      <c r="D36" s="47"/>
      <c r="E36" s="15"/>
      <c r="F36" s="15">
        <v>562</v>
      </c>
      <c r="G36" s="15"/>
      <c r="H36" s="15"/>
      <c r="I36" s="15"/>
      <c r="J36" s="15"/>
      <c r="K36" s="15"/>
      <c r="L36" s="15"/>
      <c r="M36" s="15"/>
      <c r="N36" s="15"/>
      <c r="O36" s="57"/>
      <c r="P36" s="57"/>
      <c r="Q36" s="57"/>
      <c r="R36" s="15">
        <f t="shared" si="0"/>
        <v>562</v>
      </c>
      <c r="S36" s="57">
        <v>1</v>
      </c>
      <c r="T36" s="44">
        <f t="shared" ref="T36:T38" si="15">R36/S36</f>
        <v>562</v>
      </c>
      <c r="U36" s="44">
        <f t="shared" ref="U36:U38" si="16">T36/4</f>
        <v>140.5</v>
      </c>
    </row>
    <row r="37" spans="1:21" ht="15.75" x14ac:dyDescent="0.25">
      <c r="A37" s="88" t="s">
        <v>49</v>
      </c>
      <c r="B37" s="89" t="s">
        <v>155</v>
      </c>
      <c r="C37" s="86"/>
      <c r="D37" s="47"/>
      <c r="E37" s="15"/>
      <c r="F37" s="15"/>
      <c r="G37" s="15"/>
      <c r="H37" s="15"/>
      <c r="I37" s="15">
        <v>594</v>
      </c>
      <c r="J37" s="15"/>
      <c r="K37" s="15"/>
      <c r="L37" s="15"/>
      <c r="M37" s="15"/>
      <c r="N37" s="15"/>
      <c r="O37" s="57"/>
      <c r="P37" s="57"/>
      <c r="Q37" s="57"/>
      <c r="R37" s="15">
        <f t="shared" si="0"/>
        <v>594</v>
      </c>
      <c r="S37" s="57">
        <v>1</v>
      </c>
      <c r="T37" s="44">
        <f t="shared" ref="T37" si="17">R37/S37</f>
        <v>594</v>
      </c>
      <c r="U37" s="44">
        <f t="shared" ref="U37" si="18">T37/4</f>
        <v>148.5</v>
      </c>
    </row>
    <row r="38" spans="1:21" ht="15.75" x14ac:dyDescent="0.25">
      <c r="A38" s="45" t="s">
        <v>49</v>
      </c>
      <c r="B38" s="46" t="s">
        <v>69</v>
      </c>
      <c r="C38" s="86"/>
      <c r="D38" s="47"/>
      <c r="E38" s="15"/>
      <c r="F38" s="15"/>
      <c r="G38" s="15">
        <v>696</v>
      </c>
      <c r="H38" s="15"/>
      <c r="I38" s="15"/>
      <c r="J38" s="15"/>
      <c r="K38" s="15"/>
      <c r="L38" s="15"/>
      <c r="M38" s="15"/>
      <c r="N38" s="15"/>
      <c r="O38" s="57"/>
      <c r="P38" s="57"/>
      <c r="Q38" s="57"/>
      <c r="R38" s="15">
        <f t="shared" si="0"/>
        <v>696</v>
      </c>
      <c r="S38" s="57">
        <v>1</v>
      </c>
      <c r="T38" s="44">
        <f t="shared" si="15"/>
        <v>696</v>
      </c>
      <c r="U38" s="44">
        <f t="shared" si="16"/>
        <v>174</v>
      </c>
    </row>
    <row r="39" spans="1:21" ht="15.75" x14ac:dyDescent="0.25">
      <c r="A39" s="45" t="s">
        <v>49</v>
      </c>
      <c r="B39" s="46" t="s">
        <v>50</v>
      </c>
      <c r="C39" s="86"/>
      <c r="D39" s="47"/>
      <c r="E39" s="15">
        <v>641</v>
      </c>
      <c r="F39" s="15"/>
      <c r="G39" s="15"/>
      <c r="H39" s="15"/>
      <c r="I39" s="15"/>
      <c r="J39" s="15"/>
      <c r="K39" s="15"/>
      <c r="L39" s="15"/>
      <c r="M39" s="15"/>
      <c r="N39" s="15">
        <v>636</v>
      </c>
      <c r="O39" s="57"/>
      <c r="P39" s="57"/>
      <c r="Q39" s="57"/>
      <c r="R39" s="15">
        <f t="shared" si="0"/>
        <v>1277</v>
      </c>
      <c r="S39" s="57">
        <v>2</v>
      </c>
      <c r="T39" s="44">
        <f t="shared" ref="T39" si="19">R39/S39</f>
        <v>638.5</v>
      </c>
      <c r="U39" s="44">
        <f t="shared" ref="U39" si="20">T39/4</f>
        <v>159.625</v>
      </c>
    </row>
    <row r="40" spans="1:21" ht="15.75" x14ac:dyDescent="0.25">
      <c r="A40" s="50" t="s">
        <v>58</v>
      </c>
      <c r="B40" s="51" t="s">
        <v>63</v>
      </c>
      <c r="C40" s="86"/>
      <c r="D40" s="47"/>
      <c r="E40" s="15"/>
      <c r="F40" s="15"/>
      <c r="G40" s="15"/>
      <c r="H40" s="15"/>
      <c r="I40" s="15"/>
      <c r="J40" s="15"/>
      <c r="K40" s="15"/>
      <c r="L40" s="15">
        <v>478</v>
      </c>
      <c r="M40" s="15"/>
      <c r="N40" s="15"/>
      <c r="O40" s="57">
        <v>471</v>
      </c>
      <c r="P40" s="57"/>
      <c r="Q40" s="57">
        <v>618</v>
      </c>
      <c r="R40" s="15">
        <f t="shared" si="0"/>
        <v>1567</v>
      </c>
      <c r="S40" s="57">
        <v>3</v>
      </c>
      <c r="T40" s="44">
        <f t="shared" ref="T40" si="21">R40/S40</f>
        <v>522.33333333333337</v>
      </c>
      <c r="U40" s="44">
        <f t="shared" ref="U40" si="22">T40/4</f>
        <v>130.58333333333334</v>
      </c>
    </row>
    <row r="41" spans="1:21" ht="15.75" x14ac:dyDescent="0.25">
      <c r="A41" s="109"/>
      <c r="B41" s="110" t="s">
        <v>120</v>
      </c>
      <c r="C41" s="30">
        <f t="shared" ref="C41:S41" si="23">SUM(C31:C40)</f>
        <v>2109</v>
      </c>
      <c r="D41" s="13">
        <f t="shared" si="23"/>
        <v>1863</v>
      </c>
      <c r="E41" s="13">
        <f t="shared" si="23"/>
        <v>2255</v>
      </c>
      <c r="F41" s="13">
        <f t="shared" si="23"/>
        <v>2092</v>
      </c>
      <c r="G41" s="13">
        <f t="shared" si="23"/>
        <v>2233</v>
      </c>
      <c r="H41" s="13">
        <f t="shared" si="23"/>
        <v>2060</v>
      </c>
      <c r="I41" s="13">
        <f t="shared" si="23"/>
        <v>2275</v>
      </c>
      <c r="J41" s="13">
        <f t="shared" si="23"/>
        <v>2116</v>
      </c>
      <c r="K41" s="13">
        <f t="shared" si="23"/>
        <v>2271</v>
      </c>
      <c r="L41" s="13">
        <f t="shared" si="23"/>
        <v>2083</v>
      </c>
      <c r="M41" s="13">
        <f t="shared" si="23"/>
        <v>2371</v>
      </c>
      <c r="N41" s="13">
        <f t="shared" si="23"/>
        <v>2276</v>
      </c>
      <c r="O41" s="13">
        <f t="shared" si="23"/>
        <v>2161</v>
      </c>
      <c r="P41" s="13">
        <f t="shared" si="23"/>
        <v>2386</v>
      </c>
      <c r="Q41" s="13">
        <f t="shared" si="23"/>
        <v>2188</v>
      </c>
      <c r="R41" s="15">
        <f t="shared" si="0"/>
        <v>32739</v>
      </c>
      <c r="S41" s="30">
        <f t="shared" si="23"/>
        <v>60</v>
      </c>
      <c r="T41" s="16">
        <f t="shared" ref="T41" si="24">R41/S41</f>
        <v>545.65</v>
      </c>
      <c r="U41" s="16">
        <f t="shared" ref="U41" si="25">T41/4</f>
        <v>136.41249999999999</v>
      </c>
    </row>
    <row r="42" spans="1:21" ht="15.75" x14ac:dyDescent="0.25">
      <c r="A42" s="17"/>
      <c r="B42" s="17" t="s">
        <v>25</v>
      </c>
      <c r="C42" s="155">
        <v>-167</v>
      </c>
      <c r="D42" s="155">
        <v>-329</v>
      </c>
      <c r="E42" s="154">
        <v>14</v>
      </c>
      <c r="F42" s="155">
        <v>-12</v>
      </c>
      <c r="G42" s="154">
        <v>102</v>
      </c>
      <c r="H42" s="155">
        <v>-38</v>
      </c>
      <c r="I42" s="154">
        <v>170</v>
      </c>
      <c r="J42" s="155">
        <v>-141</v>
      </c>
      <c r="K42" s="154">
        <v>67</v>
      </c>
      <c r="L42" s="154">
        <v>26</v>
      </c>
      <c r="M42" s="154">
        <v>262</v>
      </c>
      <c r="N42" s="154">
        <v>60</v>
      </c>
      <c r="O42" s="155">
        <v>-106</v>
      </c>
      <c r="P42" s="154">
        <v>210</v>
      </c>
      <c r="Q42" s="155">
        <v>-202</v>
      </c>
      <c r="R42" s="15"/>
      <c r="S42" s="215"/>
      <c r="T42" s="101"/>
      <c r="U42" s="20"/>
    </row>
    <row r="43" spans="1:21" x14ac:dyDescent="0.25">
      <c r="A43" s="111"/>
      <c r="B43" s="102" t="s">
        <v>124</v>
      </c>
      <c r="C43" s="136">
        <f t="shared" ref="C43:Q43" si="26">C41/4</f>
        <v>527.25</v>
      </c>
      <c r="D43" s="53">
        <f t="shared" si="26"/>
        <v>465.75</v>
      </c>
      <c r="E43" s="53">
        <f t="shared" si="26"/>
        <v>563.75</v>
      </c>
      <c r="F43" s="53">
        <f t="shared" si="26"/>
        <v>523</v>
      </c>
      <c r="G43" s="53">
        <f t="shared" si="26"/>
        <v>558.25</v>
      </c>
      <c r="H43" s="53">
        <f t="shared" si="26"/>
        <v>515</v>
      </c>
      <c r="I43" s="53">
        <f t="shared" si="26"/>
        <v>568.75</v>
      </c>
      <c r="J43" s="53">
        <f t="shared" si="26"/>
        <v>529</v>
      </c>
      <c r="K43" s="53">
        <f t="shared" si="26"/>
        <v>567.75</v>
      </c>
      <c r="L43" s="53">
        <f t="shared" si="26"/>
        <v>520.75</v>
      </c>
      <c r="M43" s="53">
        <f t="shared" si="26"/>
        <v>592.75</v>
      </c>
      <c r="N43" s="53">
        <f t="shared" si="26"/>
        <v>569</v>
      </c>
      <c r="O43" s="53">
        <f t="shared" si="26"/>
        <v>540.25</v>
      </c>
      <c r="P43" s="53">
        <f t="shared" si="26"/>
        <v>596.5</v>
      </c>
      <c r="Q43" s="53">
        <f t="shared" si="26"/>
        <v>547</v>
      </c>
      <c r="R43" s="15"/>
      <c r="S43" s="132"/>
      <c r="T43" s="2"/>
      <c r="U43" s="103"/>
    </row>
    <row r="44" spans="1:21" x14ac:dyDescent="0.25">
      <c r="B44" s="102" t="s">
        <v>125</v>
      </c>
      <c r="C44" s="136">
        <f t="shared" ref="C44:Q44" si="27">C43/4</f>
        <v>131.8125</v>
      </c>
      <c r="D44" s="53">
        <f t="shared" si="27"/>
        <v>116.4375</v>
      </c>
      <c r="E44" s="53">
        <f t="shared" si="27"/>
        <v>140.9375</v>
      </c>
      <c r="F44" s="53">
        <f t="shared" si="27"/>
        <v>130.75</v>
      </c>
      <c r="G44" s="53">
        <f t="shared" si="27"/>
        <v>139.5625</v>
      </c>
      <c r="H44" s="53">
        <f t="shared" si="27"/>
        <v>128.75</v>
      </c>
      <c r="I44" s="53">
        <f t="shared" si="27"/>
        <v>142.1875</v>
      </c>
      <c r="J44" s="53">
        <f t="shared" si="27"/>
        <v>132.25</v>
      </c>
      <c r="K44" s="53">
        <f t="shared" si="27"/>
        <v>141.9375</v>
      </c>
      <c r="L44" s="53">
        <f t="shared" si="27"/>
        <v>130.1875</v>
      </c>
      <c r="M44" s="53">
        <f t="shared" si="27"/>
        <v>148.1875</v>
      </c>
      <c r="N44" s="53">
        <f t="shared" si="27"/>
        <v>142.25</v>
      </c>
      <c r="O44" s="53">
        <f t="shared" si="27"/>
        <v>135.0625</v>
      </c>
      <c r="P44" s="53">
        <f t="shared" si="27"/>
        <v>149.125</v>
      </c>
      <c r="Q44" s="53">
        <f t="shared" si="27"/>
        <v>136.75</v>
      </c>
      <c r="R44" s="15"/>
      <c r="S44" s="137"/>
    </row>
    <row r="45" spans="1:21" ht="10.15" customHeight="1" x14ac:dyDescent="0.25">
      <c r="B45" s="54"/>
      <c r="C45" s="135"/>
      <c r="D45" s="3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271"/>
      <c r="P45" s="271"/>
      <c r="Q45" s="271"/>
      <c r="R45" s="15"/>
      <c r="S45" s="137"/>
    </row>
    <row r="46" spans="1:21" ht="19.5" x14ac:dyDescent="0.25">
      <c r="C46" s="138" t="s">
        <v>33</v>
      </c>
      <c r="D46" s="94" t="s">
        <v>34</v>
      </c>
      <c r="E46" s="94" t="s">
        <v>35</v>
      </c>
      <c r="F46" s="34" t="s">
        <v>36</v>
      </c>
      <c r="G46" s="34" t="s">
        <v>37</v>
      </c>
      <c r="H46" s="34" t="s">
        <v>38</v>
      </c>
      <c r="I46" s="34" t="s">
        <v>39</v>
      </c>
      <c r="J46" s="34" t="s">
        <v>40</v>
      </c>
      <c r="K46" s="34" t="s">
        <v>41</v>
      </c>
      <c r="L46" s="34" t="s">
        <v>42</v>
      </c>
      <c r="M46" s="34" t="s">
        <v>195</v>
      </c>
      <c r="N46" s="34" t="s">
        <v>197</v>
      </c>
      <c r="O46" s="199" t="s">
        <v>200</v>
      </c>
      <c r="P46" s="199" t="s">
        <v>208</v>
      </c>
      <c r="Q46" s="199" t="s">
        <v>214</v>
      </c>
      <c r="R46" s="15"/>
      <c r="S46" s="57" t="s">
        <v>17</v>
      </c>
      <c r="T46" s="15" t="s">
        <v>43</v>
      </c>
      <c r="U46" s="95" t="s">
        <v>74</v>
      </c>
    </row>
    <row r="47" spans="1:21" x14ac:dyDescent="0.25">
      <c r="B47" s="35" t="s">
        <v>153</v>
      </c>
      <c r="C47" s="134">
        <v>44454</v>
      </c>
      <c r="D47" s="36">
        <v>44468</v>
      </c>
      <c r="E47" s="36">
        <v>43751</v>
      </c>
      <c r="F47" s="37" t="s">
        <v>169</v>
      </c>
      <c r="G47" s="37" t="s">
        <v>178</v>
      </c>
      <c r="H47" s="37" t="s">
        <v>180</v>
      </c>
      <c r="I47" s="37" t="s">
        <v>183</v>
      </c>
      <c r="J47" s="37" t="s">
        <v>188</v>
      </c>
      <c r="K47" s="9" t="s">
        <v>190</v>
      </c>
      <c r="L47" s="9" t="s">
        <v>191</v>
      </c>
      <c r="M47" s="9" t="s">
        <v>194</v>
      </c>
      <c r="N47" s="9" t="s">
        <v>198</v>
      </c>
      <c r="O47" s="198" t="s">
        <v>201</v>
      </c>
      <c r="P47" s="198" t="s">
        <v>209</v>
      </c>
      <c r="Q47" s="198" t="s">
        <v>216</v>
      </c>
      <c r="R47" s="15" t="s">
        <v>23</v>
      </c>
      <c r="S47" s="216"/>
      <c r="T47" s="62"/>
      <c r="U47" s="41"/>
    </row>
    <row r="48" spans="1:21" ht="15.75" x14ac:dyDescent="0.25">
      <c r="A48" s="91" t="s">
        <v>55</v>
      </c>
      <c r="B48" s="48" t="s">
        <v>56</v>
      </c>
      <c r="C48" s="57">
        <v>592</v>
      </c>
      <c r="D48" s="15">
        <v>547</v>
      </c>
      <c r="E48" s="15"/>
      <c r="F48" s="15"/>
      <c r="G48" s="15"/>
      <c r="H48" s="15"/>
      <c r="I48" s="15"/>
      <c r="J48" s="15">
        <v>505</v>
      </c>
      <c r="K48" s="15"/>
      <c r="L48" s="15">
        <v>517</v>
      </c>
      <c r="M48" s="76">
        <v>683</v>
      </c>
      <c r="N48" s="76">
        <v>585</v>
      </c>
      <c r="O48" s="140">
        <v>561</v>
      </c>
      <c r="P48" s="140">
        <v>613</v>
      </c>
      <c r="Q48" s="140">
        <v>553</v>
      </c>
      <c r="R48" s="15">
        <f t="shared" si="0"/>
        <v>5156</v>
      </c>
      <c r="S48" s="57">
        <v>9</v>
      </c>
      <c r="T48" s="44">
        <f t="shared" ref="T48:T53" si="28">R48/S48</f>
        <v>572.88888888888891</v>
      </c>
      <c r="U48" s="44">
        <f t="shared" ref="U48:U53" si="29">T48/4</f>
        <v>143.22222222222223</v>
      </c>
    </row>
    <row r="49" spans="1:21" ht="15.75" x14ac:dyDescent="0.25">
      <c r="A49" s="91" t="s">
        <v>55</v>
      </c>
      <c r="B49" s="49" t="s">
        <v>62</v>
      </c>
      <c r="C49" s="57"/>
      <c r="D49" s="15"/>
      <c r="E49" s="15"/>
      <c r="F49" s="15"/>
      <c r="G49" s="15"/>
      <c r="H49" s="15"/>
      <c r="I49" s="15"/>
      <c r="J49" s="15">
        <v>567</v>
      </c>
      <c r="K49" s="15"/>
      <c r="L49" s="15"/>
      <c r="M49" s="76">
        <v>535</v>
      </c>
      <c r="N49" s="76">
        <v>581</v>
      </c>
      <c r="O49" s="140"/>
      <c r="P49" s="140">
        <v>574</v>
      </c>
      <c r="Q49" s="140">
        <v>646</v>
      </c>
      <c r="R49" s="15">
        <f t="shared" si="0"/>
        <v>2903</v>
      </c>
      <c r="S49" s="214">
        <v>5</v>
      </c>
      <c r="T49" s="44">
        <f t="shared" si="28"/>
        <v>580.6</v>
      </c>
      <c r="U49" s="44">
        <f t="shared" si="29"/>
        <v>145.15</v>
      </c>
    </row>
    <row r="50" spans="1:21" ht="15.75" x14ac:dyDescent="0.25">
      <c r="A50" s="91" t="s">
        <v>55</v>
      </c>
      <c r="B50" s="48" t="s">
        <v>64</v>
      </c>
      <c r="C50" s="57">
        <v>570</v>
      </c>
      <c r="D50" s="15">
        <v>534</v>
      </c>
      <c r="E50" s="15">
        <v>488</v>
      </c>
      <c r="F50" s="15">
        <v>440</v>
      </c>
      <c r="G50" s="15">
        <v>527</v>
      </c>
      <c r="H50" s="15">
        <v>461</v>
      </c>
      <c r="I50" s="15">
        <v>476</v>
      </c>
      <c r="J50" s="15">
        <v>540</v>
      </c>
      <c r="K50" s="15">
        <v>519</v>
      </c>
      <c r="L50" s="15">
        <v>449</v>
      </c>
      <c r="M50" s="76">
        <v>550</v>
      </c>
      <c r="N50" s="76">
        <v>493</v>
      </c>
      <c r="O50" s="140"/>
      <c r="P50" s="140"/>
      <c r="Q50" s="140"/>
      <c r="R50" s="15">
        <f t="shared" si="0"/>
        <v>6047</v>
      </c>
      <c r="S50" s="57">
        <v>12</v>
      </c>
      <c r="T50" s="112">
        <f t="shared" si="28"/>
        <v>503.91666666666669</v>
      </c>
      <c r="U50" s="44">
        <f t="shared" si="29"/>
        <v>125.97916666666667</v>
      </c>
    </row>
    <row r="51" spans="1:21" ht="15.75" x14ac:dyDescent="0.25">
      <c r="A51" s="91" t="s">
        <v>55</v>
      </c>
      <c r="B51" s="49" t="s">
        <v>67</v>
      </c>
      <c r="C51" s="57">
        <v>548</v>
      </c>
      <c r="D51" s="15">
        <v>558</v>
      </c>
      <c r="E51" s="15">
        <v>491</v>
      </c>
      <c r="F51" s="147">
        <v>519</v>
      </c>
      <c r="G51" s="15">
        <v>502</v>
      </c>
      <c r="H51" s="15">
        <v>434</v>
      </c>
      <c r="I51" s="15">
        <v>545</v>
      </c>
      <c r="J51" s="15">
        <v>448</v>
      </c>
      <c r="K51" s="15">
        <v>484</v>
      </c>
      <c r="L51" s="15">
        <v>541</v>
      </c>
      <c r="M51" s="77">
        <v>468</v>
      </c>
      <c r="N51" s="77">
        <v>432</v>
      </c>
      <c r="O51" s="272">
        <v>446</v>
      </c>
      <c r="P51" s="272">
        <v>474</v>
      </c>
      <c r="Q51" s="272">
        <v>445</v>
      </c>
      <c r="R51" s="15">
        <f t="shared" si="0"/>
        <v>7335</v>
      </c>
      <c r="S51" s="57">
        <v>15</v>
      </c>
      <c r="T51" s="44">
        <f t="shared" si="28"/>
        <v>489</v>
      </c>
      <c r="U51" s="44">
        <f t="shared" si="29"/>
        <v>122.25</v>
      </c>
    </row>
    <row r="52" spans="1:21" ht="15.75" x14ac:dyDescent="0.25">
      <c r="A52" s="91" t="s">
        <v>55</v>
      </c>
      <c r="B52" s="49" t="s">
        <v>57</v>
      </c>
      <c r="C52" s="57">
        <v>497</v>
      </c>
      <c r="D52" s="15">
        <v>492</v>
      </c>
      <c r="E52" s="15">
        <v>439</v>
      </c>
      <c r="F52" s="15">
        <v>478</v>
      </c>
      <c r="G52" s="15">
        <v>496</v>
      </c>
      <c r="H52" s="15"/>
      <c r="I52" s="15"/>
      <c r="J52" s="15"/>
      <c r="K52" s="15"/>
      <c r="L52" s="15"/>
      <c r="M52" s="15"/>
      <c r="N52" s="15"/>
      <c r="O52" s="57"/>
      <c r="P52" s="57"/>
      <c r="Q52" s="57"/>
      <c r="R52" s="15">
        <f t="shared" si="0"/>
        <v>2402</v>
      </c>
      <c r="S52" s="57">
        <v>5</v>
      </c>
      <c r="T52" s="44">
        <f t="shared" si="28"/>
        <v>480.4</v>
      </c>
      <c r="U52" s="44">
        <f t="shared" si="29"/>
        <v>120.1</v>
      </c>
    </row>
    <row r="53" spans="1:21" ht="15.75" x14ac:dyDescent="0.25">
      <c r="A53" s="45" t="s">
        <v>49</v>
      </c>
      <c r="B53" s="89" t="s">
        <v>50</v>
      </c>
      <c r="D53" s="15"/>
      <c r="E53" s="15"/>
      <c r="F53" s="15"/>
      <c r="G53" s="15"/>
      <c r="H53" s="15"/>
      <c r="I53" s="15"/>
      <c r="J53" s="15"/>
      <c r="K53" s="15">
        <v>542</v>
      </c>
      <c r="L53" s="15"/>
      <c r="M53" s="76"/>
      <c r="N53" s="76"/>
      <c r="O53" s="140"/>
      <c r="P53" s="140"/>
      <c r="Q53" s="140"/>
      <c r="R53" s="15">
        <f t="shared" si="0"/>
        <v>542</v>
      </c>
      <c r="S53" s="214">
        <v>1</v>
      </c>
      <c r="T53" s="112">
        <f t="shared" si="28"/>
        <v>542</v>
      </c>
      <c r="U53" s="44">
        <f t="shared" si="29"/>
        <v>135.5</v>
      </c>
    </row>
    <row r="54" spans="1:21" ht="15.75" x14ac:dyDescent="0.25">
      <c r="A54" s="50" t="s">
        <v>58</v>
      </c>
      <c r="B54" s="51" t="s">
        <v>66</v>
      </c>
      <c r="C54" s="57"/>
      <c r="D54" s="15"/>
      <c r="E54" s="15"/>
      <c r="F54" s="15"/>
      <c r="G54" s="15"/>
      <c r="H54" s="15">
        <v>566</v>
      </c>
      <c r="I54" s="15"/>
      <c r="J54" s="15"/>
      <c r="K54" s="15">
        <v>444</v>
      </c>
      <c r="L54" s="15"/>
      <c r="M54" s="15"/>
      <c r="N54" s="15"/>
      <c r="O54" s="57"/>
      <c r="P54" s="57"/>
      <c r="Q54" s="57"/>
      <c r="R54" s="15">
        <f t="shared" si="0"/>
        <v>1010</v>
      </c>
      <c r="S54" s="214">
        <v>2</v>
      </c>
      <c r="T54" s="44">
        <f t="shared" ref="T54:T58" si="30">R54/S54</f>
        <v>505</v>
      </c>
      <c r="U54" s="44">
        <f t="shared" ref="U54:U58" si="31">T54/4</f>
        <v>126.25</v>
      </c>
    </row>
    <row r="55" spans="1:21" ht="15.75" x14ac:dyDescent="0.25">
      <c r="A55" s="45" t="s">
        <v>49</v>
      </c>
      <c r="B55" s="46" t="s">
        <v>155</v>
      </c>
      <c r="C55" s="57"/>
      <c r="D55" s="15"/>
      <c r="E55" s="15"/>
      <c r="F55" s="15"/>
      <c r="G55" s="15"/>
      <c r="H55" s="15">
        <v>610</v>
      </c>
      <c r="I55" s="15"/>
      <c r="J55" s="15"/>
      <c r="K55" s="15"/>
      <c r="L55" s="15"/>
      <c r="M55" s="15"/>
      <c r="N55" s="15"/>
      <c r="O55" s="57"/>
      <c r="P55" s="57"/>
      <c r="Q55" s="57"/>
      <c r="R55" s="15">
        <f t="shared" si="0"/>
        <v>610</v>
      </c>
      <c r="S55" s="214">
        <v>1</v>
      </c>
      <c r="T55" s="44">
        <f t="shared" si="30"/>
        <v>610</v>
      </c>
      <c r="U55" s="44">
        <f t="shared" si="31"/>
        <v>152.5</v>
      </c>
    </row>
    <row r="56" spans="1:21" ht="15.75" x14ac:dyDescent="0.25">
      <c r="A56" s="218" t="s">
        <v>157</v>
      </c>
      <c r="B56" s="219" t="s">
        <v>184</v>
      </c>
      <c r="C56" s="57"/>
      <c r="D56" s="15"/>
      <c r="E56" s="15"/>
      <c r="F56" s="15"/>
      <c r="G56" s="15"/>
      <c r="H56" s="15"/>
      <c r="I56" s="15">
        <v>540</v>
      </c>
      <c r="J56" s="15"/>
      <c r="K56" s="15"/>
      <c r="L56" s="15"/>
      <c r="M56" s="15"/>
      <c r="N56" s="15"/>
      <c r="O56" s="57"/>
      <c r="P56" s="57"/>
      <c r="Q56" s="57">
        <v>463</v>
      </c>
      <c r="R56" s="15">
        <f t="shared" si="0"/>
        <v>1003</v>
      </c>
      <c r="S56" s="214">
        <v>2</v>
      </c>
      <c r="T56" s="44">
        <f t="shared" ref="T56:T57" si="32">R56/S56</f>
        <v>501.5</v>
      </c>
      <c r="U56" s="44">
        <f t="shared" ref="U56:U57" si="33">T56/4</f>
        <v>125.375</v>
      </c>
    </row>
    <row r="57" spans="1:21" ht="15.75" x14ac:dyDescent="0.25">
      <c r="A57" s="218" t="s">
        <v>157</v>
      </c>
      <c r="B57" s="219" t="s">
        <v>202</v>
      </c>
      <c r="C57" s="57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57">
        <v>391</v>
      </c>
      <c r="P57" s="57"/>
      <c r="Q57" s="57"/>
      <c r="R57" s="15">
        <f t="shared" si="0"/>
        <v>391</v>
      </c>
      <c r="S57" s="214">
        <v>1</v>
      </c>
      <c r="T57" s="44">
        <f t="shared" si="32"/>
        <v>391</v>
      </c>
      <c r="U57" s="44">
        <f t="shared" si="33"/>
        <v>97.75</v>
      </c>
    </row>
    <row r="58" spans="1:21" ht="15.75" x14ac:dyDescent="0.25">
      <c r="A58" s="50" t="s">
        <v>58</v>
      </c>
      <c r="B58" s="51" t="s">
        <v>65</v>
      </c>
      <c r="C58" s="57"/>
      <c r="D58" s="15"/>
      <c r="E58" s="15"/>
      <c r="F58" s="15">
        <v>514</v>
      </c>
      <c r="G58" s="15"/>
      <c r="H58" s="15"/>
      <c r="I58" s="15"/>
      <c r="J58" s="15"/>
      <c r="K58" s="15"/>
      <c r="L58" s="15">
        <v>545</v>
      </c>
      <c r="M58" s="15"/>
      <c r="N58" s="15"/>
      <c r="O58" s="57">
        <v>541</v>
      </c>
      <c r="P58" s="57"/>
      <c r="Q58" s="57"/>
      <c r="R58" s="15">
        <f t="shared" si="0"/>
        <v>1600</v>
      </c>
      <c r="S58" s="214">
        <v>3</v>
      </c>
      <c r="T58" s="44">
        <f t="shared" si="30"/>
        <v>533.33333333333337</v>
      </c>
      <c r="U58" s="44">
        <f t="shared" si="31"/>
        <v>133.33333333333334</v>
      </c>
    </row>
    <row r="59" spans="1:21" ht="15.75" x14ac:dyDescent="0.25">
      <c r="A59" s="50" t="s">
        <v>58</v>
      </c>
      <c r="B59" s="51" t="s">
        <v>60</v>
      </c>
      <c r="C59" s="57"/>
      <c r="D59" s="15"/>
      <c r="E59" s="15">
        <v>579</v>
      </c>
      <c r="F59" s="15"/>
      <c r="G59" s="15">
        <v>542</v>
      </c>
      <c r="H59" s="15"/>
      <c r="I59" s="15">
        <v>486</v>
      </c>
      <c r="J59" s="15"/>
      <c r="K59" s="15"/>
      <c r="L59" s="15"/>
      <c r="M59" s="76"/>
      <c r="N59" s="76"/>
      <c r="O59" s="140"/>
      <c r="P59" s="306">
        <v>582</v>
      </c>
      <c r="Q59" s="306"/>
      <c r="R59" s="15">
        <f t="shared" si="0"/>
        <v>2189</v>
      </c>
      <c r="S59" s="214">
        <v>4</v>
      </c>
      <c r="T59" s="112">
        <f t="shared" ref="T59" si="34">R59/S59</f>
        <v>547.25</v>
      </c>
      <c r="U59" s="44">
        <f t="shared" ref="U59" si="35">T59/4</f>
        <v>136.8125</v>
      </c>
    </row>
    <row r="60" spans="1:21" ht="15.75" x14ac:dyDescent="0.25">
      <c r="A60" s="113"/>
      <c r="B60" s="114" t="s">
        <v>120</v>
      </c>
      <c r="C60" s="30">
        <f>SUM(C48:C52)</f>
        <v>2207</v>
      </c>
      <c r="D60" s="13">
        <f>SUM(D48:D52)</f>
        <v>2131</v>
      </c>
      <c r="E60" s="13">
        <f>SUM(E48:E59)</f>
        <v>1997</v>
      </c>
      <c r="F60" s="13">
        <f>SUM(F48:F59)</f>
        <v>1951</v>
      </c>
      <c r="G60" s="13">
        <f>SUM(G48:G59)</f>
        <v>2067</v>
      </c>
      <c r="H60" s="13">
        <f>SUM(H48:H59)</f>
        <v>2071</v>
      </c>
      <c r="I60" s="13">
        <f>SUM(I48:I59)</f>
        <v>2047</v>
      </c>
      <c r="J60" s="13">
        <f>SUM(J48:J52)</f>
        <v>2060</v>
      </c>
      <c r="K60" s="13">
        <f t="shared" ref="K60:Q60" si="36">SUM(K48:K59)</f>
        <v>1989</v>
      </c>
      <c r="L60" s="13">
        <f t="shared" si="36"/>
        <v>2052</v>
      </c>
      <c r="M60" s="13">
        <f t="shared" si="36"/>
        <v>2236</v>
      </c>
      <c r="N60" s="13">
        <f t="shared" si="36"/>
        <v>2091</v>
      </c>
      <c r="O60" s="13">
        <f t="shared" si="36"/>
        <v>1939</v>
      </c>
      <c r="P60" s="13">
        <f t="shared" si="36"/>
        <v>2243</v>
      </c>
      <c r="Q60" s="13">
        <f t="shared" si="36"/>
        <v>2107</v>
      </c>
      <c r="R60" s="15">
        <f t="shared" si="0"/>
        <v>31188</v>
      </c>
      <c r="S60" s="30">
        <f>SUM(S48:S59)</f>
        <v>60</v>
      </c>
      <c r="T60" s="16">
        <f t="shared" ref="T60" si="37">R60/S60</f>
        <v>519.79999999999995</v>
      </c>
      <c r="U60" s="16">
        <f t="shared" ref="U60" si="38">T60/4</f>
        <v>129.94999999999999</v>
      </c>
    </row>
    <row r="61" spans="1:21" ht="15.75" x14ac:dyDescent="0.25">
      <c r="A61" s="115"/>
      <c r="B61" s="116" t="s">
        <v>25</v>
      </c>
      <c r="C61" s="25">
        <v>23</v>
      </c>
      <c r="D61" s="25">
        <v>159</v>
      </c>
      <c r="E61" s="25">
        <v>27</v>
      </c>
      <c r="F61" s="155">
        <v>-55</v>
      </c>
      <c r="G61" s="155">
        <v>-142</v>
      </c>
      <c r="H61" s="155">
        <v>-121</v>
      </c>
      <c r="I61" s="155">
        <v>-86</v>
      </c>
      <c r="J61" s="25">
        <v>166</v>
      </c>
      <c r="K61" s="155">
        <v>-23</v>
      </c>
      <c r="L61" s="155">
        <v>-106</v>
      </c>
      <c r="M61" s="25">
        <v>278</v>
      </c>
      <c r="N61" s="155">
        <v>-61</v>
      </c>
      <c r="O61" s="25">
        <v>1</v>
      </c>
      <c r="P61" s="155">
        <v>-16</v>
      </c>
      <c r="Q61" s="153"/>
      <c r="S61" s="2"/>
    </row>
    <row r="62" spans="1:21" x14ac:dyDescent="0.25">
      <c r="B62" s="102" t="s">
        <v>124</v>
      </c>
      <c r="C62" s="136">
        <f t="shared" ref="C62:Q62" si="39">C60/4</f>
        <v>551.75</v>
      </c>
      <c r="D62" s="53">
        <f t="shared" si="39"/>
        <v>532.75</v>
      </c>
      <c r="E62" s="53">
        <f t="shared" si="39"/>
        <v>499.25</v>
      </c>
      <c r="F62" s="53">
        <f t="shared" si="39"/>
        <v>487.75</v>
      </c>
      <c r="G62" s="53">
        <f t="shared" si="39"/>
        <v>516.75</v>
      </c>
      <c r="H62" s="53">
        <f t="shared" si="39"/>
        <v>517.75</v>
      </c>
      <c r="I62" s="53">
        <f t="shared" si="39"/>
        <v>511.75</v>
      </c>
      <c r="J62" s="53">
        <f t="shared" si="39"/>
        <v>515</v>
      </c>
      <c r="K62" s="53">
        <f t="shared" si="39"/>
        <v>497.25</v>
      </c>
      <c r="L62" s="53">
        <f t="shared" si="39"/>
        <v>513</v>
      </c>
      <c r="M62" s="53">
        <f t="shared" si="39"/>
        <v>559</v>
      </c>
      <c r="N62" s="53">
        <f t="shared" si="39"/>
        <v>522.75</v>
      </c>
      <c r="O62" s="53">
        <f t="shared" si="39"/>
        <v>484.75</v>
      </c>
      <c r="P62" s="53">
        <f t="shared" si="39"/>
        <v>560.75</v>
      </c>
      <c r="Q62" s="53">
        <f t="shared" si="39"/>
        <v>526.75</v>
      </c>
      <c r="S62" s="2"/>
    </row>
    <row r="63" spans="1:21" x14ac:dyDescent="0.25">
      <c r="B63" s="102" t="s">
        <v>125</v>
      </c>
      <c r="C63" s="136">
        <f t="shared" ref="C63:Q63" si="40">C62/4</f>
        <v>137.9375</v>
      </c>
      <c r="D63" s="53">
        <f t="shared" si="40"/>
        <v>133.1875</v>
      </c>
      <c r="E63" s="53">
        <f t="shared" si="40"/>
        <v>124.8125</v>
      </c>
      <c r="F63" s="53">
        <f t="shared" si="40"/>
        <v>121.9375</v>
      </c>
      <c r="G63" s="53">
        <f t="shared" si="40"/>
        <v>129.1875</v>
      </c>
      <c r="H63" s="53">
        <f t="shared" si="40"/>
        <v>129.4375</v>
      </c>
      <c r="I63" s="53">
        <f t="shared" si="40"/>
        <v>127.9375</v>
      </c>
      <c r="J63" s="53">
        <f t="shared" si="40"/>
        <v>128.75</v>
      </c>
      <c r="K63" s="53">
        <f t="shared" si="40"/>
        <v>124.3125</v>
      </c>
      <c r="L63" s="53">
        <f t="shared" si="40"/>
        <v>128.25</v>
      </c>
      <c r="M63" s="53">
        <f t="shared" si="40"/>
        <v>139.75</v>
      </c>
      <c r="N63" s="53">
        <f t="shared" si="40"/>
        <v>130.6875</v>
      </c>
      <c r="O63" s="53">
        <f t="shared" si="40"/>
        <v>121.1875</v>
      </c>
      <c r="P63" s="53">
        <f t="shared" si="40"/>
        <v>140.1875</v>
      </c>
      <c r="Q63" s="53">
        <f t="shared" si="40"/>
        <v>131.6875</v>
      </c>
      <c r="S63" s="2"/>
    </row>
  </sheetData>
  <sortState ref="A31:U35">
    <sortCondition descending="1" ref="T31:T35"/>
  </sortState>
  <phoneticPr fontId="15" type="noConversion"/>
  <pageMargins left="0.70866141732283472" right="0.70866141732283472" top="0.55118110236220474" bottom="0.15748031496062992" header="0.31496062992125984" footer="0.31496062992125984"/>
  <pageSetup paperSize="9" orientation="landscape" horizontalDpi="0" verticalDpi="0" r:id="rId1"/>
  <rowBreaks count="1" manualBreakCount="1">
    <brk id="27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"/>
  <sheetViews>
    <sheetView workbookViewId="0">
      <selection activeCell="V27" sqref="V27"/>
    </sheetView>
  </sheetViews>
  <sheetFormatPr defaultRowHeight="15" x14ac:dyDescent="0.25"/>
  <cols>
    <col min="1" max="1" width="25.42578125" customWidth="1"/>
    <col min="2" max="2" width="4.7109375" style="137" customWidth="1"/>
    <col min="3" max="13" width="4.7109375" customWidth="1"/>
    <col min="14" max="14" width="4.7109375" style="137" customWidth="1"/>
    <col min="15" max="15" width="6" style="137" customWidth="1"/>
    <col min="16" max="16" width="5.5703125" style="137" customWidth="1"/>
    <col min="17" max="17" width="7.85546875" customWidth="1"/>
    <col min="18" max="18" width="4.7109375" customWidth="1"/>
    <col min="19" max="19" width="6.28515625" customWidth="1"/>
    <col min="20" max="20" width="7.42578125" customWidth="1"/>
  </cols>
  <sheetData>
    <row r="1" spans="1:20" ht="21" x14ac:dyDescent="0.35">
      <c r="A1" s="1" t="s">
        <v>0</v>
      </c>
      <c r="B1" s="13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32"/>
      <c r="O1" s="132"/>
      <c r="P1" s="132"/>
      <c r="Q1" s="2"/>
      <c r="R1" s="2"/>
      <c r="S1" s="2"/>
      <c r="T1" s="2"/>
    </row>
    <row r="2" spans="1:20" ht="22.15" customHeight="1" x14ac:dyDescent="0.25">
      <c r="A2" s="18" t="s">
        <v>21</v>
      </c>
      <c r="B2" s="133" t="s">
        <v>71</v>
      </c>
      <c r="C2" s="58" t="s">
        <v>72</v>
      </c>
      <c r="D2" s="58" t="s">
        <v>73</v>
      </c>
      <c r="E2" s="34" t="s">
        <v>36</v>
      </c>
      <c r="F2" s="34" t="s">
        <v>37</v>
      </c>
      <c r="G2" s="34" t="s">
        <v>38</v>
      </c>
      <c r="H2" s="34" t="s">
        <v>39</v>
      </c>
      <c r="I2" s="34" t="s">
        <v>40</v>
      </c>
      <c r="J2" s="34" t="s">
        <v>41</v>
      </c>
      <c r="K2" s="34" t="s">
        <v>42</v>
      </c>
      <c r="L2" s="34" t="s">
        <v>195</v>
      </c>
      <c r="M2" s="34" t="s">
        <v>197</v>
      </c>
      <c r="N2" s="199" t="s">
        <v>200</v>
      </c>
      <c r="O2" s="199" t="s">
        <v>208</v>
      </c>
      <c r="P2" s="319"/>
      <c r="Q2" s="15" t="s">
        <v>16</v>
      </c>
      <c r="R2" s="15" t="s">
        <v>17</v>
      </c>
      <c r="S2" s="15" t="s">
        <v>43</v>
      </c>
      <c r="T2" s="6" t="s">
        <v>161</v>
      </c>
    </row>
    <row r="3" spans="1:20" x14ac:dyDescent="0.25">
      <c r="A3" s="61" t="s">
        <v>24</v>
      </c>
      <c r="B3" s="134">
        <v>44454</v>
      </c>
      <c r="C3" s="36">
        <v>44468</v>
      </c>
      <c r="D3" s="134">
        <v>44482</v>
      </c>
      <c r="E3" s="198" t="s">
        <v>173</v>
      </c>
      <c r="F3" s="198" t="s">
        <v>177</v>
      </c>
      <c r="G3" s="198" t="s">
        <v>181</v>
      </c>
      <c r="H3" s="198" t="s">
        <v>183</v>
      </c>
      <c r="I3" s="198" t="s">
        <v>187</v>
      </c>
      <c r="J3" s="9" t="s">
        <v>190</v>
      </c>
      <c r="K3" s="9" t="s">
        <v>191</v>
      </c>
      <c r="L3" s="9" t="s">
        <v>194</v>
      </c>
      <c r="M3" s="9" t="s">
        <v>198</v>
      </c>
      <c r="N3" s="198" t="s">
        <v>201</v>
      </c>
      <c r="O3" s="198" t="s">
        <v>209</v>
      </c>
      <c r="P3" s="320"/>
      <c r="Q3" s="62"/>
      <c r="R3" s="63"/>
      <c r="S3" s="62"/>
      <c r="T3" s="15"/>
    </row>
    <row r="4" spans="1:20" ht="15.75" x14ac:dyDescent="0.25">
      <c r="A4" s="66" t="s">
        <v>192</v>
      </c>
      <c r="B4" s="86"/>
      <c r="C4" s="47"/>
      <c r="D4" s="15"/>
      <c r="E4" s="15"/>
      <c r="F4" s="15"/>
      <c r="G4" s="47"/>
      <c r="H4" s="15"/>
      <c r="I4" s="76"/>
      <c r="J4" s="76"/>
      <c r="K4" s="76">
        <v>895</v>
      </c>
      <c r="L4" s="76">
        <v>889</v>
      </c>
      <c r="M4" s="76">
        <v>827</v>
      </c>
      <c r="N4" s="140">
        <v>807</v>
      </c>
      <c r="O4" s="140">
        <v>803</v>
      </c>
      <c r="P4" s="321"/>
      <c r="Q4" s="76">
        <f t="shared" ref="Q4:Q11" si="0">SUM(B4:O4)</f>
        <v>4221</v>
      </c>
      <c r="R4" s="140">
        <v>5</v>
      </c>
      <c r="S4" s="44">
        <f t="shared" ref="S4:S11" si="1">Q4/R4</f>
        <v>844.2</v>
      </c>
      <c r="T4" s="44">
        <f t="shared" ref="T4:T11" si="2">S4/4</f>
        <v>211.05</v>
      </c>
    </row>
    <row r="5" spans="1:20" ht="15.75" x14ac:dyDescent="0.25">
      <c r="A5" s="65" t="s">
        <v>78</v>
      </c>
      <c r="B5" s="86">
        <v>660</v>
      </c>
      <c r="C5" s="47">
        <v>739</v>
      </c>
      <c r="D5" s="15">
        <v>713</v>
      </c>
      <c r="E5" s="15">
        <v>782</v>
      </c>
      <c r="F5" s="15">
        <v>803</v>
      </c>
      <c r="G5" s="47">
        <v>792</v>
      </c>
      <c r="H5" s="15">
        <v>863</v>
      </c>
      <c r="I5" s="76">
        <v>853</v>
      </c>
      <c r="J5" s="76">
        <v>884</v>
      </c>
      <c r="K5" s="76">
        <v>974</v>
      </c>
      <c r="L5" s="76">
        <v>886</v>
      </c>
      <c r="M5" s="76">
        <v>821</v>
      </c>
      <c r="N5" s="140">
        <v>837</v>
      </c>
      <c r="O5" s="140">
        <v>931</v>
      </c>
      <c r="P5" s="321"/>
      <c r="Q5" s="76">
        <f t="shared" si="0"/>
        <v>11538</v>
      </c>
      <c r="R5" s="140">
        <v>14</v>
      </c>
      <c r="S5" s="44">
        <f t="shared" si="1"/>
        <v>824.14285714285711</v>
      </c>
      <c r="T5" s="44">
        <f t="shared" si="2"/>
        <v>206.03571428571428</v>
      </c>
    </row>
    <row r="6" spans="1:20" ht="15.75" x14ac:dyDescent="0.25">
      <c r="A6" s="65" t="s">
        <v>76</v>
      </c>
      <c r="B6" s="86"/>
      <c r="C6" s="47">
        <v>776</v>
      </c>
      <c r="D6" s="15">
        <v>812</v>
      </c>
      <c r="E6" s="15">
        <v>810</v>
      </c>
      <c r="F6" s="15"/>
      <c r="G6" s="47">
        <v>709</v>
      </c>
      <c r="H6" s="15">
        <v>839</v>
      </c>
      <c r="I6" s="76">
        <v>850</v>
      </c>
      <c r="J6" s="76">
        <v>847</v>
      </c>
      <c r="K6" s="76"/>
      <c r="L6" s="76">
        <v>749</v>
      </c>
      <c r="M6" s="76">
        <v>783</v>
      </c>
      <c r="N6" s="140">
        <v>820</v>
      </c>
      <c r="O6" s="140"/>
      <c r="P6" s="321"/>
      <c r="Q6" s="76">
        <f t="shared" si="0"/>
        <v>7995</v>
      </c>
      <c r="R6" s="140">
        <v>10</v>
      </c>
      <c r="S6" s="44">
        <f t="shared" si="1"/>
        <v>799.5</v>
      </c>
      <c r="T6" s="44">
        <f t="shared" si="2"/>
        <v>199.875</v>
      </c>
    </row>
    <row r="7" spans="1:20" ht="15.75" x14ac:dyDescent="0.25">
      <c r="A7" s="66" t="s">
        <v>77</v>
      </c>
      <c r="B7" s="86">
        <v>698</v>
      </c>
      <c r="C7" s="47">
        <v>716</v>
      </c>
      <c r="D7" s="15"/>
      <c r="E7" s="15">
        <v>755</v>
      </c>
      <c r="F7" s="15">
        <v>772</v>
      </c>
      <c r="G7" s="47">
        <v>705</v>
      </c>
      <c r="H7" s="15">
        <v>749</v>
      </c>
      <c r="I7" s="76">
        <v>785</v>
      </c>
      <c r="J7" s="76">
        <v>752</v>
      </c>
      <c r="K7" s="76">
        <v>825</v>
      </c>
      <c r="L7" s="76"/>
      <c r="M7" s="76">
        <v>809</v>
      </c>
      <c r="N7" s="140">
        <v>870</v>
      </c>
      <c r="O7" s="140">
        <v>831</v>
      </c>
      <c r="P7" s="321"/>
      <c r="Q7" s="76">
        <f t="shared" si="0"/>
        <v>9267</v>
      </c>
      <c r="R7" s="140">
        <v>12</v>
      </c>
      <c r="S7" s="44">
        <f t="shared" si="1"/>
        <v>772.25</v>
      </c>
      <c r="T7" s="44">
        <f t="shared" si="2"/>
        <v>193.0625</v>
      </c>
    </row>
    <row r="8" spans="1:20" ht="15.75" x14ac:dyDescent="0.25">
      <c r="A8" s="66" t="s">
        <v>81</v>
      </c>
      <c r="B8" s="86">
        <v>692</v>
      </c>
      <c r="C8" s="47"/>
      <c r="D8" s="15"/>
      <c r="E8" s="15"/>
      <c r="F8" s="15">
        <v>742</v>
      </c>
      <c r="G8" s="47">
        <v>669</v>
      </c>
      <c r="H8" s="15">
        <v>668</v>
      </c>
      <c r="I8" s="76">
        <v>694</v>
      </c>
      <c r="J8" s="76"/>
      <c r="K8" s="76">
        <v>740</v>
      </c>
      <c r="L8" s="76">
        <v>739</v>
      </c>
      <c r="M8" s="76"/>
      <c r="N8" s="140">
        <v>771</v>
      </c>
      <c r="O8" s="306">
        <v>839</v>
      </c>
      <c r="P8" s="322"/>
      <c r="Q8" s="76">
        <f t="shared" si="0"/>
        <v>6554</v>
      </c>
      <c r="R8" s="140">
        <v>9</v>
      </c>
      <c r="S8" s="44">
        <f t="shared" si="1"/>
        <v>728.22222222222217</v>
      </c>
      <c r="T8" s="44">
        <f t="shared" si="2"/>
        <v>182.05555555555554</v>
      </c>
    </row>
    <row r="9" spans="1:20" ht="15.75" x14ac:dyDescent="0.25">
      <c r="A9" s="66" t="s">
        <v>80</v>
      </c>
      <c r="B9" s="86">
        <v>678</v>
      </c>
      <c r="C9" s="47">
        <v>682</v>
      </c>
      <c r="D9" s="15">
        <v>708</v>
      </c>
      <c r="E9" s="15">
        <v>792</v>
      </c>
      <c r="F9" s="15">
        <v>717</v>
      </c>
      <c r="G9" s="47"/>
      <c r="H9" s="15"/>
      <c r="I9" s="76">
        <v>712</v>
      </c>
      <c r="J9" s="76">
        <v>758</v>
      </c>
      <c r="K9" s="76">
        <v>768</v>
      </c>
      <c r="L9" s="76">
        <v>762</v>
      </c>
      <c r="M9" s="76">
        <v>697</v>
      </c>
      <c r="N9" s="140"/>
      <c r="O9" s="140">
        <v>701</v>
      </c>
      <c r="P9" s="321"/>
      <c r="Q9" s="76">
        <f t="shared" si="0"/>
        <v>7975</v>
      </c>
      <c r="R9" s="140">
        <v>11</v>
      </c>
      <c r="S9" s="44">
        <f t="shared" si="1"/>
        <v>725</v>
      </c>
      <c r="T9" s="44">
        <f t="shared" si="2"/>
        <v>181.25</v>
      </c>
    </row>
    <row r="10" spans="1:20" ht="15.75" x14ac:dyDescent="0.25">
      <c r="A10" s="66" t="s">
        <v>88</v>
      </c>
      <c r="B10" s="86">
        <v>744</v>
      </c>
      <c r="C10" s="47">
        <v>667</v>
      </c>
      <c r="D10" s="15">
        <v>667</v>
      </c>
      <c r="E10" s="15">
        <v>682</v>
      </c>
      <c r="F10" s="15">
        <v>682</v>
      </c>
      <c r="G10" s="47">
        <v>706</v>
      </c>
      <c r="H10" s="15">
        <v>721</v>
      </c>
      <c r="I10" s="76"/>
      <c r="J10" s="76">
        <v>743</v>
      </c>
      <c r="K10" s="76">
        <v>809</v>
      </c>
      <c r="L10" s="76">
        <v>636</v>
      </c>
      <c r="M10" s="76"/>
      <c r="N10" s="140">
        <v>710</v>
      </c>
      <c r="O10" s="306">
        <v>854</v>
      </c>
      <c r="P10" s="322"/>
      <c r="Q10" s="76">
        <f t="shared" si="0"/>
        <v>8621</v>
      </c>
      <c r="R10" s="140">
        <v>12</v>
      </c>
      <c r="S10" s="44">
        <f t="shared" si="1"/>
        <v>718.41666666666663</v>
      </c>
      <c r="T10" s="44">
        <f t="shared" si="2"/>
        <v>179.60416666666666</v>
      </c>
    </row>
    <row r="11" spans="1:20" ht="15.75" x14ac:dyDescent="0.25">
      <c r="A11" s="66" t="s">
        <v>79</v>
      </c>
      <c r="B11" s="146">
        <v>659</v>
      </c>
      <c r="C11" s="47">
        <v>645</v>
      </c>
      <c r="D11" s="15">
        <v>749</v>
      </c>
      <c r="E11" s="15">
        <v>641</v>
      </c>
      <c r="F11" s="15"/>
      <c r="G11" s="47">
        <v>654</v>
      </c>
      <c r="H11" s="15">
        <v>752</v>
      </c>
      <c r="I11" s="76">
        <v>671</v>
      </c>
      <c r="J11" s="237">
        <v>632</v>
      </c>
      <c r="K11" s="237"/>
      <c r="L11" s="237"/>
      <c r="M11" s="237"/>
      <c r="N11" s="274"/>
      <c r="O11" s="274"/>
      <c r="P11" s="323"/>
      <c r="Q11" s="76">
        <f t="shared" si="0"/>
        <v>5403</v>
      </c>
      <c r="R11" s="140">
        <v>8</v>
      </c>
      <c r="S11" s="44">
        <f t="shared" si="1"/>
        <v>675.375</v>
      </c>
      <c r="T11" s="44">
        <f t="shared" si="2"/>
        <v>168.84375</v>
      </c>
    </row>
    <row r="12" spans="1:20" ht="15.75" x14ac:dyDescent="0.25">
      <c r="A12" s="43" t="s">
        <v>46</v>
      </c>
      <c r="C12" s="47"/>
      <c r="D12" s="15">
        <v>743</v>
      </c>
      <c r="E12" s="15"/>
      <c r="F12" s="15">
        <v>717</v>
      </c>
      <c r="G12" s="15"/>
      <c r="H12" s="15"/>
      <c r="I12" s="15"/>
      <c r="J12" s="174"/>
      <c r="K12" s="174"/>
      <c r="L12" s="174"/>
      <c r="M12" s="237">
        <v>754</v>
      </c>
      <c r="N12" s="274"/>
      <c r="O12" s="274"/>
      <c r="P12" s="323"/>
      <c r="Q12" s="76">
        <f t="shared" ref="Q12:Q69" si="3">SUM(B12:O12)</f>
        <v>2214</v>
      </c>
      <c r="R12" s="140">
        <v>3</v>
      </c>
      <c r="S12" s="44">
        <f t="shared" ref="S12" si="4">Q12/R12</f>
        <v>738</v>
      </c>
      <c r="T12" s="44">
        <f t="shared" ref="T12" si="5">S12/4</f>
        <v>184.5</v>
      </c>
    </row>
    <row r="13" spans="1:20" ht="15.75" x14ac:dyDescent="0.25">
      <c r="A13" s="84" t="s">
        <v>120</v>
      </c>
      <c r="B13" s="120">
        <f>SUM(B4:B10)</f>
        <v>3472</v>
      </c>
      <c r="C13" s="39">
        <f>SUM(C4:C10)</f>
        <v>3580</v>
      </c>
      <c r="D13" s="39">
        <f t="shared" ref="D13:O13" si="6">SUM(D4:D12)</f>
        <v>4392</v>
      </c>
      <c r="E13" s="39">
        <f t="shared" si="6"/>
        <v>4462</v>
      </c>
      <c r="F13" s="39">
        <f t="shared" si="6"/>
        <v>4433</v>
      </c>
      <c r="G13" s="39">
        <f t="shared" si="6"/>
        <v>4235</v>
      </c>
      <c r="H13" s="39">
        <f t="shared" si="6"/>
        <v>4592</v>
      </c>
      <c r="I13" s="39">
        <f t="shared" si="6"/>
        <v>4565</v>
      </c>
      <c r="J13" s="39">
        <f t="shared" si="6"/>
        <v>4616</v>
      </c>
      <c r="K13" s="39">
        <f t="shared" si="6"/>
        <v>5011</v>
      </c>
      <c r="L13" s="39">
        <f t="shared" si="6"/>
        <v>4661</v>
      </c>
      <c r="M13" s="39">
        <f t="shared" si="6"/>
        <v>4691</v>
      </c>
      <c r="N13" s="39">
        <f t="shared" si="6"/>
        <v>4815</v>
      </c>
      <c r="O13" s="39">
        <f t="shared" si="6"/>
        <v>4959</v>
      </c>
      <c r="P13" s="322"/>
      <c r="Q13" s="76">
        <f t="shared" si="3"/>
        <v>62484</v>
      </c>
      <c r="R13" s="120">
        <f>SUM(R4:R12)</f>
        <v>84</v>
      </c>
      <c r="S13" s="53">
        <f t="shared" ref="S13" si="7">Q13/R13</f>
        <v>743.85714285714289</v>
      </c>
      <c r="T13" s="53">
        <f t="shared" ref="T13" si="8">S13/4</f>
        <v>185.96428571428572</v>
      </c>
    </row>
    <row r="14" spans="1:20" ht="15.75" x14ac:dyDescent="0.25">
      <c r="A14" s="117" t="s">
        <v>25</v>
      </c>
      <c r="B14" s="155">
        <v>-104</v>
      </c>
      <c r="C14" s="155">
        <v>-266</v>
      </c>
      <c r="D14" s="155">
        <v>-68</v>
      </c>
      <c r="E14" s="155">
        <v>-178</v>
      </c>
      <c r="F14" s="25">
        <v>256</v>
      </c>
      <c r="G14" s="155">
        <v>-140</v>
      </c>
      <c r="H14" s="25">
        <v>61</v>
      </c>
      <c r="I14" s="25">
        <v>93</v>
      </c>
      <c r="J14" s="155">
        <v>-149</v>
      </c>
      <c r="K14" s="25">
        <v>304</v>
      </c>
      <c r="L14" s="27">
        <v>-79</v>
      </c>
      <c r="M14" s="25">
        <v>223</v>
      </c>
      <c r="N14" s="25">
        <v>385</v>
      </c>
      <c r="O14" s="25">
        <v>376</v>
      </c>
      <c r="P14" s="234"/>
      <c r="Q14" s="76"/>
      <c r="R14" s="132"/>
      <c r="S14" s="2"/>
      <c r="T14" s="2"/>
    </row>
    <row r="15" spans="1:20" ht="15.75" x14ac:dyDescent="0.25">
      <c r="A15" s="102" t="s">
        <v>124</v>
      </c>
      <c r="B15" s="136">
        <f>B13/6</f>
        <v>578.66666666666663</v>
      </c>
      <c r="C15" s="53">
        <f t="shared" ref="C15:O15" si="9">C13/6</f>
        <v>596.66666666666663</v>
      </c>
      <c r="D15" s="53">
        <f t="shared" si="9"/>
        <v>732</v>
      </c>
      <c r="E15" s="53">
        <f t="shared" si="9"/>
        <v>743.66666666666663</v>
      </c>
      <c r="F15" s="53">
        <f t="shared" si="9"/>
        <v>738.83333333333337</v>
      </c>
      <c r="G15" s="53">
        <f t="shared" si="9"/>
        <v>705.83333333333337</v>
      </c>
      <c r="H15" s="53">
        <f t="shared" si="9"/>
        <v>765.33333333333337</v>
      </c>
      <c r="I15" s="53">
        <f t="shared" si="9"/>
        <v>760.83333333333337</v>
      </c>
      <c r="J15" s="53">
        <f t="shared" si="9"/>
        <v>769.33333333333337</v>
      </c>
      <c r="K15" s="53">
        <f t="shared" si="9"/>
        <v>835.16666666666663</v>
      </c>
      <c r="L15" s="242">
        <f t="shared" si="9"/>
        <v>776.83333333333337</v>
      </c>
      <c r="M15" s="242">
        <f t="shared" si="9"/>
        <v>781.83333333333337</v>
      </c>
      <c r="N15" s="242">
        <f t="shared" si="9"/>
        <v>802.5</v>
      </c>
      <c r="O15" s="242">
        <f t="shared" si="9"/>
        <v>826.5</v>
      </c>
      <c r="P15" s="234"/>
      <c r="Q15" s="76"/>
      <c r="R15" s="132"/>
      <c r="S15" s="2"/>
      <c r="T15" s="2"/>
    </row>
    <row r="16" spans="1:20" ht="15.75" x14ac:dyDescent="0.25">
      <c r="A16" s="102" t="s">
        <v>125</v>
      </c>
      <c r="B16" s="136">
        <f t="shared" ref="B16:O16" si="10">B15/4</f>
        <v>144.66666666666666</v>
      </c>
      <c r="C16" s="53">
        <f t="shared" si="10"/>
        <v>149.16666666666666</v>
      </c>
      <c r="D16" s="39">
        <f t="shared" si="10"/>
        <v>183</v>
      </c>
      <c r="E16" s="53">
        <f t="shared" si="10"/>
        <v>185.91666666666666</v>
      </c>
      <c r="F16" s="53">
        <f t="shared" si="10"/>
        <v>184.70833333333334</v>
      </c>
      <c r="G16" s="53">
        <f t="shared" si="10"/>
        <v>176.45833333333334</v>
      </c>
      <c r="H16" s="53">
        <f t="shared" si="10"/>
        <v>191.33333333333334</v>
      </c>
      <c r="I16" s="53">
        <f t="shared" si="10"/>
        <v>190.20833333333334</v>
      </c>
      <c r="J16" s="53">
        <f t="shared" si="10"/>
        <v>192.33333333333334</v>
      </c>
      <c r="K16" s="53">
        <f t="shared" si="10"/>
        <v>208.79166666666666</v>
      </c>
      <c r="L16" s="242">
        <f t="shared" si="10"/>
        <v>194.20833333333334</v>
      </c>
      <c r="M16" s="242">
        <f t="shared" si="10"/>
        <v>195.45833333333334</v>
      </c>
      <c r="N16" s="242">
        <f t="shared" si="10"/>
        <v>200.625</v>
      </c>
      <c r="O16" s="242">
        <f t="shared" si="10"/>
        <v>206.625</v>
      </c>
      <c r="P16" s="234"/>
      <c r="Q16" s="76"/>
      <c r="R16" s="132"/>
      <c r="S16" s="2"/>
      <c r="T16" s="2"/>
    </row>
    <row r="17" spans="1:21" x14ac:dyDescent="0.25">
      <c r="A17" s="142"/>
      <c r="B17" s="143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53"/>
      <c r="O17" s="153"/>
      <c r="P17" s="153"/>
      <c r="Q17" s="76"/>
      <c r="R17" s="132"/>
      <c r="S17" s="2"/>
      <c r="T17" s="2"/>
    </row>
    <row r="18" spans="1:21" ht="21" customHeight="1" x14ac:dyDescent="0.25">
      <c r="A18" s="18" t="s">
        <v>21</v>
      </c>
      <c r="B18" s="133" t="s">
        <v>71</v>
      </c>
      <c r="C18" s="58" t="s">
        <v>72</v>
      </c>
      <c r="D18" s="58" t="s">
        <v>73</v>
      </c>
      <c r="E18" s="58" t="s">
        <v>126</v>
      </c>
      <c r="F18" s="58" t="s">
        <v>127</v>
      </c>
      <c r="G18" s="58" t="s">
        <v>128</v>
      </c>
      <c r="H18" s="58" t="s">
        <v>129</v>
      </c>
      <c r="I18" s="58" t="s">
        <v>130</v>
      </c>
      <c r="J18" s="58" t="s">
        <v>131</v>
      </c>
      <c r="K18" s="58" t="s">
        <v>132</v>
      </c>
      <c r="L18" s="34" t="s">
        <v>195</v>
      </c>
      <c r="M18" s="34" t="s">
        <v>197</v>
      </c>
      <c r="N18" s="199" t="s">
        <v>200</v>
      </c>
      <c r="O18" s="199" t="s">
        <v>208</v>
      </c>
      <c r="P18" s="199" t="s">
        <v>215</v>
      </c>
      <c r="Q18" s="76"/>
      <c r="R18" s="132"/>
      <c r="S18" s="2"/>
      <c r="T18" s="2"/>
    </row>
    <row r="19" spans="1:21" x14ac:dyDescent="0.25">
      <c r="A19" s="119" t="s">
        <v>26</v>
      </c>
      <c r="B19" s="134">
        <v>44454</v>
      </c>
      <c r="C19" s="36">
        <v>44468</v>
      </c>
      <c r="D19" s="134">
        <v>44482</v>
      </c>
      <c r="E19" s="37" t="s">
        <v>169</v>
      </c>
      <c r="F19" s="198" t="s">
        <v>177</v>
      </c>
      <c r="G19" s="198" t="s">
        <v>181</v>
      </c>
      <c r="H19" s="198" t="s">
        <v>183</v>
      </c>
      <c r="I19" s="198" t="s">
        <v>187</v>
      </c>
      <c r="J19" s="9" t="s">
        <v>190</v>
      </c>
      <c r="K19" s="9" t="s">
        <v>191</v>
      </c>
      <c r="L19" s="9" t="s">
        <v>194</v>
      </c>
      <c r="M19" s="9" t="s">
        <v>198</v>
      </c>
      <c r="N19" s="198" t="s">
        <v>201</v>
      </c>
      <c r="O19" s="198" t="s">
        <v>209</v>
      </c>
      <c r="P19" s="318" t="s">
        <v>216</v>
      </c>
      <c r="Q19" s="76">
        <f t="shared" si="3"/>
        <v>133404</v>
      </c>
      <c r="R19" s="57" t="s">
        <v>17</v>
      </c>
      <c r="S19" s="15" t="s">
        <v>43</v>
      </c>
      <c r="T19" s="2"/>
    </row>
    <row r="20" spans="1:21" ht="15.75" x14ac:dyDescent="0.25">
      <c r="A20" s="71" t="s">
        <v>105</v>
      </c>
      <c r="B20" s="86">
        <v>710</v>
      </c>
      <c r="C20" s="47">
        <v>725</v>
      </c>
      <c r="D20" s="15">
        <v>659</v>
      </c>
      <c r="E20" s="15">
        <v>743</v>
      </c>
      <c r="F20" s="15">
        <v>650</v>
      </c>
      <c r="G20" s="15">
        <v>701</v>
      </c>
      <c r="H20" s="15">
        <v>728</v>
      </c>
      <c r="I20" s="15">
        <v>690</v>
      </c>
      <c r="J20" s="15">
        <v>800</v>
      </c>
      <c r="K20" s="15">
        <v>692</v>
      </c>
      <c r="L20" s="15">
        <v>767</v>
      </c>
      <c r="M20" s="76">
        <v>938</v>
      </c>
      <c r="N20" s="140">
        <v>769</v>
      </c>
      <c r="O20" s="140">
        <v>763</v>
      </c>
      <c r="P20" s="140">
        <v>832</v>
      </c>
      <c r="Q20" s="76">
        <f t="shared" ref="Q20:Q26" si="11">SUM(B20:P20)</f>
        <v>11167</v>
      </c>
      <c r="R20" s="140">
        <v>15</v>
      </c>
      <c r="S20" s="44">
        <f t="shared" ref="S20" si="12">Q20/R20</f>
        <v>744.4666666666667</v>
      </c>
      <c r="T20" s="44">
        <f t="shared" ref="T20" si="13">S20/4</f>
        <v>186.11666666666667</v>
      </c>
    </row>
    <row r="21" spans="1:21" ht="15.75" x14ac:dyDescent="0.25">
      <c r="A21" s="69" t="s">
        <v>84</v>
      </c>
      <c r="B21" s="86">
        <v>705</v>
      </c>
      <c r="C21" s="47">
        <v>691</v>
      </c>
      <c r="D21" s="15">
        <v>694</v>
      </c>
      <c r="E21" s="15">
        <v>674</v>
      </c>
      <c r="F21" s="15">
        <v>764</v>
      </c>
      <c r="G21" s="15">
        <v>728</v>
      </c>
      <c r="H21" s="15">
        <v>783</v>
      </c>
      <c r="I21" s="15">
        <v>705</v>
      </c>
      <c r="J21" s="15"/>
      <c r="K21" s="15">
        <v>777</v>
      </c>
      <c r="L21" s="15">
        <v>716</v>
      </c>
      <c r="M21" s="76">
        <v>726</v>
      </c>
      <c r="N21" s="140">
        <v>699</v>
      </c>
      <c r="O21" s="306">
        <v>786</v>
      </c>
      <c r="P21" s="233">
        <v>707</v>
      </c>
      <c r="Q21" s="76">
        <f t="shared" si="11"/>
        <v>10155</v>
      </c>
      <c r="R21" s="140">
        <v>14</v>
      </c>
      <c r="S21" s="44">
        <f t="shared" ref="S21:S26" si="14">Q21/R21</f>
        <v>725.35714285714289</v>
      </c>
      <c r="T21" s="44">
        <f t="shared" ref="T21:T26" si="15">S21/4</f>
        <v>181.33928571428572</v>
      </c>
    </row>
    <row r="22" spans="1:21" ht="15.75" x14ac:dyDescent="0.25">
      <c r="A22" s="69" t="s">
        <v>83</v>
      </c>
      <c r="B22" s="86"/>
      <c r="C22" s="47">
        <v>656</v>
      </c>
      <c r="D22" s="15">
        <v>708</v>
      </c>
      <c r="E22" s="15">
        <v>758</v>
      </c>
      <c r="F22" s="15">
        <v>717</v>
      </c>
      <c r="G22" s="15">
        <v>690</v>
      </c>
      <c r="H22" s="15">
        <v>624</v>
      </c>
      <c r="I22" s="15"/>
      <c r="J22" s="15">
        <v>689</v>
      </c>
      <c r="K22" s="15">
        <v>733</v>
      </c>
      <c r="L22" s="15">
        <v>727</v>
      </c>
      <c r="M22" s="76"/>
      <c r="N22" s="140">
        <v>763</v>
      </c>
      <c r="O22" s="140">
        <v>737</v>
      </c>
      <c r="P22" s="140"/>
      <c r="Q22" s="76">
        <f t="shared" si="11"/>
        <v>7802</v>
      </c>
      <c r="R22" s="140">
        <v>11</v>
      </c>
      <c r="S22" s="44">
        <f t="shared" si="14"/>
        <v>709.27272727272725</v>
      </c>
      <c r="T22" s="44">
        <f t="shared" si="15"/>
        <v>177.31818181818181</v>
      </c>
    </row>
    <row r="23" spans="1:21" ht="15.75" x14ac:dyDescent="0.25">
      <c r="A23" s="69" t="s">
        <v>99</v>
      </c>
      <c r="B23" s="86">
        <v>748</v>
      </c>
      <c r="C23" s="47">
        <v>670</v>
      </c>
      <c r="D23" s="15">
        <v>656</v>
      </c>
      <c r="E23" s="15">
        <v>666</v>
      </c>
      <c r="F23" s="15">
        <v>703</v>
      </c>
      <c r="G23" s="15">
        <v>651</v>
      </c>
      <c r="H23" s="15">
        <v>698</v>
      </c>
      <c r="I23" s="15">
        <v>703</v>
      </c>
      <c r="J23" s="15">
        <v>797</v>
      </c>
      <c r="K23" s="15">
        <v>741</v>
      </c>
      <c r="L23" s="15"/>
      <c r="M23" s="76">
        <v>718</v>
      </c>
      <c r="N23" s="140">
        <v>619</v>
      </c>
      <c r="O23" s="140">
        <v>772</v>
      </c>
      <c r="P23" s="140">
        <v>731</v>
      </c>
      <c r="Q23" s="76">
        <f t="shared" si="11"/>
        <v>9873</v>
      </c>
      <c r="R23" s="140">
        <v>14</v>
      </c>
      <c r="S23" s="44">
        <f t="shared" si="14"/>
        <v>705.21428571428567</v>
      </c>
      <c r="T23" s="131">
        <f t="shared" si="15"/>
        <v>176.30357142857142</v>
      </c>
    </row>
    <row r="24" spans="1:21" ht="15.75" x14ac:dyDescent="0.25">
      <c r="A24" s="71" t="s">
        <v>97</v>
      </c>
      <c r="B24" s="86">
        <v>776</v>
      </c>
      <c r="C24" s="47">
        <v>608</v>
      </c>
      <c r="D24" s="15"/>
      <c r="E24" s="15"/>
      <c r="F24" s="15"/>
      <c r="G24" s="15"/>
      <c r="H24" s="15"/>
      <c r="I24" s="15">
        <v>773</v>
      </c>
      <c r="J24" s="15">
        <v>616</v>
      </c>
      <c r="K24" s="15"/>
      <c r="L24" s="15">
        <v>742</v>
      </c>
      <c r="M24" s="76">
        <v>728</v>
      </c>
      <c r="N24" s="140"/>
      <c r="O24" s="140">
        <v>684</v>
      </c>
      <c r="P24" s="140">
        <v>701</v>
      </c>
      <c r="Q24" s="76">
        <f t="shared" si="11"/>
        <v>5628</v>
      </c>
      <c r="R24" s="140">
        <v>8</v>
      </c>
      <c r="S24" s="44">
        <f t="shared" si="14"/>
        <v>703.5</v>
      </c>
      <c r="T24" s="44">
        <f t="shared" si="15"/>
        <v>175.875</v>
      </c>
    </row>
    <row r="25" spans="1:21" ht="15.75" x14ac:dyDescent="0.25">
      <c r="A25" s="71" t="s">
        <v>91</v>
      </c>
      <c r="B25" s="86">
        <v>705</v>
      </c>
      <c r="C25" s="47">
        <v>598</v>
      </c>
      <c r="D25" s="15">
        <v>782</v>
      </c>
      <c r="E25" s="15">
        <v>627</v>
      </c>
      <c r="F25" s="15">
        <v>712</v>
      </c>
      <c r="G25" s="15">
        <v>701</v>
      </c>
      <c r="H25" s="15">
        <v>712</v>
      </c>
      <c r="I25" s="15">
        <v>719</v>
      </c>
      <c r="J25" s="15">
        <v>703</v>
      </c>
      <c r="K25" s="15">
        <v>766</v>
      </c>
      <c r="L25" s="15">
        <v>693</v>
      </c>
      <c r="M25" s="76">
        <v>731</v>
      </c>
      <c r="N25" s="140">
        <v>714</v>
      </c>
      <c r="O25" s="140">
        <v>726</v>
      </c>
      <c r="P25" s="140">
        <v>647</v>
      </c>
      <c r="Q25" s="76">
        <f t="shared" si="11"/>
        <v>10536</v>
      </c>
      <c r="R25" s="140">
        <v>15</v>
      </c>
      <c r="S25" s="44">
        <f t="shared" si="14"/>
        <v>702.4</v>
      </c>
      <c r="T25" s="44">
        <f t="shared" si="15"/>
        <v>175.6</v>
      </c>
    </row>
    <row r="26" spans="1:21" ht="15.75" x14ac:dyDescent="0.25">
      <c r="A26" s="69" t="s">
        <v>87</v>
      </c>
      <c r="B26" s="86">
        <v>665</v>
      </c>
      <c r="C26" s="47"/>
      <c r="D26" s="15">
        <v>662</v>
      </c>
      <c r="E26" s="15">
        <v>709</v>
      </c>
      <c r="F26" s="15">
        <v>658</v>
      </c>
      <c r="G26" s="15">
        <v>737</v>
      </c>
      <c r="H26" s="15">
        <v>688</v>
      </c>
      <c r="I26" s="15">
        <v>724</v>
      </c>
      <c r="J26" s="15">
        <v>704</v>
      </c>
      <c r="K26" s="15">
        <v>722</v>
      </c>
      <c r="L26" s="15">
        <v>694</v>
      </c>
      <c r="M26" s="76">
        <v>644</v>
      </c>
      <c r="N26" s="140">
        <v>783</v>
      </c>
      <c r="O26" s="140"/>
      <c r="P26" s="140">
        <v>707</v>
      </c>
      <c r="Q26" s="76">
        <f t="shared" si="11"/>
        <v>9097</v>
      </c>
      <c r="R26" s="140">
        <v>13</v>
      </c>
      <c r="S26" s="44">
        <f t="shared" si="14"/>
        <v>699.76923076923072</v>
      </c>
      <c r="T26" s="44">
        <f t="shared" si="15"/>
        <v>174.94230769230768</v>
      </c>
    </row>
    <row r="27" spans="1:21" ht="15.75" x14ac:dyDescent="0.25">
      <c r="A27" s="110" t="s">
        <v>120</v>
      </c>
      <c r="B27" s="120">
        <f t="shared" ref="B27:R27" si="16">SUM(B20:B26)</f>
        <v>4309</v>
      </c>
      <c r="C27" s="39">
        <f t="shared" si="16"/>
        <v>3948</v>
      </c>
      <c r="D27" s="39">
        <f t="shared" si="16"/>
        <v>4161</v>
      </c>
      <c r="E27" s="39">
        <f t="shared" si="16"/>
        <v>4177</v>
      </c>
      <c r="F27" s="39">
        <f t="shared" si="16"/>
        <v>4204</v>
      </c>
      <c r="G27" s="39">
        <f t="shared" si="16"/>
        <v>4208</v>
      </c>
      <c r="H27" s="39">
        <f t="shared" si="16"/>
        <v>4233</v>
      </c>
      <c r="I27" s="39">
        <f t="shared" si="16"/>
        <v>4314</v>
      </c>
      <c r="J27" s="310">
        <f t="shared" si="16"/>
        <v>4309</v>
      </c>
      <c r="K27" s="310">
        <f t="shared" si="16"/>
        <v>4431</v>
      </c>
      <c r="L27" s="310">
        <f t="shared" si="16"/>
        <v>4339</v>
      </c>
      <c r="M27" s="310">
        <f t="shared" si="16"/>
        <v>4485</v>
      </c>
      <c r="N27" s="310">
        <f t="shared" si="16"/>
        <v>4347</v>
      </c>
      <c r="O27" s="230">
        <f t="shared" si="16"/>
        <v>4468</v>
      </c>
      <c r="P27" s="230">
        <f t="shared" si="16"/>
        <v>4325</v>
      </c>
      <c r="Q27" s="76">
        <f t="shared" ref="Q27" si="17">SUM(B27:P27)</f>
        <v>64258</v>
      </c>
      <c r="R27" s="120">
        <f t="shared" si="16"/>
        <v>90</v>
      </c>
      <c r="S27" s="53">
        <f t="shared" ref="S27" si="18">Q27/R27</f>
        <v>713.97777777777776</v>
      </c>
      <c r="T27" s="53">
        <f t="shared" ref="T27" si="19">S27/4</f>
        <v>178.49444444444444</v>
      </c>
    </row>
    <row r="28" spans="1:21" ht="15.75" x14ac:dyDescent="0.25">
      <c r="A28" s="118" t="s">
        <v>25</v>
      </c>
      <c r="B28" s="25">
        <v>532</v>
      </c>
      <c r="C28" s="25">
        <v>394</v>
      </c>
      <c r="D28" s="25">
        <v>277</v>
      </c>
      <c r="E28" s="25">
        <v>189</v>
      </c>
      <c r="F28" s="25">
        <v>37</v>
      </c>
      <c r="G28" s="25">
        <v>94</v>
      </c>
      <c r="H28" s="27">
        <v>-80</v>
      </c>
      <c r="I28" s="25">
        <v>300</v>
      </c>
      <c r="J28" s="25">
        <v>110</v>
      </c>
      <c r="K28" s="25">
        <v>21</v>
      </c>
      <c r="L28" s="154">
        <v>109</v>
      </c>
      <c r="M28" s="25">
        <v>351</v>
      </c>
      <c r="N28" s="154">
        <v>264</v>
      </c>
      <c r="O28" s="25">
        <v>347</v>
      </c>
      <c r="P28" s="27">
        <v>-143</v>
      </c>
      <c r="Q28" s="76"/>
      <c r="R28" s="132"/>
      <c r="S28" s="2"/>
      <c r="T28" s="2"/>
    </row>
    <row r="29" spans="1:21" x14ac:dyDescent="0.25">
      <c r="A29" s="102" t="s">
        <v>124</v>
      </c>
      <c r="B29" s="136">
        <f t="shared" ref="B29:P29" si="20">B27/6</f>
        <v>718.16666666666663</v>
      </c>
      <c r="C29" s="39">
        <f t="shared" si="20"/>
        <v>658</v>
      </c>
      <c r="D29" s="53">
        <f t="shared" si="20"/>
        <v>693.5</v>
      </c>
      <c r="E29" s="53">
        <f t="shared" si="20"/>
        <v>696.16666666666663</v>
      </c>
      <c r="F29" s="53">
        <f t="shared" si="20"/>
        <v>700.66666666666663</v>
      </c>
      <c r="G29" s="53">
        <f t="shared" si="20"/>
        <v>701.33333333333337</v>
      </c>
      <c r="H29" s="53">
        <f t="shared" si="20"/>
        <v>705.5</v>
      </c>
      <c r="I29" s="53">
        <f t="shared" si="20"/>
        <v>719</v>
      </c>
      <c r="J29" s="53">
        <f t="shared" si="20"/>
        <v>718.16666666666663</v>
      </c>
      <c r="K29" s="53">
        <f t="shared" si="20"/>
        <v>738.5</v>
      </c>
      <c r="L29" s="242">
        <f t="shared" si="20"/>
        <v>723.16666666666663</v>
      </c>
      <c r="M29" s="242">
        <f t="shared" si="20"/>
        <v>747.5</v>
      </c>
      <c r="N29" s="242">
        <f t="shared" si="20"/>
        <v>724.5</v>
      </c>
      <c r="O29" s="242">
        <f t="shared" si="20"/>
        <v>744.66666666666663</v>
      </c>
      <c r="P29" s="242">
        <f t="shared" si="20"/>
        <v>720.83333333333337</v>
      </c>
      <c r="Q29" s="76"/>
      <c r="R29" s="132"/>
      <c r="S29" s="2"/>
      <c r="T29" s="2"/>
    </row>
    <row r="30" spans="1:21" x14ac:dyDescent="0.25">
      <c r="A30" s="102" t="s">
        <v>125</v>
      </c>
      <c r="B30" s="136">
        <f t="shared" ref="B30:P30" si="21">B29/4</f>
        <v>179.54166666666666</v>
      </c>
      <c r="C30" s="53">
        <f t="shared" si="21"/>
        <v>164.5</v>
      </c>
      <c r="D30" s="53">
        <f t="shared" si="21"/>
        <v>173.375</v>
      </c>
      <c r="E30" s="53">
        <f t="shared" si="21"/>
        <v>174.04166666666666</v>
      </c>
      <c r="F30" s="53">
        <f t="shared" si="21"/>
        <v>175.16666666666666</v>
      </c>
      <c r="G30" s="53">
        <f t="shared" si="21"/>
        <v>175.33333333333334</v>
      </c>
      <c r="H30" s="53">
        <f t="shared" si="21"/>
        <v>176.375</v>
      </c>
      <c r="I30" s="53">
        <f t="shared" si="21"/>
        <v>179.75</v>
      </c>
      <c r="J30" s="53">
        <f t="shared" si="21"/>
        <v>179.54166666666666</v>
      </c>
      <c r="K30" s="53">
        <f t="shared" si="21"/>
        <v>184.625</v>
      </c>
      <c r="L30" s="242">
        <f t="shared" si="21"/>
        <v>180.79166666666666</v>
      </c>
      <c r="M30" s="242">
        <f t="shared" si="21"/>
        <v>186.875</v>
      </c>
      <c r="N30" s="242">
        <f t="shared" si="21"/>
        <v>181.125</v>
      </c>
      <c r="O30" s="242">
        <f t="shared" si="21"/>
        <v>186.16666666666666</v>
      </c>
      <c r="P30" s="242">
        <f t="shared" si="21"/>
        <v>180.20833333333334</v>
      </c>
      <c r="Q30" s="76"/>
      <c r="R30" s="132"/>
      <c r="S30" s="2"/>
      <c r="T30" s="2"/>
      <c r="U30" t="s">
        <v>23</v>
      </c>
    </row>
    <row r="31" spans="1:21" x14ac:dyDescent="0.25">
      <c r="A31" s="142"/>
      <c r="B31" s="136"/>
      <c r="C31" s="53"/>
      <c r="D31" s="53"/>
      <c r="E31" s="53"/>
      <c r="F31" s="53"/>
      <c r="G31" s="53"/>
      <c r="H31" s="53"/>
      <c r="I31" s="53"/>
      <c r="J31" s="53"/>
      <c r="K31" s="53"/>
      <c r="L31" s="242"/>
      <c r="M31" s="242"/>
      <c r="N31" s="242"/>
      <c r="O31" s="242"/>
      <c r="P31" s="317"/>
      <c r="Q31" s="76"/>
      <c r="R31" s="132"/>
      <c r="S31" s="2"/>
      <c r="T31" s="2"/>
    </row>
    <row r="32" spans="1:21" x14ac:dyDescent="0.25">
      <c r="A32" s="142"/>
      <c r="B32" s="136"/>
      <c r="C32" s="53"/>
      <c r="D32" s="53"/>
      <c r="E32" s="53"/>
      <c r="F32" s="53"/>
      <c r="G32" s="53"/>
      <c r="H32" s="53"/>
      <c r="I32" s="53"/>
      <c r="J32" s="53"/>
      <c r="K32" s="53"/>
      <c r="L32" s="242"/>
      <c r="M32" s="242"/>
      <c r="N32" s="242"/>
      <c r="O32" s="242"/>
      <c r="P32" s="317"/>
      <c r="Q32" s="76"/>
      <c r="R32" s="132"/>
      <c r="S32" s="2"/>
      <c r="T32" s="2"/>
    </row>
    <row r="33" spans="1:20" x14ac:dyDescent="0.25">
      <c r="A33" s="142"/>
      <c r="B33" s="136"/>
      <c r="C33" s="53"/>
      <c r="D33" s="53"/>
      <c r="E33" s="53"/>
      <c r="F33" s="53"/>
      <c r="G33" s="53"/>
      <c r="H33" s="53"/>
      <c r="I33" s="53"/>
      <c r="J33" s="53"/>
      <c r="K33" s="53"/>
      <c r="L33" s="242"/>
      <c r="M33" s="242"/>
      <c r="N33" s="242"/>
      <c r="O33" s="242"/>
      <c r="P33" s="317"/>
      <c r="Q33" s="76"/>
      <c r="R33" s="132"/>
      <c r="S33" s="2"/>
      <c r="T33" s="2"/>
    </row>
    <row r="34" spans="1:20" ht="24.75" x14ac:dyDescent="0.25">
      <c r="A34" s="18" t="s">
        <v>21</v>
      </c>
      <c r="B34" s="133" t="s">
        <v>71</v>
      </c>
      <c r="C34" s="58" t="s">
        <v>72</v>
      </c>
      <c r="D34" s="58" t="s">
        <v>73</v>
      </c>
      <c r="E34" s="58" t="s">
        <v>126</v>
      </c>
      <c r="F34" s="58" t="s">
        <v>127</v>
      </c>
      <c r="G34" s="58" t="s">
        <v>128</v>
      </c>
      <c r="H34" s="58" t="s">
        <v>129</v>
      </c>
      <c r="I34" s="58" t="s">
        <v>130</v>
      </c>
      <c r="J34" s="58" t="s">
        <v>131</v>
      </c>
      <c r="K34" s="58" t="s">
        <v>132</v>
      </c>
      <c r="L34" s="58" t="s">
        <v>193</v>
      </c>
      <c r="M34" s="34" t="s">
        <v>197</v>
      </c>
      <c r="N34" s="199" t="s">
        <v>200</v>
      </c>
      <c r="O34" s="199" t="s">
        <v>208</v>
      </c>
      <c r="P34" s="324"/>
      <c r="Q34" s="76"/>
      <c r="R34" s="137"/>
      <c r="T34" s="132"/>
    </row>
    <row r="35" spans="1:20" x14ac:dyDescent="0.25">
      <c r="A35" s="119" t="s">
        <v>27</v>
      </c>
      <c r="B35" s="134">
        <v>44454</v>
      </c>
      <c r="C35" s="36">
        <v>44468</v>
      </c>
      <c r="D35" s="134">
        <v>44482</v>
      </c>
      <c r="E35" s="37" t="s">
        <v>169</v>
      </c>
      <c r="F35" s="198" t="s">
        <v>177</v>
      </c>
      <c r="G35" s="198" t="s">
        <v>181</v>
      </c>
      <c r="H35" s="198" t="s">
        <v>183</v>
      </c>
      <c r="I35" s="198" t="s">
        <v>187</v>
      </c>
      <c r="J35" s="9" t="s">
        <v>190</v>
      </c>
      <c r="K35" s="9" t="s">
        <v>191</v>
      </c>
      <c r="L35" s="9" t="s">
        <v>194</v>
      </c>
      <c r="M35" s="9" t="s">
        <v>198</v>
      </c>
      <c r="N35" s="198" t="s">
        <v>201</v>
      </c>
      <c r="O35" s="198" t="s">
        <v>209</v>
      </c>
      <c r="P35" s="325"/>
      <c r="Q35" s="76">
        <f t="shared" si="3"/>
        <v>133404</v>
      </c>
      <c r="R35" s="57" t="s">
        <v>17</v>
      </c>
      <c r="S35" s="15" t="s">
        <v>43</v>
      </c>
      <c r="T35" s="141"/>
    </row>
    <row r="36" spans="1:20" ht="15.75" x14ac:dyDescent="0.25">
      <c r="A36" s="70" t="s">
        <v>79</v>
      </c>
      <c r="B36" s="47"/>
      <c r="C36" s="41"/>
      <c r="D36" s="15"/>
      <c r="E36" s="15"/>
      <c r="F36" s="15"/>
      <c r="G36" s="15"/>
      <c r="H36" s="15"/>
      <c r="I36" s="15"/>
      <c r="J36" s="15"/>
      <c r="K36" s="15">
        <v>749</v>
      </c>
      <c r="L36" s="76">
        <v>758</v>
      </c>
      <c r="M36" s="76">
        <v>656</v>
      </c>
      <c r="N36" s="140">
        <v>752</v>
      </c>
      <c r="O36" s="140">
        <v>773</v>
      </c>
      <c r="P36" s="321"/>
      <c r="Q36" s="76">
        <f t="shared" ref="Q36:Q43" si="22">SUM(B36:O36)</f>
        <v>3688</v>
      </c>
      <c r="R36" s="141">
        <v>5</v>
      </c>
      <c r="S36" s="44">
        <f t="shared" ref="S36:S43" si="23">Q36/R36</f>
        <v>737.6</v>
      </c>
      <c r="T36" s="44">
        <f t="shared" ref="T36:T43" si="24">S36/4</f>
        <v>184.4</v>
      </c>
    </row>
    <row r="37" spans="1:20" ht="15.75" x14ac:dyDescent="0.25">
      <c r="A37" s="70" t="s">
        <v>92</v>
      </c>
      <c r="B37" s="47">
        <v>598</v>
      </c>
      <c r="C37" s="15">
        <v>613</v>
      </c>
      <c r="D37" s="15">
        <v>779</v>
      </c>
      <c r="E37" s="15">
        <v>609</v>
      </c>
      <c r="F37" s="15">
        <v>588</v>
      </c>
      <c r="G37" s="15">
        <v>666</v>
      </c>
      <c r="H37" s="15">
        <v>684</v>
      </c>
      <c r="I37" s="15">
        <v>765</v>
      </c>
      <c r="J37" s="15">
        <v>755</v>
      </c>
      <c r="K37" s="15">
        <v>831</v>
      </c>
      <c r="L37" s="76">
        <v>696</v>
      </c>
      <c r="M37" s="76">
        <v>767</v>
      </c>
      <c r="N37" s="140">
        <v>740</v>
      </c>
      <c r="O37" s="140">
        <v>738</v>
      </c>
      <c r="P37" s="321"/>
      <c r="Q37" s="76">
        <f t="shared" si="22"/>
        <v>9829</v>
      </c>
      <c r="R37" s="141">
        <v>14</v>
      </c>
      <c r="S37" s="44">
        <f t="shared" si="23"/>
        <v>702.07142857142856</v>
      </c>
      <c r="T37" s="44">
        <f t="shared" si="24"/>
        <v>175.51785714285714</v>
      </c>
    </row>
    <row r="38" spans="1:20" ht="15.75" x14ac:dyDescent="0.25">
      <c r="A38" s="70" t="s">
        <v>89</v>
      </c>
      <c r="B38" s="47">
        <v>729</v>
      </c>
      <c r="C38" s="15">
        <v>621</v>
      </c>
      <c r="D38" s="15">
        <v>694</v>
      </c>
      <c r="E38" s="15">
        <v>777</v>
      </c>
      <c r="F38" s="15">
        <v>621</v>
      </c>
      <c r="G38" s="15">
        <v>739</v>
      </c>
      <c r="H38" s="15">
        <v>705</v>
      </c>
      <c r="I38" s="15">
        <v>701</v>
      </c>
      <c r="J38" s="15"/>
      <c r="K38" s="15"/>
      <c r="L38" s="76"/>
      <c r="M38" s="76"/>
      <c r="N38" s="140"/>
      <c r="O38" s="140">
        <v>696</v>
      </c>
      <c r="P38" s="321"/>
      <c r="Q38" s="76">
        <f t="shared" si="22"/>
        <v>6283</v>
      </c>
      <c r="R38" s="141">
        <v>9</v>
      </c>
      <c r="S38" s="44">
        <f t="shared" si="23"/>
        <v>698.11111111111109</v>
      </c>
      <c r="T38" s="44">
        <f t="shared" si="24"/>
        <v>174.52777777777777</v>
      </c>
    </row>
    <row r="39" spans="1:20" ht="15.75" x14ac:dyDescent="0.25">
      <c r="A39" s="70" t="s">
        <v>111</v>
      </c>
      <c r="B39" s="15"/>
      <c r="C39" s="41"/>
      <c r="D39" s="15"/>
      <c r="E39" s="15"/>
      <c r="F39" s="15"/>
      <c r="G39" s="15"/>
      <c r="H39" s="15"/>
      <c r="I39" s="15">
        <v>750</v>
      </c>
      <c r="J39" s="15">
        <v>702</v>
      </c>
      <c r="K39" s="15">
        <v>730</v>
      </c>
      <c r="L39" s="76">
        <v>652</v>
      </c>
      <c r="M39" s="76">
        <v>693</v>
      </c>
      <c r="N39" s="140">
        <v>707</v>
      </c>
      <c r="O39" s="140">
        <v>628</v>
      </c>
      <c r="P39" s="321"/>
      <c r="Q39" s="76">
        <f t="shared" si="22"/>
        <v>4862</v>
      </c>
      <c r="R39" s="141">
        <v>7</v>
      </c>
      <c r="S39" s="44">
        <f t="shared" si="23"/>
        <v>694.57142857142856</v>
      </c>
      <c r="T39" s="44">
        <f t="shared" si="24"/>
        <v>173.64285714285714</v>
      </c>
    </row>
    <row r="40" spans="1:20" ht="15.75" x14ac:dyDescent="0.25">
      <c r="A40" s="70" t="s">
        <v>94</v>
      </c>
      <c r="B40" s="47">
        <v>714</v>
      </c>
      <c r="C40" s="15">
        <v>673</v>
      </c>
      <c r="D40" s="15"/>
      <c r="E40" s="15">
        <v>717</v>
      </c>
      <c r="F40" s="15">
        <v>682</v>
      </c>
      <c r="G40" s="15">
        <v>641</v>
      </c>
      <c r="H40" s="15">
        <v>630</v>
      </c>
      <c r="I40" s="15">
        <v>689</v>
      </c>
      <c r="J40" s="15">
        <v>721</v>
      </c>
      <c r="K40" s="15">
        <v>717</v>
      </c>
      <c r="L40" s="76">
        <v>722</v>
      </c>
      <c r="M40" s="76">
        <v>727</v>
      </c>
      <c r="N40" s="140">
        <v>682</v>
      </c>
      <c r="O40" s="140">
        <v>690</v>
      </c>
      <c r="P40" s="321"/>
      <c r="Q40" s="76">
        <f t="shared" si="22"/>
        <v>9005</v>
      </c>
      <c r="R40" s="141">
        <v>13</v>
      </c>
      <c r="S40" s="44">
        <f t="shared" si="23"/>
        <v>692.69230769230774</v>
      </c>
      <c r="T40" s="44">
        <f t="shared" si="24"/>
        <v>173.17307692307693</v>
      </c>
    </row>
    <row r="41" spans="1:20" ht="15.75" x14ac:dyDescent="0.25">
      <c r="A41" s="70" t="s">
        <v>90</v>
      </c>
      <c r="B41" s="15">
        <v>712</v>
      </c>
      <c r="C41" s="15">
        <v>595</v>
      </c>
      <c r="D41" s="15">
        <v>744</v>
      </c>
      <c r="E41" s="15">
        <v>623</v>
      </c>
      <c r="F41" s="15">
        <v>675</v>
      </c>
      <c r="G41" s="15"/>
      <c r="H41" s="15">
        <v>734</v>
      </c>
      <c r="I41" s="15">
        <v>802</v>
      </c>
      <c r="J41" s="15">
        <v>629</v>
      </c>
      <c r="K41" s="15">
        <v>668</v>
      </c>
      <c r="L41" s="76">
        <v>700</v>
      </c>
      <c r="M41" s="76"/>
      <c r="N41" s="140">
        <v>627</v>
      </c>
      <c r="O41" s="140"/>
      <c r="P41" s="321"/>
      <c r="Q41" s="76">
        <f t="shared" si="22"/>
        <v>7509</v>
      </c>
      <c r="R41" s="141">
        <v>11</v>
      </c>
      <c r="S41" s="44">
        <f t="shared" si="23"/>
        <v>682.63636363636363</v>
      </c>
      <c r="T41" s="44">
        <f t="shared" si="24"/>
        <v>170.65909090909091</v>
      </c>
    </row>
    <row r="42" spans="1:20" ht="15.75" x14ac:dyDescent="0.25">
      <c r="A42" s="185" t="s">
        <v>96</v>
      </c>
      <c r="B42" s="15">
        <v>530</v>
      </c>
      <c r="C42" s="15">
        <v>596</v>
      </c>
      <c r="D42" s="15">
        <v>689</v>
      </c>
      <c r="E42" s="15">
        <v>595</v>
      </c>
      <c r="F42" s="15">
        <v>696</v>
      </c>
      <c r="G42" s="15">
        <v>652</v>
      </c>
      <c r="H42" s="15">
        <v>750</v>
      </c>
      <c r="I42" s="15"/>
      <c r="J42" s="15">
        <v>681</v>
      </c>
      <c r="K42" s="15"/>
      <c r="L42" s="76"/>
      <c r="M42" s="76">
        <v>746</v>
      </c>
      <c r="N42" s="140"/>
      <c r="O42" s="140">
        <v>667</v>
      </c>
      <c r="P42" s="321"/>
      <c r="Q42" s="76">
        <f t="shared" si="22"/>
        <v>6602</v>
      </c>
      <c r="R42" s="141">
        <v>10</v>
      </c>
      <c r="S42" s="44">
        <f t="shared" si="23"/>
        <v>660.2</v>
      </c>
      <c r="T42" s="44">
        <f t="shared" si="24"/>
        <v>165.05</v>
      </c>
    </row>
    <row r="43" spans="1:20" ht="15.75" x14ac:dyDescent="0.25">
      <c r="A43" s="185" t="s">
        <v>86</v>
      </c>
      <c r="B43" s="15">
        <v>597</v>
      </c>
      <c r="C43" s="15">
        <v>702</v>
      </c>
      <c r="D43" s="15">
        <v>593</v>
      </c>
      <c r="E43" s="15">
        <v>621</v>
      </c>
      <c r="F43" s="15">
        <v>644</v>
      </c>
      <c r="G43" s="15">
        <v>630</v>
      </c>
      <c r="H43" s="15">
        <v>603</v>
      </c>
      <c r="I43" s="15">
        <v>639</v>
      </c>
      <c r="J43" s="15">
        <v>774</v>
      </c>
      <c r="K43" s="15">
        <v>690</v>
      </c>
      <c r="L43" s="76">
        <v>714</v>
      </c>
      <c r="M43" s="76">
        <v>694</v>
      </c>
      <c r="N43" s="140">
        <v>672</v>
      </c>
      <c r="O43" s="140"/>
      <c r="P43" s="321"/>
      <c r="Q43" s="76">
        <f t="shared" si="22"/>
        <v>8573</v>
      </c>
      <c r="R43" s="141">
        <v>13</v>
      </c>
      <c r="S43" s="44">
        <f t="shared" si="23"/>
        <v>659.46153846153845</v>
      </c>
      <c r="T43" s="44">
        <f t="shared" si="24"/>
        <v>164.86538461538461</v>
      </c>
    </row>
    <row r="44" spans="1:20" ht="15.75" x14ac:dyDescent="0.25">
      <c r="A44" s="66" t="s">
        <v>80</v>
      </c>
      <c r="B44" s="15"/>
      <c r="C44" s="15"/>
      <c r="D44" s="15"/>
      <c r="E44" s="15"/>
      <c r="F44" s="15"/>
      <c r="G44" s="15">
        <v>693</v>
      </c>
      <c r="H44" s="15"/>
      <c r="I44" s="15"/>
      <c r="J44" s="15"/>
      <c r="K44" s="15"/>
      <c r="L44" s="76"/>
      <c r="M44" s="76"/>
      <c r="N44" s="140"/>
      <c r="O44" s="140"/>
      <c r="P44" s="321"/>
      <c r="Q44" s="76">
        <f t="shared" si="3"/>
        <v>693</v>
      </c>
      <c r="R44" s="141">
        <v>1</v>
      </c>
      <c r="S44" s="44">
        <f t="shared" ref="S44:S46" si="25">Q44/R44</f>
        <v>693</v>
      </c>
      <c r="T44" s="44">
        <f t="shared" ref="T44" si="26">S44/4</f>
        <v>173.25</v>
      </c>
    </row>
    <row r="45" spans="1:20" ht="15.75" x14ac:dyDescent="0.25">
      <c r="A45" s="73" t="s">
        <v>100</v>
      </c>
      <c r="B45" s="15"/>
      <c r="C45" s="15"/>
      <c r="D45" s="15">
        <v>609</v>
      </c>
      <c r="E45" s="15"/>
      <c r="F45" s="15"/>
      <c r="G45" s="15"/>
      <c r="H45" s="15"/>
      <c r="I45" s="15"/>
      <c r="J45" s="15"/>
      <c r="K45" s="15"/>
      <c r="L45" s="76"/>
      <c r="M45" s="76"/>
      <c r="N45" s="140"/>
      <c r="O45" s="140"/>
      <c r="P45" s="321"/>
      <c r="Q45" s="76">
        <f t="shared" si="3"/>
        <v>609</v>
      </c>
      <c r="R45" s="141">
        <v>1</v>
      </c>
      <c r="S45" s="44">
        <f t="shared" si="25"/>
        <v>609</v>
      </c>
      <c r="T45" s="44">
        <f t="shared" ref="T45:T46" si="27">S45/4</f>
        <v>152.25</v>
      </c>
    </row>
    <row r="46" spans="1:20" ht="15.75" x14ac:dyDescent="0.25">
      <c r="A46" s="84" t="s">
        <v>120</v>
      </c>
      <c r="B46" s="120">
        <f>SUM(B36:B41)</f>
        <v>2753</v>
      </c>
      <c r="C46" s="120">
        <f>SUM(C36:C41)</f>
        <v>2502</v>
      </c>
      <c r="D46" s="120">
        <f t="shared" ref="D46:O46" si="28">SUM(D36:D45)</f>
        <v>4108</v>
      </c>
      <c r="E46" s="120">
        <f t="shared" si="28"/>
        <v>3942</v>
      </c>
      <c r="F46" s="120">
        <f t="shared" si="28"/>
        <v>3906</v>
      </c>
      <c r="G46" s="120">
        <f t="shared" si="28"/>
        <v>4021</v>
      </c>
      <c r="H46" s="120">
        <f t="shared" si="28"/>
        <v>4106</v>
      </c>
      <c r="I46" s="120">
        <f t="shared" si="28"/>
        <v>4346</v>
      </c>
      <c r="J46" s="120">
        <f t="shared" si="28"/>
        <v>4262</v>
      </c>
      <c r="K46" s="120">
        <f t="shared" si="28"/>
        <v>4385</v>
      </c>
      <c r="L46" s="120">
        <f t="shared" si="28"/>
        <v>4242</v>
      </c>
      <c r="M46" s="120">
        <f t="shared" si="28"/>
        <v>4283</v>
      </c>
      <c r="N46" s="120">
        <f t="shared" si="28"/>
        <v>4180</v>
      </c>
      <c r="O46" s="30">
        <f t="shared" si="28"/>
        <v>4192</v>
      </c>
      <c r="P46" s="234"/>
      <c r="Q46" s="76">
        <f t="shared" si="3"/>
        <v>55228</v>
      </c>
      <c r="R46" s="136">
        <f>SUM(R36:R45)</f>
        <v>84</v>
      </c>
      <c r="S46" s="136">
        <f t="shared" si="25"/>
        <v>657.47619047619048</v>
      </c>
      <c r="T46" s="136">
        <f t="shared" si="27"/>
        <v>164.36904761904762</v>
      </c>
    </row>
    <row r="47" spans="1:20" ht="15.75" x14ac:dyDescent="0.25">
      <c r="A47" s="117" t="s">
        <v>25</v>
      </c>
      <c r="B47" s="155">
        <v>-225</v>
      </c>
      <c r="C47" s="25">
        <v>91</v>
      </c>
      <c r="D47" s="25">
        <v>568</v>
      </c>
      <c r="E47" s="25">
        <v>262</v>
      </c>
      <c r="F47" s="155">
        <v>-21</v>
      </c>
      <c r="G47" s="25">
        <v>399</v>
      </c>
      <c r="H47" s="25">
        <v>730</v>
      </c>
      <c r="I47" s="25">
        <v>281</v>
      </c>
      <c r="J47" s="25">
        <v>512</v>
      </c>
      <c r="K47" s="25">
        <v>512</v>
      </c>
      <c r="L47" s="154">
        <v>316</v>
      </c>
      <c r="M47" s="25">
        <v>248</v>
      </c>
      <c r="N47" s="25">
        <v>439</v>
      </c>
      <c r="O47" s="25">
        <v>494</v>
      </c>
      <c r="P47" s="234"/>
      <c r="Q47" s="76"/>
      <c r="R47" s="132"/>
      <c r="S47" s="2"/>
      <c r="T47" s="2"/>
    </row>
    <row r="48" spans="1:20" x14ac:dyDescent="0.25">
      <c r="A48" s="102" t="s">
        <v>124</v>
      </c>
      <c r="B48" s="136">
        <f t="shared" ref="B48:O48" si="29">B46/6</f>
        <v>458.83333333333331</v>
      </c>
      <c r="C48" s="53">
        <f t="shared" si="29"/>
        <v>417</v>
      </c>
      <c r="D48" s="53">
        <f t="shared" si="29"/>
        <v>684.66666666666663</v>
      </c>
      <c r="E48" s="39">
        <f t="shared" si="29"/>
        <v>657</v>
      </c>
      <c r="F48" s="39">
        <f t="shared" si="29"/>
        <v>651</v>
      </c>
      <c r="G48" s="53">
        <f t="shared" si="29"/>
        <v>670.16666666666663</v>
      </c>
      <c r="H48" s="53">
        <f t="shared" si="29"/>
        <v>684.33333333333337</v>
      </c>
      <c r="I48" s="53">
        <f t="shared" si="29"/>
        <v>724.33333333333337</v>
      </c>
      <c r="J48" s="53">
        <f t="shared" si="29"/>
        <v>710.33333333333337</v>
      </c>
      <c r="K48" s="53">
        <f t="shared" si="29"/>
        <v>730.83333333333337</v>
      </c>
      <c r="L48" s="242">
        <f t="shared" si="29"/>
        <v>707</v>
      </c>
      <c r="M48" s="242">
        <f t="shared" si="29"/>
        <v>713.83333333333337</v>
      </c>
      <c r="N48" s="242">
        <f t="shared" si="29"/>
        <v>696.66666666666663</v>
      </c>
      <c r="O48" s="242">
        <f t="shared" si="29"/>
        <v>698.66666666666663</v>
      </c>
      <c r="P48" s="327"/>
      <c r="Q48" s="76"/>
      <c r="R48" s="132"/>
      <c r="S48" s="2"/>
      <c r="T48" s="2"/>
    </row>
    <row r="49" spans="1:21" x14ac:dyDescent="0.25">
      <c r="A49" s="102" t="s">
        <v>125</v>
      </c>
      <c r="B49" s="136">
        <f t="shared" ref="B49:O49" si="30">B48/4</f>
        <v>114.70833333333333</v>
      </c>
      <c r="C49" s="53">
        <f t="shared" si="30"/>
        <v>104.25</v>
      </c>
      <c r="D49" s="53">
        <f t="shared" si="30"/>
        <v>171.16666666666666</v>
      </c>
      <c r="E49" s="53">
        <f t="shared" si="30"/>
        <v>164.25</v>
      </c>
      <c r="F49" s="53">
        <f t="shared" si="30"/>
        <v>162.75</v>
      </c>
      <c r="G49" s="53">
        <f t="shared" si="30"/>
        <v>167.54166666666666</v>
      </c>
      <c r="H49" s="53">
        <f t="shared" si="30"/>
        <v>171.08333333333334</v>
      </c>
      <c r="I49" s="53">
        <f t="shared" si="30"/>
        <v>181.08333333333334</v>
      </c>
      <c r="J49" s="53">
        <f t="shared" si="30"/>
        <v>177.58333333333334</v>
      </c>
      <c r="K49" s="53">
        <f t="shared" si="30"/>
        <v>182.70833333333334</v>
      </c>
      <c r="L49" s="242">
        <f t="shared" si="30"/>
        <v>176.75</v>
      </c>
      <c r="M49" s="242">
        <f t="shared" si="30"/>
        <v>178.45833333333334</v>
      </c>
      <c r="N49" s="242">
        <f t="shared" si="30"/>
        <v>174.16666666666666</v>
      </c>
      <c r="O49" s="242">
        <f t="shared" si="30"/>
        <v>174.66666666666666</v>
      </c>
      <c r="P49" s="327"/>
      <c r="Q49" s="76"/>
      <c r="R49" s="132"/>
      <c r="S49" s="2"/>
      <c r="T49" s="2"/>
      <c r="U49" s="276" t="s">
        <v>23</v>
      </c>
    </row>
    <row r="50" spans="1:21" x14ac:dyDescent="0.25">
      <c r="A50" s="142"/>
      <c r="B50" s="143"/>
      <c r="C50" s="201"/>
      <c r="D50" s="201"/>
      <c r="E50" s="201"/>
      <c r="F50" s="144"/>
      <c r="G50" s="144"/>
      <c r="H50" s="144"/>
      <c r="I50" s="144"/>
      <c r="J50" s="144"/>
      <c r="K50" s="144"/>
      <c r="L50" s="144"/>
      <c r="M50" s="144"/>
      <c r="N50" s="153"/>
      <c r="O50" s="153"/>
      <c r="P50" s="153"/>
      <c r="Q50" s="76"/>
      <c r="R50" s="132"/>
      <c r="S50" s="2"/>
      <c r="T50" s="2"/>
    </row>
    <row r="51" spans="1:21" ht="24.75" x14ac:dyDescent="0.25">
      <c r="A51" s="2"/>
      <c r="B51" s="133" t="s">
        <v>71</v>
      </c>
      <c r="C51" s="58" t="s">
        <v>72</v>
      </c>
      <c r="D51" s="58" t="s">
        <v>73</v>
      </c>
      <c r="E51" s="58" t="s">
        <v>126</v>
      </c>
      <c r="F51" s="58" t="s">
        <v>127</v>
      </c>
      <c r="G51" s="58" t="s">
        <v>128</v>
      </c>
      <c r="H51" s="58" t="s">
        <v>129</v>
      </c>
      <c r="I51" s="58" t="s">
        <v>130</v>
      </c>
      <c r="J51" s="58" t="s">
        <v>131</v>
      </c>
      <c r="K51" s="58" t="s">
        <v>132</v>
      </c>
      <c r="L51" s="34" t="s">
        <v>195</v>
      </c>
      <c r="M51" s="34" t="s">
        <v>197</v>
      </c>
      <c r="N51" s="199" t="s">
        <v>200</v>
      </c>
      <c r="O51" s="199" t="s">
        <v>208</v>
      </c>
      <c r="P51" s="199" t="s">
        <v>214</v>
      </c>
      <c r="Q51" s="76"/>
      <c r="R51" s="132"/>
      <c r="S51" s="2"/>
      <c r="T51" s="2"/>
    </row>
    <row r="52" spans="1:21" x14ac:dyDescent="0.25">
      <c r="A52" s="35" t="s">
        <v>28</v>
      </c>
      <c r="B52" s="134">
        <v>44454</v>
      </c>
      <c r="C52" s="36">
        <v>44468</v>
      </c>
      <c r="D52" s="134">
        <v>44482</v>
      </c>
      <c r="E52" s="37" t="s">
        <v>169</v>
      </c>
      <c r="F52" s="198" t="s">
        <v>177</v>
      </c>
      <c r="G52" s="198" t="s">
        <v>181</v>
      </c>
      <c r="H52" s="198" t="s">
        <v>183</v>
      </c>
      <c r="I52" s="198" t="s">
        <v>187</v>
      </c>
      <c r="J52" s="9" t="s">
        <v>190</v>
      </c>
      <c r="K52" s="9" t="s">
        <v>191</v>
      </c>
      <c r="L52" s="9" t="s">
        <v>194</v>
      </c>
      <c r="M52" s="9" t="s">
        <v>198</v>
      </c>
      <c r="N52" s="198" t="s">
        <v>201</v>
      </c>
      <c r="O52" s="198" t="s">
        <v>209</v>
      </c>
      <c r="P52" s="318" t="s">
        <v>216</v>
      </c>
      <c r="Q52" s="76" t="s">
        <v>23</v>
      </c>
      <c r="R52" s="57" t="s">
        <v>17</v>
      </c>
      <c r="S52" s="15" t="s">
        <v>43</v>
      </c>
    </row>
    <row r="53" spans="1:21" ht="15.75" x14ac:dyDescent="0.25">
      <c r="A53" s="74" t="s">
        <v>95</v>
      </c>
      <c r="B53" s="86">
        <v>597</v>
      </c>
      <c r="C53" s="47">
        <v>594</v>
      </c>
      <c r="D53" s="15">
        <v>604</v>
      </c>
      <c r="E53" s="15">
        <v>700</v>
      </c>
      <c r="F53" s="15">
        <v>650</v>
      </c>
      <c r="G53" s="15">
        <v>561</v>
      </c>
      <c r="H53" s="15">
        <v>762</v>
      </c>
      <c r="I53" s="15">
        <v>693</v>
      </c>
      <c r="J53" s="15">
        <v>670</v>
      </c>
      <c r="K53" s="15">
        <v>669</v>
      </c>
      <c r="L53" s="15">
        <v>656</v>
      </c>
      <c r="M53" s="76"/>
      <c r="N53" s="140">
        <v>653</v>
      </c>
      <c r="O53" s="140">
        <v>658</v>
      </c>
      <c r="P53" s="140">
        <v>743</v>
      </c>
      <c r="Q53" s="76">
        <f t="shared" ref="Q53:Q61" si="31">SUM(B53:P53)</f>
        <v>9210</v>
      </c>
      <c r="R53" s="140">
        <v>14</v>
      </c>
      <c r="S53" s="44">
        <f t="shared" ref="S53:S60" si="32">Q53/R53</f>
        <v>657.85714285714289</v>
      </c>
      <c r="T53" s="44">
        <f t="shared" ref="T53:T60" si="33">S53/4</f>
        <v>164.46428571428572</v>
      </c>
    </row>
    <row r="54" spans="1:21" ht="15.75" x14ac:dyDescent="0.25">
      <c r="A54" s="73" t="s">
        <v>115</v>
      </c>
      <c r="B54" s="47"/>
      <c r="C54" s="15">
        <v>613</v>
      </c>
      <c r="D54" s="15">
        <v>687</v>
      </c>
      <c r="E54" s="15">
        <v>610</v>
      </c>
      <c r="F54" s="15">
        <v>596</v>
      </c>
      <c r="G54" s="15">
        <v>696</v>
      </c>
      <c r="H54" s="15">
        <v>619</v>
      </c>
      <c r="I54" s="15">
        <v>679</v>
      </c>
      <c r="J54" s="15">
        <v>721</v>
      </c>
      <c r="K54" s="15">
        <v>714</v>
      </c>
      <c r="L54" s="15">
        <v>682</v>
      </c>
      <c r="M54" s="76">
        <v>721</v>
      </c>
      <c r="N54" s="140">
        <v>594</v>
      </c>
      <c r="O54" s="140">
        <v>584</v>
      </c>
      <c r="P54" s="140"/>
      <c r="Q54" s="76">
        <f t="shared" si="31"/>
        <v>8516</v>
      </c>
      <c r="R54" s="229">
        <v>13</v>
      </c>
      <c r="S54" s="44">
        <f t="shared" si="32"/>
        <v>655.07692307692309</v>
      </c>
      <c r="T54" s="44">
        <f t="shared" si="33"/>
        <v>163.76923076923077</v>
      </c>
    </row>
    <row r="55" spans="1:21" ht="15.75" x14ac:dyDescent="0.25">
      <c r="A55" s="73" t="s">
        <v>111</v>
      </c>
      <c r="B55" s="47">
        <v>667</v>
      </c>
      <c r="C55" s="15">
        <v>586</v>
      </c>
      <c r="D55" s="15">
        <v>635</v>
      </c>
      <c r="E55" s="15">
        <v>627</v>
      </c>
      <c r="F55" s="15">
        <v>687</v>
      </c>
      <c r="G55" s="15">
        <v>693</v>
      </c>
      <c r="H55" s="15"/>
      <c r="I55" s="15"/>
      <c r="J55" s="15"/>
      <c r="K55" s="15"/>
      <c r="L55" s="15"/>
      <c r="M55" s="76"/>
      <c r="N55" s="140"/>
      <c r="O55" s="140"/>
      <c r="P55" s="140"/>
      <c r="Q55" s="76">
        <f t="shared" si="31"/>
        <v>3895</v>
      </c>
      <c r="R55" s="141">
        <v>6</v>
      </c>
      <c r="S55" s="44">
        <f t="shared" si="32"/>
        <v>649.16666666666663</v>
      </c>
      <c r="T55" s="44">
        <f t="shared" si="33"/>
        <v>162.29166666666666</v>
      </c>
    </row>
    <row r="56" spans="1:21" ht="15.75" x14ac:dyDescent="0.25">
      <c r="A56" s="73" t="s">
        <v>156</v>
      </c>
      <c r="B56" s="47"/>
      <c r="C56" s="15"/>
      <c r="D56" s="15">
        <v>696</v>
      </c>
      <c r="E56" s="15">
        <v>648</v>
      </c>
      <c r="F56" s="15">
        <v>662</v>
      </c>
      <c r="G56" s="15">
        <v>561</v>
      </c>
      <c r="H56" s="15">
        <v>587</v>
      </c>
      <c r="I56" s="15"/>
      <c r="J56" s="15">
        <v>620</v>
      </c>
      <c r="K56" s="15">
        <v>687</v>
      </c>
      <c r="L56" s="15">
        <v>697</v>
      </c>
      <c r="M56" s="76">
        <v>530</v>
      </c>
      <c r="N56" s="140">
        <v>637</v>
      </c>
      <c r="O56" s="140"/>
      <c r="P56" s="140">
        <v>637</v>
      </c>
      <c r="Q56" s="76">
        <f t="shared" si="31"/>
        <v>6962</v>
      </c>
      <c r="R56" s="141">
        <v>11</v>
      </c>
      <c r="S56" s="44">
        <f t="shared" si="32"/>
        <v>632.90909090909088</v>
      </c>
      <c r="T56" s="44">
        <f t="shared" si="33"/>
        <v>158.22727272727272</v>
      </c>
    </row>
    <row r="57" spans="1:21" ht="15.75" x14ac:dyDescent="0.25">
      <c r="A57" s="73" t="s">
        <v>100</v>
      </c>
      <c r="B57" s="47">
        <v>576</v>
      </c>
      <c r="C57" s="15">
        <v>536</v>
      </c>
      <c r="D57" s="15"/>
      <c r="E57" s="15"/>
      <c r="F57" s="15">
        <v>591</v>
      </c>
      <c r="G57" s="15">
        <v>619</v>
      </c>
      <c r="H57" s="15">
        <v>644</v>
      </c>
      <c r="I57" s="15">
        <v>651</v>
      </c>
      <c r="J57" s="15">
        <v>609</v>
      </c>
      <c r="K57" s="15">
        <v>677</v>
      </c>
      <c r="L57" s="15">
        <v>560</v>
      </c>
      <c r="M57" s="76">
        <v>563</v>
      </c>
      <c r="N57" s="140">
        <v>689</v>
      </c>
      <c r="O57" s="140">
        <v>764</v>
      </c>
      <c r="P57" s="140">
        <v>735</v>
      </c>
      <c r="Q57" s="76">
        <f t="shared" si="31"/>
        <v>8214</v>
      </c>
      <c r="R57" s="57">
        <v>13</v>
      </c>
      <c r="S57" s="44">
        <f t="shared" si="32"/>
        <v>631.84615384615381</v>
      </c>
      <c r="T57" s="44">
        <f t="shared" si="33"/>
        <v>157.96153846153845</v>
      </c>
    </row>
    <row r="58" spans="1:21" ht="15.75" x14ac:dyDescent="0.25">
      <c r="A58" s="73" t="s">
        <v>189</v>
      </c>
      <c r="B58" s="47"/>
      <c r="C58" s="15"/>
      <c r="D58" s="15"/>
      <c r="E58" s="15"/>
      <c r="F58" s="15"/>
      <c r="G58" s="15"/>
      <c r="H58" s="15"/>
      <c r="I58" s="15">
        <v>485</v>
      </c>
      <c r="J58" s="15">
        <v>655</v>
      </c>
      <c r="K58" s="15">
        <v>686</v>
      </c>
      <c r="L58" s="15"/>
      <c r="M58" s="76">
        <v>641</v>
      </c>
      <c r="N58" s="140">
        <v>567</v>
      </c>
      <c r="O58" s="140">
        <v>657</v>
      </c>
      <c r="P58" s="140">
        <v>575</v>
      </c>
      <c r="Q58" s="76">
        <f t="shared" si="31"/>
        <v>4266</v>
      </c>
      <c r="R58" s="141">
        <v>7</v>
      </c>
      <c r="S58" s="44">
        <f t="shared" si="32"/>
        <v>609.42857142857144</v>
      </c>
      <c r="T58" s="44">
        <f t="shared" si="33"/>
        <v>152.35714285714286</v>
      </c>
    </row>
    <row r="59" spans="1:21" ht="15.75" x14ac:dyDescent="0.25">
      <c r="A59" s="73" t="s">
        <v>101</v>
      </c>
      <c r="B59" s="15">
        <v>576</v>
      </c>
      <c r="C59" s="15">
        <v>575</v>
      </c>
      <c r="D59" s="15">
        <v>566</v>
      </c>
      <c r="E59" s="15">
        <v>585</v>
      </c>
      <c r="F59" s="15">
        <v>562</v>
      </c>
      <c r="G59" s="15"/>
      <c r="H59" s="15">
        <v>546</v>
      </c>
      <c r="I59" s="15">
        <v>660</v>
      </c>
      <c r="J59" s="15"/>
      <c r="K59" s="15"/>
      <c r="L59" s="15">
        <v>575</v>
      </c>
      <c r="M59" s="76"/>
      <c r="N59" s="140"/>
      <c r="O59" s="140">
        <v>614</v>
      </c>
      <c r="P59" s="140">
        <v>698</v>
      </c>
      <c r="Q59" s="76">
        <f t="shared" si="31"/>
        <v>5957</v>
      </c>
      <c r="R59" s="141">
        <v>10</v>
      </c>
      <c r="S59" s="44">
        <f t="shared" si="32"/>
        <v>595.70000000000005</v>
      </c>
      <c r="T59" s="44">
        <f t="shared" si="33"/>
        <v>148.92500000000001</v>
      </c>
    </row>
    <row r="60" spans="1:21" ht="15.75" x14ac:dyDescent="0.25">
      <c r="A60" s="74" t="s">
        <v>98</v>
      </c>
      <c r="B60" s="15">
        <v>625</v>
      </c>
      <c r="C60" s="15">
        <v>613</v>
      </c>
      <c r="D60" s="15">
        <v>689</v>
      </c>
      <c r="E60" s="15">
        <v>615</v>
      </c>
      <c r="F60" s="15"/>
      <c r="G60" s="15">
        <v>541</v>
      </c>
      <c r="H60" s="15">
        <v>542</v>
      </c>
      <c r="I60" s="15">
        <v>511</v>
      </c>
      <c r="J60" s="15"/>
      <c r="K60" s="15">
        <v>559</v>
      </c>
      <c r="L60" s="15">
        <v>624</v>
      </c>
      <c r="M60" s="76"/>
      <c r="N60" s="140">
        <v>590</v>
      </c>
      <c r="O60" s="140">
        <v>620</v>
      </c>
      <c r="P60" s="140">
        <v>602</v>
      </c>
      <c r="Q60" s="76">
        <f t="shared" si="31"/>
        <v>7131</v>
      </c>
      <c r="R60" s="141">
        <v>12</v>
      </c>
      <c r="S60" s="44">
        <f t="shared" si="32"/>
        <v>594.25</v>
      </c>
      <c r="T60" s="44">
        <f t="shared" si="33"/>
        <v>148.5625</v>
      </c>
    </row>
    <row r="61" spans="1:21" ht="15.75" x14ac:dyDescent="0.25">
      <c r="A61" s="46" t="s">
        <v>175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76">
        <v>645</v>
      </c>
      <c r="N61" s="140"/>
      <c r="O61" s="140"/>
      <c r="P61" s="140"/>
      <c r="Q61" s="76">
        <f t="shared" si="31"/>
        <v>645</v>
      </c>
      <c r="R61" s="141">
        <v>1</v>
      </c>
      <c r="S61" s="44"/>
      <c r="T61" s="44"/>
    </row>
    <row r="62" spans="1:21" ht="15.75" x14ac:dyDescent="0.25">
      <c r="A62" s="70" t="s">
        <v>89</v>
      </c>
      <c r="B62" s="15"/>
      <c r="C62" s="15"/>
      <c r="D62" s="15"/>
      <c r="E62" s="15"/>
      <c r="F62" s="15"/>
      <c r="G62" s="15"/>
      <c r="H62" s="15"/>
      <c r="I62" s="15"/>
      <c r="J62" s="15">
        <v>684</v>
      </c>
      <c r="K62" s="15"/>
      <c r="L62" s="15"/>
      <c r="M62" s="76">
        <v>633</v>
      </c>
      <c r="N62" s="140"/>
      <c r="O62" s="140"/>
      <c r="P62" s="140"/>
      <c r="Q62" s="76">
        <f t="shared" ref="Q62:Q64" si="34">SUM(B62:P62)</f>
        <v>1317</v>
      </c>
      <c r="R62" s="141">
        <v>2</v>
      </c>
      <c r="S62" s="44">
        <f t="shared" ref="S62:S64" si="35">Q62/R62</f>
        <v>658.5</v>
      </c>
      <c r="T62" s="44">
        <f t="shared" ref="T62" si="36">S62/4</f>
        <v>164.625</v>
      </c>
    </row>
    <row r="63" spans="1:21" ht="15.75" x14ac:dyDescent="0.25">
      <c r="A63" s="70" t="s">
        <v>104</v>
      </c>
      <c r="B63" s="15">
        <v>447</v>
      </c>
      <c r="C63" s="15"/>
      <c r="D63" s="15"/>
      <c r="E63" s="15"/>
      <c r="F63" s="15"/>
      <c r="G63" s="15"/>
      <c r="H63" s="15"/>
      <c r="I63" s="15"/>
      <c r="J63" s="15"/>
      <c r="K63" s="2"/>
      <c r="L63" s="2"/>
      <c r="M63" s="2"/>
      <c r="N63" s="132"/>
      <c r="O63" s="132"/>
      <c r="P63" s="132"/>
      <c r="Q63" s="76">
        <f t="shared" si="34"/>
        <v>447</v>
      </c>
      <c r="R63" s="231">
        <v>1</v>
      </c>
      <c r="S63" s="228">
        <f t="shared" si="35"/>
        <v>447</v>
      </c>
      <c r="T63" s="228">
        <f t="shared" ref="T63:T64" si="37">S63/4</f>
        <v>111.75</v>
      </c>
    </row>
    <row r="64" spans="1:21" ht="15.75" x14ac:dyDescent="0.25">
      <c r="A64" s="84" t="s">
        <v>120</v>
      </c>
      <c r="B64" s="120">
        <f>SUM(B53:B63)</f>
        <v>3488</v>
      </c>
      <c r="C64" s="120">
        <f t="shared" ref="C64:D64" si="38">SUM(C53:C63)</f>
        <v>3517</v>
      </c>
      <c r="D64" s="120">
        <f t="shared" si="38"/>
        <v>3877</v>
      </c>
      <c r="E64" s="39">
        <f t="shared" ref="E64:H64" si="39">SUM(E53:E59)</f>
        <v>3170</v>
      </c>
      <c r="F64" s="39">
        <f t="shared" si="39"/>
        <v>3748</v>
      </c>
      <c r="G64" s="39">
        <f t="shared" si="39"/>
        <v>3130</v>
      </c>
      <c r="H64" s="39">
        <f t="shared" si="39"/>
        <v>3158</v>
      </c>
      <c r="I64" s="39">
        <f>SUM(I53:I60)</f>
        <v>3679</v>
      </c>
      <c r="J64" s="39">
        <f>SUM(J53:J63)</f>
        <v>3959</v>
      </c>
      <c r="K64" s="39">
        <f>SUM(K53:K60)</f>
        <v>3992</v>
      </c>
      <c r="L64" s="39">
        <f>SUM(L53:L63)</f>
        <v>3794</v>
      </c>
      <c r="M64" s="39">
        <f>SUM(M53:M63)</f>
        <v>3733</v>
      </c>
      <c r="N64" s="39">
        <f>SUM(N53:N63)</f>
        <v>3730</v>
      </c>
      <c r="O64" s="13">
        <f>SUM(O53:O63)</f>
        <v>3897</v>
      </c>
      <c r="P64" s="13">
        <f>SUM(P53:P63)</f>
        <v>3990</v>
      </c>
      <c r="Q64" s="76">
        <f t="shared" si="34"/>
        <v>54862</v>
      </c>
      <c r="R64" s="136">
        <f>SUM(R53:R63)</f>
        <v>90</v>
      </c>
      <c r="S64" s="53">
        <f t="shared" si="35"/>
        <v>609.57777777777778</v>
      </c>
      <c r="T64" s="53">
        <f t="shared" si="37"/>
        <v>152.39444444444445</v>
      </c>
    </row>
    <row r="65" spans="1:20" ht="15.75" x14ac:dyDescent="0.25">
      <c r="A65" s="117" t="s">
        <v>25</v>
      </c>
      <c r="B65" s="27">
        <v>-215</v>
      </c>
      <c r="C65" s="25">
        <v>283</v>
      </c>
      <c r="D65" s="25">
        <v>311</v>
      </c>
      <c r="E65" s="27">
        <v>-107</v>
      </c>
      <c r="F65" s="25">
        <v>255</v>
      </c>
      <c r="G65" s="27">
        <v>-243</v>
      </c>
      <c r="H65" s="27">
        <v>-84</v>
      </c>
      <c r="I65" s="25">
        <v>31</v>
      </c>
      <c r="J65" s="25">
        <v>436</v>
      </c>
      <c r="K65" s="25">
        <v>286</v>
      </c>
      <c r="L65" s="25">
        <v>238</v>
      </c>
      <c r="M65" s="25">
        <v>132</v>
      </c>
      <c r="N65" s="27">
        <v>-126</v>
      </c>
      <c r="O65" s="25">
        <v>126</v>
      </c>
      <c r="P65" s="247">
        <v>276</v>
      </c>
      <c r="Q65" s="76"/>
      <c r="R65" s="132"/>
      <c r="S65" s="2"/>
      <c r="T65" s="2"/>
    </row>
    <row r="66" spans="1:20" x14ac:dyDescent="0.25">
      <c r="A66" s="102" t="s">
        <v>124</v>
      </c>
      <c r="B66" s="136">
        <f t="shared" ref="B66:P66" si="40">B64/6</f>
        <v>581.33333333333337</v>
      </c>
      <c r="C66" s="53">
        <f t="shared" si="40"/>
        <v>586.16666666666663</v>
      </c>
      <c r="D66" s="53">
        <f t="shared" si="40"/>
        <v>646.16666666666663</v>
      </c>
      <c r="E66" s="53">
        <f t="shared" si="40"/>
        <v>528.33333333333337</v>
      </c>
      <c r="F66" s="53">
        <f t="shared" si="40"/>
        <v>624.66666666666663</v>
      </c>
      <c r="G66" s="53">
        <f t="shared" si="40"/>
        <v>521.66666666666663</v>
      </c>
      <c r="H66" s="136">
        <f t="shared" si="40"/>
        <v>526.33333333333337</v>
      </c>
      <c r="I66" s="53">
        <f t="shared" si="40"/>
        <v>613.16666666666663</v>
      </c>
      <c r="J66" s="136">
        <f t="shared" si="40"/>
        <v>659.83333333333337</v>
      </c>
      <c r="K66" s="53">
        <f t="shared" si="40"/>
        <v>665.33333333333337</v>
      </c>
      <c r="L66" s="53">
        <f t="shared" si="40"/>
        <v>632.33333333333337</v>
      </c>
      <c r="M66" s="53">
        <f t="shared" si="40"/>
        <v>622.16666666666663</v>
      </c>
      <c r="N66" s="53">
        <f t="shared" si="40"/>
        <v>621.66666666666663</v>
      </c>
      <c r="O66" s="53">
        <f t="shared" si="40"/>
        <v>649.5</v>
      </c>
      <c r="P66" s="53">
        <f t="shared" si="40"/>
        <v>665</v>
      </c>
      <c r="Q66" s="76"/>
      <c r="R66" s="132"/>
      <c r="S66" s="2"/>
      <c r="T66" s="2"/>
    </row>
    <row r="67" spans="1:20" x14ac:dyDescent="0.25">
      <c r="A67" s="102" t="s">
        <v>125</v>
      </c>
      <c r="B67" s="136">
        <f t="shared" ref="B67:P67" si="41">B66/4</f>
        <v>145.33333333333334</v>
      </c>
      <c r="C67" s="53">
        <f t="shared" si="41"/>
        <v>146.54166666666666</v>
      </c>
      <c r="D67" s="53">
        <f t="shared" si="41"/>
        <v>161.54166666666666</v>
      </c>
      <c r="E67" s="53">
        <f t="shared" si="41"/>
        <v>132.08333333333334</v>
      </c>
      <c r="F67" s="53">
        <f t="shared" si="41"/>
        <v>156.16666666666666</v>
      </c>
      <c r="G67" s="53">
        <f t="shared" si="41"/>
        <v>130.41666666666666</v>
      </c>
      <c r="H67" s="136">
        <f t="shared" si="41"/>
        <v>131.58333333333334</v>
      </c>
      <c r="I67" s="53">
        <f t="shared" si="41"/>
        <v>153.29166666666666</v>
      </c>
      <c r="J67" s="136">
        <f t="shared" si="41"/>
        <v>164.95833333333334</v>
      </c>
      <c r="K67" s="53">
        <f t="shared" si="41"/>
        <v>166.33333333333334</v>
      </c>
      <c r="L67" s="53">
        <f t="shared" si="41"/>
        <v>158.08333333333334</v>
      </c>
      <c r="M67" s="53">
        <f t="shared" si="41"/>
        <v>155.54166666666666</v>
      </c>
      <c r="N67" s="53">
        <f t="shared" si="41"/>
        <v>155.41666666666666</v>
      </c>
      <c r="O67" s="53">
        <f t="shared" si="41"/>
        <v>162.375</v>
      </c>
      <c r="P67" s="53">
        <f t="shared" si="41"/>
        <v>166.25</v>
      </c>
      <c r="Q67" s="76"/>
      <c r="R67" s="132"/>
      <c r="S67" s="2"/>
      <c r="T67" s="2"/>
    </row>
    <row r="68" spans="1:20" ht="24.75" x14ac:dyDescent="0.25">
      <c r="A68" s="2"/>
      <c r="B68" s="133" t="s">
        <v>71</v>
      </c>
      <c r="C68" s="58" t="s">
        <v>72</v>
      </c>
      <c r="D68" s="58" t="s">
        <v>73</v>
      </c>
      <c r="E68" s="58" t="s">
        <v>126</v>
      </c>
      <c r="F68" s="58" t="s">
        <v>127</v>
      </c>
      <c r="G68" s="58" t="s">
        <v>128</v>
      </c>
      <c r="H68" s="58" t="s">
        <v>129</v>
      </c>
      <c r="I68" s="58" t="s">
        <v>130</v>
      </c>
      <c r="J68" s="58" t="s">
        <v>131</v>
      </c>
      <c r="K68" s="58" t="s">
        <v>132</v>
      </c>
      <c r="L68" s="34" t="s">
        <v>195</v>
      </c>
      <c r="M68" s="34" t="s">
        <v>197</v>
      </c>
      <c r="N68" s="199" t="s">
        <v>200</v>
      </c>
      <c r="O68" s="199" t="s">
        <v>208</v>
      </c>
      <c r="P68" s="324"/>
      <c r="Q68" s="76">
        <f t="shared" si="3"/>
        <v>0</v>
      </c>
      <c r="R68" s="132"/>
      <c r="S68" s="2"/>
      <c r="T68" s="2"/>
    </row>
    <row r="69" spans="1:20" x14ac:dyDescent="0.25">
      <c r="A69" s="35" t="s">
        <v>154</v>
      </c>
      <c r="B69" s="134">
        <v>44454</v>
      </c>
      <c r="C69" s="36">
        <v>44468</v>
      </c>
      <c r="D69" s="134">
        <v>44482</v>
      </c>
      <c r="E69" s="37" t="s">
        <v>169</v>
      </c>
      <c r="F69" s="198" t="s">
        <v>177</v>
      </c>
      <c r="G69" s="198" t="s">
        <v>181</v>
      </c>
      <c r="H69" s="198" t="s">
        <v>183</v>
      </c>
      <c r="I69" s="198" t="s">
        <v>187</v>
      </c>
      <c r="J69" s="9" t="s">
        <v>190</v>
      </c>
      <c r="K69" s="9" t="s">
        <v>191</v>
      </c>
      <c r="L69" s="9" t="s">
        <v>194</v>
      </c>
      <c r="M69" s="9" t="s">
        <v>198</v>
      </c>
      <c r="N69" s="198" t="s">
        <v>201</v>
      </c>
      <c r="O69" s="198" t="s">
        <v>209</v>
      </c>
      <c r="P69" s="325"/>
      <c r="Q69" s="76">
        <f t="shared" si="3"/>
        <v>133404</v>
      </c>
      <c r="R69" s="57" t="s">
        <v>17</v>
      </c>
      <c r="S69" s="15" t="s">
        <v>43</v>
      </c>
    </row>
    <row r="70" spans="1:20" ht="15.75" x14ac:dyDescent="0.25">
      <c r="A70" s="79" t="s">
        <v>108</v>
      </c>
      <c r="B70" s="86">
        <v>547</v>
      </c>
      <c r="C70" s="47">
        <v>561</v>
      </c>
      <c r="D70" s="15"/>
      <c r="E70" s="15">
        <v>661</v>
      </c>
      <c r="F70" s="15">
        <v>640</v>
      </c>
      <c r="G70" s="15">
        <v>567</v>
      </c>
      <c r="H70" s="15">
        <v>619</v>
      </c>
      <c r="I70" s="15">
        <v>622</v>
      </c>
      <c r="J70" s="15">
        <v>575</v>
      </c>
      <c r="K70" s="15"/>
      <c r="L70" s="15">
        <v>636</v>
      </c>
      <c r="M70" s="76">
        <v>688</v>
      </c>
      <c r="N70" s="140">
        <v>666</v>
      </c>
      <c r="O70" s="233">
        <v>715</v>
      </c>
      <c r="P70" s="322"/>
      <c r="Q70" s="76">
        <f t="shared" ref="Q70:Q76" si="42">SUM(B70:O70)</f>
        <v>7497</v>
      </c>
      <c r="R70" s="140">
        <v>12</v>
      </c>
      <c r="S70" s="44">
        <f t="shared" ref="S70:S76" si="43">Q70/R70</f>
        <v>624.75</v>
      </c>
      <c r="T70" s="44">
        <f t="shared" ref="T70:T76" si="44">S70/4</f>
        <v>156.1875</v>
      </c>
    </row>
    <row r="71" spans="1:20" ht="15.75" x14ac:dyDescent="0.25">
      <c r="A71" s="78" t="s">
        <v>103</v>
      </c>
      <c r="B71" s="86">
        <v>544</v>
      </c>
      <c r="C71" s="47">
        <v>605</v>
      </c>
      <c r="D71" s="15">
        <v>618</v>
      </c>
      <c r="E71" s="15">
        <v>599</v>
      </c>
      <c r="F71" s="15">
        <v>600</v>
      </c>
      <c r="G71" s="15">
        <v>629</v>
      </c>
      <c r="H71" s="15">
        <v>690</v>
      </c>
      <c r="I71" s="15">
        <v>605</v>
      </c>
      <c r="J71" s="15">
        <v>587</v>
      </c>
      <c r="K71" s="15">
        <v>548</v>
      </c>
      <c r="L71" s="15">
        <v>554</v>
      </c>
      <c r="M71" s="76">
        <v>677</v>
      </c>
      <c r="N71" s="140">
        <v>677</v>
      </c>
      <c r="O71" s="233">
        <v>737</v>
      </c>
      <c r="P71" s="322"/>
      <c r="Q71" s="76">
        <f t="shared" si="42"/>
        <v>8670</v>
      </c>
      <c r="R71" s="140">
        <v>14</v>
      </c>
      <c r="S71" s="44">
        <f t="shared" si="43"/>
        <v>619.28571428571433</v>
      </c>
      <c r="T71" s="44">
        <f t="shared" si="44"/>
        <v>154.82142857142858</v>
      </c>
    </row>
    <row r="72" spans="1:20" ht="15.75" x14ac:dyDescent="0.25">
      <c r="A72" s="79" t="s">
        <v>107</v>
      </c>
      <c r="B72" s="57">
        <v>618</v>
      </c>
      <c r="C72" s="15">
        <v>578</v>
      </c>
      <c r="D72" s="15">
        <v>611</v>
      </c>
      <c r="E72" s="15">
        <v>500</v>
      </c>
      <c r="F72" s="15">
        <v>540</v>
      </c>
      <c r="G72" s="15">
        <v>538</v>
      </c>
      <c r="H72" s="15">
        <v>688</v>
      </c>
      <c r="I72" s="15">
        <v>642</v>
      </c>
      <c r="J72" s="15">
        <v>598</v>
      </c>
      <c r="K72" s="15">
        <v>547</v>
      </c>
      <c r="L72" s="15">
        <v>564</v>
      </c>
      <c r="M72" s="76"/>
      <c r="N72" s="140">
        <v>641</v>
      </c>
      <c r="O72" s="140">
        <v>656</v>
      </c>
      <c r="P72" s="321"/>
      <c r="Q72" s="76">
        <f t="shared" si="42"/>
        <v>7721</v>
      </c>
      <c r="R72" s="140">
        <v>13</v>
      </c>
      <c r="S72" s="44">
        <f t="shared" si="43"/>
        <v>593.92307692307691</v>
      </c>
      <c r="T72" s="44">
        <f t="shared" si="44"/>
        <v>148.48076923076923</v>
      </c>
    </row>
    <row r="73" spans="1:20" ht="15.75" x14ac:dyDescent="0.25">
      <c r="A73" s="78" t="s">
        <v>109</v>
      </c>
      <c r="B73" s="86"/>
      <c r="C73" s="47"/>
      <c r="D73" s="15">
        <v>595</v>
      </c>
      <c r="E73" s="15">
        <v>447</v>
      </c>
      <c r="F73" s="15"/>
      <c r="G73" s="15">
        <v>486</v>
      </c>
      <c r="H73" s="15"/>
      <c r="I73" s="15"/>
      <c r="J73" s="15"/>
      <c r="K73" s="15">
        <v>616</v>
      </c>
      <c r="L73" s="15">
        <v>578</v>
      </c>
      <c r="M73" s="76">
        <v>605</v>
      </c>
      <c r="N73" s="140">
        <v>580</v>
      </c>
      <c r="O73" s="306">
        <v>751</v>
      </c>
      <c r="P73" s="322"/>
      <c r="Q73" s="76">
        <f t="shared" si="42"/>
        <v>4658</v>
      </c>
      <c r="R73" s="140">
        <v>8</v>
      </c>
      <c r="S73" s="44">
        <f t="shared" si="43"/>
        <v>582.25</v>
      </c>
      <c r="T73" s="44">
        <f t="shared" si="44"/>
        <v>145.5625</v>
      </c>
    </row>
    <row r="74" spans="1:20" ht="15.75" x14ac:dyDescent="0.25">
      <c r="A74" s="78" t="s">
        <v>106</v>
      </c>
      <c r="B74" s="86">
        <v>555</v>
      </c>
      <c r="C74" s="47">
        <v>635</v>
      </c>
      <c r="D74" s="15">
        <v>566</v>
      </c>
      <c r="E74" s="15">
        <v>601</v>
      </c>
      <c r="F74" s="15">
        <v>669</v>
      </c>
      <c r="G74" s="15">
        <v>606</v>
      </c>
      <c r="H74" s="15">
        <v>527</v>
      </c>
      <c r="I74" s="15">
        <v>476</v>
      </c>
      <c r="J74" s="15">
        <v>499</v>
      </c>
      <c r="K74" s="15">
        <v>558</v>
      </c>
      <c r="L74" s="15">
        <v>608</v>
      </c>
      <c r="M74" s="76">
        <v>509</v>
      </c>
      <c r="N74" s="140">
        <v>587</v>
      </c>
      <c r="O74" s="140">
        <v>607</v>
      </c>
      <c r="P74" s="321"/>
      <c r="Q74" s="76">
        <f t="shared" si="42"/>
        <v>8003</v>
      </c>
      <c r="R74" s="140">
        <v>14</v>
      </c>
      <c r="S74" s="44">
        <f t="shared" si="43"/>
        <v>571.64285714285711</v>
      </c>
      <c r="T74" s="44">
        <f t="shared" si="44"/>
        <v>142.91071428571428</v>
      </c>
    </row>
    <row r="75" spans="1:20" ht="15.75" x14ac:dyDescent="0.25">
      <c r="A75" s="78" t="s">
        <v>110</v>
      </c>
      <c r="B75" s="86">
        <v>535</v>
      </c>
      <c r="C75" s="47"/>
      <c r="D75" s="15">
        <v>546</v>
      </c>
      <c r="E75" s="15">
        <v>528</v>
      </c>
      <c r="F75" s="15">
        <v>553</v>
      </c>
      <c r="G75" s="15">
        <v>533</v>
      </c>
      <c r="H75" s="15">
        <v>578</v>
      </c>
      <c r="I75" s="15">
        <v>535</v>
      </c>
      <c r="J75" s="15">
        <v>649</v>
      </c>
      <c r="K75" s="15">
        <v>603</v>
      </c>
      <c r="L75" s="15">
        <v>620</v>
      </c>
      <c r="M75" s="76">
        <v>619</v>
      </c>
      <c r="N75" s="140">
        <v>584</v>
      </c>
      <c r="O75" s="140">
        <v>529</v>
      </c>
      <c r="P75" s="321"/>
      <c r="Q75" s="76">
        <f t="shared" si="42"/>
        <v>7412</v>
      </c>
      <c r="R75" s="140">
        <v>13</v>
      </c>
      <c r="S75" s="44">
        <f t="shared" si="43"/>
        <v>570.15384615384619</v>
      </c>
      <c r="T75" s="44">
        <f t="shared" si="44"/>
        <v>142.53846153846155</v>
      </c>
    </row>
    <row r="76" spans="1:20" ht="15.75" x14ac:dyDescent="0.25">
      <c r="A76" s="78" t="s">
        <v>113</v>
      </c>
      <c r="B76" s="57"/>
      <c r="C76" s="15">
        <v>577</v>
      </c>
      <c r="D76" s="15">
        <v>588</v>
      </c>
      <c r="E76" s="15"/>
      <c r="F76" s="15"/>
      <c r="G76" s="15"/>
      <c r="H76" s="15">
        <v>491</v>
      </c>
      <c r="I76" s="15">
        <v>539</v>
      </c>
      <c r="J76" s="15">
        <v>575</v>
      </c>
      <c r="K76" s="15">
        <v>525</v>
      </c>
      <c r="L76" s="15"/>
      <c r="M76" s="76">
        <v>573</v>
      </c>
      <c r="N76" s="140"/>
      <c r="O76" s="140"/>
      <c r="P76" s="321"/>
      <c r="Q76" s="76">
        <f t="shared" si="42"/>
        <v>3868</v>
      </c>
      <c r="R76" s="57">
        <v>7</v>
      </c>
      <c r="S76" s="44">
        <f t="shared" si="43"/>
        <v>552.57142857142856</v>
      </c>
      <c r="T76" s="44">
        <f t="shared" si="44"/>
        <v>138.14285714285714</v>
      </c>
    </row>
    <row r="77" spans="1:20" ht="15.75" x14ac:dyDescent="0.25">
      <c r="A77" s="127" t="s">
        <v>159</v>
      </c>
      <c r="B77" s="57"/>
      <c r="C77" s="15"/>
      <c r="D77" s="15"/>
      <c r="E77" s="15"/>
      <c r="F77" s="15">
        <v>521</v>
      </c>
      <c r="G77" s="15"/>
      <c r="H77" s="15"/>
      <c r="I77" s="15"/>
      <c r="J77" s="15"/>
      <c r="K77" s="15"/>
      <c r="L77" s="15"/>
      <c r="M77" s="76"/>
      <c r="N77" s="140"/>
      <c r="O77" s="140"/>
      <c r="P77" s="321"/>
      <c r="Q77" s="76">
        <f t="shared" ref="Q77:Q98" si="45">SUM(B77:O77)</f>
        <v>521</v>
      </c>
      <c r="R77" s="57">
        <v>1</v>
      </c>
      <c r="S77" s="44">
        <f t="shared" ref="S77:S80" si="46">Q77/R77</f>
        <v>521</v>
      </c>
      <c r="T77" s="44">
        <f t="shared" ref="T77" si="47">S77/4</f>
        <v>130.25</v>
      </c>
    </row>
    <row r="78" spans="1:20" ht="15.75" x14ac:dyDescent="0.25">
      <c r="A78" s="73" t="s">
        <v>156</v>
      </c>
      <c r="B78" s="57"/>
      <c r="C78" s="15">
        <v>661</v>
      </c>
      <c r="D78" s="15"/>
      <c r="E78" s="15"/>
      <c r="F78" s="15"/>
      <c r="G78" s="15"/>
      <c r="H78" s="15"/>
      <c r="I78" s="15"/>
      <c r="J78" s="15"/>
      <c r="K78" s="15"/>
      <c r="L78" s="15"/>
      <c r="M78" s="76"/>
      <c r="N78" s="140"/>
      <c r="O78" s="140"/>
      <c r="P78" s="321"/>
      <c r="Q78" s="76">
        <f t="shared" si="45"/>
        <v>661</v>
      </c>
      <c r="R78" s="57">
        <v>1</v>
      </c>
      <c r="S78" s="44">
        <f t="shared" si="46"/>
        <v>661</v>
      </c>
      <c r="T78" s="44">
        <f t="shared" ref="T78:T79" si="48">S78/4</f>
        <v>165.25</v>
      </c>
    </row>
    <row r="79" spans="1:20" ht="15.75" x14ac:dyDescent="0.25">
      <c r="A79" s="73" t="s">
        <v>115</v>
      </c>
      <c r="B79" s="15">
        <v>593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76"/>
      <c r="N79" s="140"/>
      <c r="O79" s="140"/>
      <c r="P79" s="321"/>
      <c r="Q79" s="76">
        <f t="shared" si="45"/>
        <v>593</v>
      </c>
      <c r="R79" s="141">
        <v>1</v>
      </c>
      <c r="S79" s="44">
        <f t="shared" si="46"/>
        <v>593</v>
      </c>
      <c r="T79" s="44">
        <f t="shared" si="48"/>
        <v>148.25</v>
      </c>
    </row>
    <row r="80" spans="1:20" ht="15.75" x14ac:dyDescent="0.25">
      <c r="A80" s="84" t="s">
        <v>120</v>
      </c>
      <c r="B80" s="120">
        <f>SUM(B70:B79)</f>
        <v>3392</v>
      </c>
      <c r="C80" s="39">
        <f>SUM(C70:C78)</f>
        <v>3617</v>
      </c>
      <c r="D80" s="39">
        <f t="shared" ref="D80:O80" si="49">SUM(D70:D76)</f>
        <v>3524</v>
      </c>
      <c r="E80" s="39">
        <f>SUM(E70:E79)</f>
        <v>3336</v>
      </c>
      <c r="F80" s="39">
        <f>SUM(F70:F79)</f>
        <v>3523</v>
      </c>
      <c r="G80" s="39">
        <f t="shared" si="49"/>
        <v>3359</v>
      </c>
      <c r="H80" s="39">
        <f t="shared" si="49"/>
        <v>3593</v>
      </c>
      <c r="I80" s="39">
        <f t="shared" si="49"/>
        <v>3419</v>
      </c>
      <c r="J80" s="39">
        <f t="shared" si="49"/>
        <v>3483</v>
      </c>
      <c r="K80" s="39">
        <f t="shared" si="49"/>
        <v>3397</v>
      </c>
      <c r="L80" s="39">
        <f t="shared" si="49"/>
        <v>3560</v>
      </c>
      <c r="M80" s="39">
        <f t="shared" si="49"/>
        <v>3671</v>
      </c>
      <c r="N80" s="39">
        <f t="shared" si="49"/>
        <v>3735</v>
      </c>
      <c r="O80" s="13">
        <f t="shared" si="49"/>
        <v>3995</v>
      </c>
      <c r="P80" s="234"/>
      <c r="Q80" s="76">
        <f t="shared" si="45"/>
        <v>49604</v>
      </c>
      <c r="R80" s="120">
        <f>SUM(R70:R79)</f>
        <v>84</v>
      </c>
      <c r="S80" s="53">
        <f t="shared" si="46"/>
        <v>590.52380952380952</v>
      </c>
      <c r="T80" s="53">
        <f t="shared" ref="T80" si="50">S80/4</f>
        <v>147.63095238095238</v>
      </c>
    </row>
    <row r="81" spans="1:20" ht="15.75" x14ac:dyDescent="0.25">
      <c r="A81" s="117" t="s">
        <v>25</v>
      </c>
      <c r="B81" s="27">
        <v>-151</v>
      </c>
      <c r="C81" s="25">
        <v>534</v>
      </c>
      <c r="D81" s="25">
        <v>441</v>
      </c>
      <c r="E81" s="25">
        <v>50</v>
      </c>
      <c r="F81" s="25">
        <v>277</v>
      </c>
      <c r="G81" s="25">
        <v>2</v>
      </c>
      <c r="H81" s="25">
        <v>25</v>
      </c>
      <c r="I81" s="25">
        <v>545</v>
      </c>
      <c r="J81" s="25">
        <v>126</v>
      </c>
      <c r="K81" s="239">
        <v>0</v>
      </c>
      <c r="L81" s="25">
        <v>69</v>
      </c>
      <c r="M81" s="243">
        <v>294</v>
      </c>
      <c r="N81" s="243">
        <v>157</v>
      </c>
      <c r="O81" s="243">
        <v>219</v>
      </c>
      <c r="P81" s="234"/>
      <c r="Q81" s="76"/>
      <c r="R81" s="132"/>
      <c r="S81" s="2"/>
      <c r="T81" s="2"/>
    </row>
    <row r="82" spans="1:20" ht="15.75" x14ac:dyDescent="0.25">
      <c r="A82" s="102" t="s">
        <v>124</v>
      </c>
      <c r="B82" s="156">
        <f t="shared" ref="B82:O82" si="51">B80/6</f>
        <v>565.33333333333337</v>
      </c>
      <c r="C82" s="53">
        <f t="shared" si="51"/>
        <v>602.83333333333337</v>
      </c>
      <c r="D82" s="53">
        <f t="shared" si="51"/>
        <v>587.33333333333337</v>
      </c>
      <c r="E82" s="39">
        <f t="shared" si="51"/>
        <v>556</v>
      </c>
      <c r="F82" s="53">
        <f t="shared" si="51"/>
        <v>587.16666666666663</v>
      </c>
      <c r="G82" s="53">
        <f t="shared" si="51"/>
        <v>559.83333333333337</v>
      </c>
      <c r="H82" s="136">
        <f t="shared" si="51"/>
        <v>598.83333333333337</v>
      </c>
      <c r="I82" s="53">
        <f t="shared" si="51"/>
        <v>569.83333333333337</v>
      </c>
      <c r="J82" s="53">
        <f t="shared" si="51"/>
        <v>580.5</v>
      </c>
      <c r="K82" s="53">
        <f t="shared" si="51"/>
        <v>566.16666666666663</v>
      </c>
      <c r="L82" s="53">
        <f t="shared" si="51"/>
        <v>593.33333333333337</v>
      </c>
      <c r="M82" s="53">
        <f t="shared" si="51"/>
        <v>611.83333333333337</v>
      </c>
      <c r="N82" s="53">
        <f t="shared" si="51"/>
        <v>622.5</v>
      </c>
      <c r="O82" s="53">
        <f t="shared" si="51"/>
        <v>665.83333333333337</v>
      </c>
      <c r="P82" s="326"/>
      <c r="Q82" s="76"/>
      <c r="R82" s="132"/>
      <c r="S82" s="2"/>
      <c r="T82" s="2"/>
    </row>
    <row r="83" spans="1:20" x14ac:dyDescent="0.25">
      <c r="A83" s="102" t="s">
        <v>125</v>
      </c>
      <c r="B83" s="136">
        <f t="shared" ref="B83:O83" si="52">B82/4</f>
        <v>141.33333333333334</v>
      </c>
      <c r="C83" s="53">
        <f t="shared" si="52"/>
        <v>150.70833333333334</v>
      </c>
      <c r="D83" s="53">
        <f t="shared" si="52"/>
        <v>146.83333333333334</v>
      </c>
      <c r="E83" s="39">
        <f t="shared" si="52"/>
        <v>139</v>
      </c>
      <c r="F83" s="53">
        <f t="shared" si="52"/>
        <v>146.79166666666666</v>
      </c>
      <c r="G83" s="53">
        <f t="shared" si="52"/>
        <v>139.95833333333334</v>
      </c>
      <c r="H83" s="136">
        <f t="shared" si="52"/>
        <v>149.70833333333334</v>
      </c>
      <c r="I83" s="53">
        <f t="shared" si="52"/>
        <v>142.45833333333334</v>
      </c>
      <c r="J83" s="53">
        <f t="shared" si="52"/>
        <v>145.125</v>
      </c>
      <c r="K83" s="53">
        <f t="shared" si="52"/>
        <v>141.54166666666666</v>
      </c>
      <c r="L83" s="53">
        <f t="shared" si="52"/>
        <v>148.33333333333334</v>
      </c>
      <c r="M83" s="53">
        <f t="shared" si="52"/>
        <v>152.95833333333334</v>
      </c>
      <c r="N83" s="53">
        <f t="shared" si="52"/>
        <v>155.625</v>
      </c>
      <c r="O83" s="53">
        <f t="shared" si="52"/>
        <v>166.45833333333334</v>
      </c>
      <c r="P83" s="326"/>
      <c r="Q83" s="76"/>
      <c r="R83" s="132"/>
      <c r="S83" s="2"/>
      <c r="T83" s="2"/>
    </row>
    <row r="84" spans="1:20" ht="11.45" customHeight="1" x14ac:dyDescent="0.25">
      <c r="A84" s="2"/>
      <c r="B84" s="13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132"/>
      <c r="O84" s="132"/>
      <c r="P84" s="132"/>
      <c r="Q84" s="76"/>
      <c r="R84" s="132"/>
      <c r="S84" s="2"/>
      <c r="T84" s="2"/>
    </row>
    <row r="85" spans="1:20" ht="18.600000000000001" customHeight="1" x14ac:dyDescent="0.25">
      <c r="A85" s="2"/>
      <c r="B85" s="311" t="s">
        <v>71</v>
      </c>
      <c r="C85" s="312" t="s">
        <v>72</v>
      </c>
      <c r="D85" s="312" t="s">
        <v>73</v>
      </c>
      <c r="E85" s="312" t="s">
        <v>126</v>
      </c>
      <c r="F85" s="312" t="s">
        <v>127</v>
      </c>
      <c r="G85" s="312" t="s">
        <v>128</v>
      </c>
      <c r="H85" s="312" t="s">
        <v>129</v>
      </c>
      <c r="I85" s="312" t="s">
        <v>130</v>
      </c>
      <c r="J85" s="312" t="s">
        <v>131</v>
      </c>
      <c r="K85" s="312" t="s">
        <v>132</v>
      </c>
      <c r="L85" s="34" t="s">
        <v>195</v>
      </c>
      <c r="M85" s="34" t="s">
        <v>197</v>
      </c>
      <c r="N85" s="199" t="s">
        <v>200</v>
      </c>
      <c r="O85" s="199" t="s">
        <v>208</v>
      </c>
      <c r="P85" s="324"/>
      <c r="Q85" s="76"/>
      <c r="R85" s="132"/>
      <c r="S85" s="2"/>
      <c r="T85" s="2"/>
    </row>
    <row r="86" spans="1:20" x14ac:dyDescent="0.25">
      <c r="A86" s="35" t="s">
        <v>133</v>
      </c>
      <c r="B86" s="134">
        <v>44454</v>
      </c>
      <c r="C86" s="36">
        <v>44468</v>
      </c>
      <c r="D86" s="134">
        <v>44482</v>
      </c>
      <c r="E86" s="37" t="s">
        <v>169</v>
      </c>
      <c r="F86" s="198" t="s">
        <v>177</v>
      </c>
      <c r="G86" s="198" t="s">
        <v>181</v>
      </c>
      <c r="H86" s="198" t="s">
        <v>183</v>
      </c>
      <c r="I86" s="198" t="s">
        <v>187</v>
      </c>
      <c r="J86" s="9" t="s">
        <v>190</v>
      </c>
      <c r="K86" s="9" t="s">
        <v>191</v>
      </c>
      <c r="L86" s="9" t="s">
        <v>194</v>
      </c>
      <c r="M86" s="9" t="s">
        <v>198</v>
      </c>
      <c r="N86" s="198" t="s">
        <v>201</v>
      </c>
      <c r="O86" s="198" t="s">
        <v>209</v>
      </c>
      <c r="P86" s="325"/>
      <c r="Q86" s="76">
        <f t="shared" si="45"/>
        <v>133404</v>
      </c>
      <c r="R86" s="57" t="s">
        <v>17</v>
      </c>
      <c r="S86" s="15" t="s">
        <v>43</v>
      </c>
    </row>
    <row r="87" spans="1:20" ht="15.75" x14ac:dyDescent="0.25">
      <c r="A87" s="82" t="s">
        <v>114</v>
      </c>
      <c r="B87" s="86"/>
      <c r="C87" s="47">
        <v>611</v>
      </c>
      <c r="D87" s="15">
        <v>599</v>
      </c>
      <c r="E87" s="15">
        <v>612</v>
      </c>
      <c r="F87" s="15">
        <v>625</v>
      </c>
      <c r="G87" s="15">
        <v>518</v>
      </c>
      <c r="H87" s="15">
        <v>590</v>
      </c>
      <c r="I87" s="15">
        <v>594</v>
      </c>
      <c r="J87" s="15">
        <v>640</v>
      </c>
      <c r="K87" s="15">
        <v>657</v>
      </c>
      <c r="L87" s="15">
        <v>584</v>
      </c>
      <c r="M87" s="76">
        <v>649</v>
      </c>
      <c r="N87" s="140">
        <v>614</v>
      </c>
      <c r="O87" s="233">
        <v>685</v>
      </c>
      <c r="P87" s="322"/>
      <c r="Q87" s="76">
        <f t="shared" ref="Q87:Q93" si="53">SUM(B87:O87)</f>
        <v>7978</v>
      </c>
      <c r="R87" s="140">
        <v>13</v>
      </c>
      <c r="S87" s="44">
        <f t="shared" ref="S87:S93" si="54">Q87/R87</f>
        <v>613.69230769230774</v>
      </c>
      <c r="T87" s="44">
        <f t="shared" ref="T87:T93" si="55">S87/4</f>
        <v>153.42307692307693</v>
      </c>
    </row>
    <row r="88" spans="1:20" ht="15.75" x14ac:dyDescent="0.25">
      <c r="A88" s="82" t="s">
        <v>118</v>
      </c>
      <c r="B88" s="86">
        <v>560</v>
      </c>
      <c r="C88" s="47"/>
      <c r="D88" s="15">
        <v>536</v>
      </c>
      <c r="E88" s="15">
        <v>564</v>
      </c>
      <c r="F88" s="15">
        <v>531</v>
      </c>
      <c r="G88" s="15">
        <v>482</v>
      </c>
      <c r="H88" s="15">
        <v>626</v>
      </c>
      <c r="I88" s="15">
        <v>648</v>
      </c>
      <c r="J88" s="15">
        <v>571</v>
      </c>
      <c r="K88" s="15">
        <v>583</v>
      </c>
      <c r="L88" s="15">
        <v>582</v>
      </c>
      <c r="M88" s="76">
        <v>605</v>
      </c>
      <c r="N88" s="140">
        <v>613</v>
      </c>
      <c r="O88" s="233">
        <v>626</v>
      </c>
      <c r="P88" s="321"/>
      <c r="Q88" s="76">
        <f t="shared" si="53"/>
        <v>7527</v>
      </c>
      <c r="R88" s="140">
        <v>13</v>
      </c>
      <c r="S88" s="44">
        <f t="shared" si="54"/>
        <v>579</v>
      </c>
      <c r="T88" s="44">
        <f t="shared" si="55"/>
        <v>144.75</v>
      </c>
    </row>
    <row r="89" spans="1:20" ht="15.75" x14ac:dyDescent="0.25">
      <c r="A89" s="82" t="s">
        <v>116</v>
      </c>
      <c r="B89" s="57"/>
      <c r="C89" s="15"/>
      <c r="D89" s="15"/>
      <c r="E89" s="15"/>
      <c r="F89" s="15">
        <v>507</v>
      </c>
      <c r="G89" s="15">
        <v>470</v>
      </c>
      <c r="H89" s="15">
        <v>566</v>
      </c>
      <c r="I89" s="15">
        <v>571</v>
      </c>
      <c r="J89" s="15">
        <v>587</v>
      </c>
      <c r="K89" s="15">
        <v>602</v>
      </c>
      <c r="L89" s="15">
        <v>660</v>
      </c>
      <c r="M89" s="76">
        <v>609</v>
      </c>
      <c r="N89" s="140">
        <v>632</v>
      </c>
      <c r="O89" s="233"/>
      <c r="P89" s="321"/>
      <c r="Q89" s="76">
        <f t="shared" si="53"/>
        <v>5204</v>
      </c>
      <c r="R89" s="140">
        <v>9</v>
      </c>
      <c r="S89" s="44">
        <f t="shared" si="54"/>
        <v>578.22222222222217</v>
      </c>
      <c r="T89" s="44">
        <f t="shared" si="55"/>
        <v>144.55555555555554</v>
      </c>
    </row>
    <row r="90" spans="1:20" ht="15.75" x14ac:dyDescent="0.25">
      <c r="A90" s="81" t="s">
        <v>122</v>
      </c>
      <c r="B90" s="86">
        <v>582</v>
      </c>
      <c r="C90" s="47">
        <v>514</v>
      </c>
      <c r="D90" s="15">
        <v>516</v>
      </c>
      <c r="E90" s="15">
        <v>555</v>
      </c>
      <c r="F90" s="15">
        <v>561</v>
      </c>
      <c r="G90" s="15">
        <v>561</v>
      </c>
      <c r="H90" s="15">
        <v>515</v>
      </c>
      <c r="I90" s="15"/>
      <c r="J90" s="15"/>
      <c r="K90" s="15">
        <v>620</v>
      </c>
      <c r="L90" s="15">
        <v>574</v>
      </c>
      <c r="M90" s="76">
        <v>556</v>
      </c>
      <c r="N90" s="140">
        <v>595</v>
      </c>
      <c r="O90" s="233">
        <v>643</v>
      </c>
      <c r="P90" s="322"/>
      <c r="Q90" s="76">
        <f t="shared" si="53"/>
        <v>6792</v>
      </c>
      <c r="R90" s="140">
        <v>12</v>
      </c>
      <c r="S90" s="44">
        <f t="shared" si="54"/>
        <v>566</v>
      </c>
      <c r="T90" s="44">
        <f t="shared" si="55"/>
        <v>141.5</v>
      </c>
    </row>
    <row r="91" spans="1:20" ht="15.75" x14ac:dyDescent="0.25">
      <c r="A91" s="82" t="s">
        <v>123</v>
      </c>
      <c r="B91" s="86">
        <v>568</v>
      </c>
      <c r="C91" s="47">
        <v>532</v>
      </c>
      <c r="D91" s="15">
        <v>527</v>
      </c>
      <c r="E91" s="15">
        <v>630</v>
      </c>
      <c r="F91" s="15">
        <v>592</v>
      </c>
      <c r="G91" s="15">
        <v>540</v>
      </c>
      <c r="H91" s="15">
        <v>592</v>
      </c>
      <c r="I91" s="15">
        <v>504</v>
      </c>
      <c r="J91" s="15">
        <v>546</v>
      </c>
      <c r="K91" s="15">
        <v>509</v>
      </c>
      <c r="L91" s="15">
        <v>530</v>
      </c>
      <c r="M91" s="76">
        <v>550</v>
      </c>
      <c r="N91" s="140">
        <v>565</v>
      </c>
      <c r="O91" s="140">
        <v>523</v>
      </c>
      <c r="P91" s="321"/>
      <c r="Q91" s="76">
        <f t="shared" si="53"/>
        <v>7708</v>
      </c>
      <c r="R91" s="140">
        <v>14</v>
      </c>
      <c r="S91" s="44">
        <f t="shared" si="54"/>
        <v>550.57142857142856</v>
      </c>
      <c r="T91" s="44">
        <f t="shared" si="55"/>
        <v>137.64285714285714</v>
      </c>
    </row>
    <row r="92" spans="1:20" ht="15.75" x14ac:dyDescent="0.25">
      <c r="A92" s="82" t="s">
        <v>117</v>
      </c>
      <c r="B92" s="86"/>
      <c r="C92" s="47">
        <v>501</v>
      </c>
      <c r="D92" s="15">
        <v>504</v>
      </c>
      <c r="E92" s="15">
        <v>512</v>
      </c>
      <c r="F92" s="15">
        <v>477</v>
      </c>
      <c r="G92" s="15"/>
      <c r="H92" s="15">
        <v>430</v>
      </c>
      <c r="I92" s="15">
        <v>559</v>
      </c>
      <c r="J92" s="15">
        <v>547</v>
      </c>
      <c r="K92" s="15">
        <v>451</v>
      </c>
      <c r="L92" s="15">
        <v>530</v>
      </c>
      <c r="M92" s="76">
        <v>538</v>
      </c>
      <c r="N92" s="140">
        <v>540</v>
      </c>
      <c r="O92" s="140"/>
      <c r="P92" s="321"/>
      <c r="Q92" s="76">
        <f t="shared" si="53"/>
        <v>5589</v>
      </c>
      <c r="R92" s="140">
        <v>11</v>
      </c>
      <c r="S92" s="44">
        <f t="shared" si="54"/>
        <v>508.09090909090907</v>
      </c>
      <c r="T92" s="44">
        <f t="shared" si="55"/>
        <v>127.02272727272727</v>
      </c>
    </row>
    <row r="93" spans="1:20" ht="15.75" x14ac:dyDescent="0.25">
      <c r="A93" s="82" t="s">
        <v>119</v>
      </c>
      <c r="B93" s="86">
        <v>348</v>
      </c>
      <c r="C93" s="47"/>
      <c r="D93" s="15"/>
      <c r="E93" s="15"/>
      <c r="F93" s="15"/>
      <c r="G93" s="15"/>
      <c r="H93" s="15"/>
      <c r="I93" s="15"/>
      <c r="J93" s="15"/>
      <c r="K93" s="15"/>
      <c r="L93" s="15"/>
      <c r="M93" s="76"/>
      <c r="N93" s="140"/>
      <c r="O93" s="140"/>
      <c r="P93" s="321"/>
      <c r="Q93" s="76">
        <f t="shared" si="53"/>
        <v>348</v>
      </c>
      <c r="R93" s="140">
        <v>1</v>
      </c>
      <c r="S93" s="44">
        <f t="shared" si="54"/>
        <v>348</v>
      </c>
      <c r="T93" s="44">
        <f t="shared" si="55"/>
        <v>87</v>
      </c>
    </row>
    <row r="94" spans="1:20" ht="15.75" x14ac:dyDescent="0.25">
      <c r="A94" s="192" t="s">
        <v>210</v>
      </c>
      <c r="C94" s="47"/>
      <c r="D94" s="15"/>
      <c r="E94" s="15"/>
      <c r="F94" s="15"/>
      <c r="G94" s="15"/>
      <c r="H94" s="15"/>
      <c r="I94" s="15"/>
      <c r="J94" s="15"/>
      <c r="K94" s="15"/>
      <c r="L94" s="15"/>
      <c r="M94" s="76"/>
      <c r="N94" s="140"/>
      <c r="O94" s="140">
        <v>663</v>
      </c>
      <c r="P94" s="321"/>
      <c r="Q94" s="76">
        <f t="shared" si="45"/>
        <v>663</v>
      </c>
      <c r="R94" s="140">
        <v>1</v>
      </c>
      <c r="S94" s="44">
        <f t="shared" ref="S94:S100" si="56">Q94/R94</f>
        <v>663</v>
      </c>
      <c r="T94" s="44">
        <f t="shared" ref="T94:T95" si="57">S94/4</f>
        <v>165.75</v>
      </c>
    </row>
    <row r="95" spans="1:20" ht="9" customHeight="1" x14ac:dyDescent="0.25">
      <c r="A95" s="193" t="s">
        <v>212</v>
      </c>
      <c r="B95" s="47"/>
      <c r="D95" s="15"/>
      <c r="E95" s="15"/>
      <c r="F95" s="15"/>
      <c r="G95" s="15"/>
      <c r="H95" s="15"/>
      <c r="I95" s="15"/>
      <c r="J95" s="15"/>
      <c r="K95" s="15"/>
      <c r="L95" s="15"/>
      <c r="M95" s="76"/>
      <c r="N95" s="140"/>
      <c r="O95" s="140">
        <v>620</v>
      </c>
      <c r="P95" s="321"/>
      <c r="Q95" s="76">
        <f t="shared" si="45"/>
        <v>620</v>
      </c>
      <c r="R95" s="140">
        <v>1</v>
      </c>
      <c r="S95" s="44">
        <f t="shared" si="56"/>
        <v>620</v>
      </c>
      <c r="T95" s="44">
        <f t="shared" si="57"/>
        <v>155</v>
      </c>
    </row>
    <row r="96" spans="1:20" ht="9" customHeight="1" x14ac:dyDescent="0.25">
      <c r="A96" s="78" t="s">
        <v>109</v>
      </c>
      <c r="B96" s="86"/>
      <c r="C96" s="47"/>
      <c r="D96" s="15"/>
      <c r="E96" s="15"/>
      <c r="F96" s="15"/>
      <c r="G96" s="15"/>
      <c r="H96" s="15"/>
      <c r="I96" s="15">
        <v>547</v>
      </c>
      <c r="J96" s="15"/>
      <c r="K96" s="15"/>
      <c r="L96" s="15"/>
      <c r="M96" s="76"/>
      <c r="N96" s="140"/>
      <c r="O96" s="140"/>
      <c r="P96" s="321"/>
      <c r="Q96" s="76">
        <f t="shared" si="45"/>
        <v>547</v>
      </c>
      <c r="R96" s="140">
        <v>1</v>
      </c>
      <c r="S96" s="44">
        <f t="shared" si="56"/>
        <v>547</v>
      </c>
      <c r="T96" s="44">
        <f t="shared" ref="T96" si="58">S96/4</f>
        <v>136.75</v>
      </c>
    </row>
    <row r="97" spans="1:20" ht="9" customHeight="1" x14ac:dyDescent="0.25">
      <c r="A97" s="127" t="s">
        <v>159</v>
      </c>
      <c r="B97" s="86">
        <v>597</v>
      </c>
      <c r="C97" s="47">
        <v>534</v>
      </c>
      <c r="D97" s="15">
        <v>658</v>
      </c>
      <c r="E97" s="15"/>
      <c r="F97" s="15"/>
      <c r="G97" s="15"/>
      <c r="H97" s="15"/>
      <c r="I97" s="15"/>
      <c r="J97" s="15"/>
      <c r="K97" s="15"/>
      <c r="L97" s="15"/>
      <c r="M97" s="76"/>
      <c r="N97" s="140"/>
      <c r="O97" s="140"/>
      <c r="P97" s="321"/>
      <c r="Q97" s="76">
        <f t="shared" si="45"/>
        <v>1789</v>
      </c>
      <c r="R97" s="140">
        <v>3</v>
      </c>
      <c r="S97" s="44">
        <f t="shared" si="56"/>
        <v>596.33333333333337</v>
      </c>
      <c r="T97" s="44">
        <f t="shared" ref="T97" si="59">S97/4</f>
        <v>149.08333333333334</v>
      </c>
    </row>
    <row r="98" spans="1:20" ht="9" customHeight="1" x14ac:dyDescent="0.25">
      <c r="A98" s="159" t="s">
        <v>162</v>
      </c>
      <c r="C98" s="47">
        <v>435</v>
      </c>
      <c r="D98" s="15"/>
      <c r="E98" s="15">
        <v>511</v>
      </c>
      <c r="F98" s="15"/>
      <c r="G98" s="15">
        <v>596</v>
      </c>
      <c r="H98" s="15"/>
      <c r="I98" s="15"/>
      <c r="J98" s="15">
        <v>525</v>
      </c>
      <c r="K98" s="15"/>
      <c r="L98" s="15"/>
      <c r="M98" s="76"/>
      <c r="N98" s="140"/>
      <c r="O98" s="140"/>
      <c r="P98" s="321"/>
      <c r="Q98" s="76">
        <f t="shared" si="45"/>
        <v>2067</v>
      </c>
      <c r="R98" s="140">
        <v>4</v>
      </c>
      <c r="S98" s="44">
        <f t="shared" si="56"/>
        <v>516.75</v>
      </c>
      <c r="T98" s="44">
        <f t="shared" ref="T98" si="60">S98/4</f>
        <v>129.1875</v>
      </c>
    </row>
    <row r="99" spans="1:20" ht="11.45" customHeight="1" x14ac:dyDescent="0.25">
      <c r="A99" s="127" t="s">
        <v>160</v>
      </c>
      <c r="B99" s="86">
        <v>489</v>
      </c>
      <c r="C99" s="47"/>
      <c r="D99" s="15"/>
      <c r="E99" s="15"/>
      <c r="F99" s="15"/>
      <c r="G99" s="15"/>
      <c r="H99" s="15"/>
      <c r="I99" s="15"/>
      <c r="J99" s="15"/>
      <c r="K99" s="15"/>
      <c r="L99" s="15"/>
      <c r="M99" s="76"/>
      <c r="N99" s="140"/>
      <c r="O99" s="140"/>
      <c r="P99" s="321"/>
      <c r="Q99" s="76">
        <f t="shared" ref="Q99:Q100" si="61">SUM(B99:N99)</f>
        <v>489</v>
      </c>
      <c r="R99" s="140">
        <v>1</v>
      </c>
      <c r="S99" s="44">
        <f t="shared" si="56"/>
        <v>489</v>
      </c>
      <c r="T99" s="44">
        <f t="shared" ref="T99" si="62">S99/4</f>
        <v>122.25</v>
      </c>
    </row>
    <row r="100" spans="1:20" ht="15.75" x14ac:dyDescent="0.25">
      <c r="A100" s="84" t="s">
        <v>120</v>
      </c>
      <c r="B100" s="120">
        <f t="shared" ref="B100:R100" si="63">SUM(B87:B99)</f>
        <v>3144</v>
      </c>
      <c r="C100" s="39">
        <f t="shared" si="63"/>
        <v>3127</v>
      </c>
      <c r="D100" s="39">
        <f t="shared" si="63"/>
        <v>3340</v>
      </c>
      <c r="E100" s="39">
        <f t="shared" si="63"/>
        <v>3384</v>
      </c>
      <c r="F100" s="39">
        <f t="shared" si="63"/>
        <v>3293</v>
      </c>
      <c r="G100" s="39">
        <f t="shared" si="63"/>
        <v>3167</v>
      </c>
      <c r="H100" s="39">
        <f t="shared" si="63"/>
        <v>3319</v>
      </c>
      <c r="I100" s="39">
        <f t="shared" si="63"/>
        <v>3423</v>
      </c>
      <c r="J100" s="39">
        <f t="shared" si="63"/>
        <v>3416</v>
      </c>
      <c r="K100" s="39">
        <f t="shared" si="63"/>
        <v>3422</v>
      </c>
      <c r="L100" s="39">
        <f t="shared" si="63"/>
        <v>3460</v>
      </c>
      <c r="M100" s="39">
        <f t="shared" si="63"/>
        <v>3507</v>
      </c>
      <c r="N100" s="39">
        <f t="shared" si="63"/>
        <v>3559</v>
      </c>
      <c r="O100" s="13">
        <f t="shared" si="63"/>
        <v>3760</v>
      </c>
      <c r="P100" s="234"/>
      <c r="Q100" s="76">
        <f t="shared" si="61"/>
        <v>43561</v>
      </c>
      <c r="R100" s="120">
        <f t="shared" si="63"/>
        <v>84</v>
      </c>
      <c r="S100" s="53">
        <f t="shared" si="56"/>
        <v>518.58333333333337</v>
      </c>
      <c r="T100" s="53">
        <f t="shared" ref="T100" si="64">S100/4</f>
        <v>129.64583333333334</v>
      </c>
    </row>
    <row r="101" spans="1:20" ht="15.75" x14ac:dyDescent="0.25">
      <c r="A101" s="117" t="s">
        <v>25</v>
      </c>
      <c r="B101" s="154">
        <v>110</v>
      </c>
      <c r="C101" s="27">
        <v>-214</v>
      </c>
      <c r="D101" s="154">
        <v>289</v>
      </c>
      <c r="E101" s="154">
        <v>98</v>
      </c>
      <c r="F101" s="154">
        <v>456</v>
      </c>
      <c r="G101" s="154">
        <v>9</v>
      </c>
      <c r="H101" s="27">
        <v>-271</v>
      </c>
      <c r="I101" s="154">
        <v>240</v>
      </c>
      <c r="J101" s="27">
        <v>-141</v>
      </c>
      <c r="K101" s="154">
        <v>366</v>
      </c>
      <c r="L101" s="27">
        <v>-21</v>
      </c>
      <c r="M101" s="154">
        <v>439</v>
      </c>
      <c r="N101" s="154">
        <v>395</v>
      </c>
      <c r="O101" s="154">
        <v>389</v>
      </c>
      <c r="P101" s="328"/>
      <c r="Q101" s="2"/>
      <c r="R101" s="2"/>
      <c r="S101" s="2"/>
      <c r="T101" s="2"/>
    </row>
    <row r="102" spans="1:20" x14ac:dyDescent="0.25">
      <c r="A102" s="102" t="s">
        <v>124</v>
      </c>
      <c r="B102" s="136">
        <f t="shared" ref="B102:O102" si="65">B100/6</f>
        <v>524</v>
      </c>
      <c r="C102" s="53">
        <f t="shared" si="65"/>
        <v>521.16666666666663</v>
      </c>
      <c r="D102" s="53">
        <f t="shared" si="65"/>
        <v>556.66666666666663</v>
      </c>
      <c r="E102" s="39">
        <f t="shared" si="65"/>
        <v>564</v>
      </c>
      <c r="F102" s="53">
        <f t="shared" si="65"/>
        <v>548.83333333333337</v>
      </c>
      <c r="G102" s="53">
        <f t="shared" si="65"/>
        <v>527.83333333333337</v>
      </c>
      <c r="H102" s="53">
        <f t="shared" si="65"/>
        <v>553.16666666666663</v>
      </c>
      <c r="I102" s="53">
        <f t="shared" si="65"/>
        <v>570.5</v>
      </c>
      <c r="J102" s="53">
        <f t="shared" si="65"/>
        <v>569.33333333333337</v>
      </c>
      <c r="K102" s="53">
        <f t="shared" si="65"/>
        <v>570.33333333333337</v>
      </c>
      <c r="L102" s="53">
        <f t="shared" si="65"/>
        <v>576.66666666666663</v>
      </c>
      <c r="M102" s="53">
        <f t="shared" si="65"/>
        <v>584.5</v>
      </c>
      <c r="N102" s="53">
        <f t="shared" si="65"/>
        <v>593.16666666666663</v>
      </c>
      <c r="O102" s="53">
        <f t="shared" si="65"/>
        <v>626.66666666666663</v>
      </c>
      <c r="P102" s="329"/>
      <c r="Q102" s="2"/>
      <c r="R102" s="2"/>
      <c r="S102" s="2"/>
      <c r="T102" s="2"/>
    </row>
    <row r="103" spans="1:20" x14ac:dyDescent="0.25">
      <c r="A103" s="102" t="s">
        <v>125</v>
      </c>
      <c r="B103" s="136">
        <f t="shared" ref="B103:O103" si="66">B102/4</f>
        <v>131</v>
      </c>
      <c r="C103" s="53">
        <f t="shared" si="66"/>
        <v>130.29166666666666</v>
      </c>
      <c r="D103" s="53">
        <f t="shared" si="66"/>
        <v>139.16666666666666</v>
      </c>
      <c r="E103" s="39">
        <f t="shared" si="66"/>
        <v>141</v>
      </c>
      <c r="F103" s="53">
        <f t="shared" si="66"/>
        <v>137.20833333333334</v>
      </c>
      <c r="G103" s="53">
        <f t="shared" si="66"/>
        <v>131.95833333333334</v>
      </c>
      <c r="H103" s="53">
        <f t="shared" si="66"/>
        <v>138.29166666666666</v>
      </c>
      <c r="I103" s="53">
        <f t="shared" si="66"/>
        <v>142.625</v>
      </c>
      <c r="J103" s="53">
        <f t="shared" si="66"/>
        <v>142.33333333333334</v>
      </c>
      <c r="K103" s="53">
        <f t="shared" si="66"/>
        <v>142.58333333333334</v>
      </c>
      <c r="L103" s="53">
        <f t="shared" si="66"/>
        <v>144.16666666666666</v>
      </c>
      <c r="M103" s="53">
        <f t="shared" si="66"/>
        <v>146.125</v>
      </c>
      <c r="N103" s="53">
        <f t="shared" si="66"/>
        <v>148.29166666666666</v>
      </c>
      <c r="O103" s="53">
        <f t="shared" si="66"/>
        <v>156.66666666666666</v>
      </c>
      <c r="P103" s="329"/>
    </row>
  </sheetData>
  <sortState ref="A21:T26">
    <sortCondition descending="1" ref="S21:S26"/>
  </sortState>
  <phoneticPr fontId="15" type="noConversion"/>
  <pageMargins left="0.70866141732283472" right="0.70866141732283472" top="0.55118110236220474" bottom="0.15748031496062992" header="0.31496062992125984" footer="0.31496062992125984"/>
  <pageSetup paperSize="9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26"/>
  <sheetViews>
    <sheetView workbookViewId="0">
      <selection activeCell="M7" sqref="M7"/>
    </sheetView>
  </sheetViews>
  <sheetFormatPr defaultRowHeight="15" x14ac:dyDescent="0.25"/>
  <cols>
    <col min="3" max="3" width="5.42578125" customWidth="1"/>
    <col min="4" max="4" width="3.7109375" bestFit="1" customWidth="1"/>
    <col min="5" max="5" width="25.7109375" customWidth="1"/>
    <col min="8" max="8" width="5.85546875" customWidth="1"/>
    <col min="9" max="9" width="3.7109375" bestFit="1" customWidth="1"/>
    <col min="10" max="10" width="25.7109375" customWidth="1"/>
  </cols>
  <sheetData>
    <row r="1" spans="3:11" ht="18.75" x14ac:dyDescent="0.3">
      <c r="E1" s="122" t="s">
        <v>136</v>
      </c>
    </row>
    <row r="2" spans="3:11" ht="18.75" x14ac:dyDescent="0.3">
      <c r="E2" s="122" t="s">
        <v>217</v>
      </c>
      <c r="F2" s="56"/>
      <c r="G2" s="56"/>
      <c r="J2" s="180" t="s">
        <v>16</v>
      </c>
      <c r="K2" s="2"/>
    </row>
    <row r="3" spans="3:11" x14ac:dyDescent="0.25">
      <c r="K3" s="2"/>
    </row>
    <row r="4" spans="3:11" ht="18.75" x14ac:dyDescent="0.3">
      <c r="E4" s="180" t="s">
        <v>134</v>
      </c>
      <c r="J4" s="180" t="s">
        <v>134</v>
      </c>
      <c r="K4" s="2"/>
    </row>
    <row r="5" spans="3:11" ht="18.75" x14ac:dyDescent="0.3">
      <c r="C5" s="222">
        <v>1</v>
      </c>
      <c r="D5" s="212" t="s">
        <v>45</v>
      </c>
      <c r="E5" s="212" t="s">
        <v>46</v>
      </c>
      <c r="F5" s="207">
        <v>776</v>
      </c>
      <c r="H5" s="222">
        <v>1</v>
      </c>
      <c r="I5" s="212" t="s">
        <v>45</v>
      </c>
      <c r="J5" s="212" t="s">
        <v>46</v>
      </c>
      <c r="K5" s="207">
        <v>713</v>
      </c>
    </row>
    <row r="6" spans="3:11" ht="18.75" x14ac:dyDescent="0.3">
      <c r="C6" s="222">
        <v>1</v>
      </c>
      <c r="D6" s="213" t="s">
        <v>49</v>
      </c>
      <c r="E6" s="213" t="s">
        <v>51</v>
      </c>
      <c r="F6" s="208">
        <v>680</v>
      </c>
      <c r="H6" s="222">
        <v>2</v>
      </c>
      <c r="I6" s="213" t="s">
        <v>49</v>
      </c>
      <c r="J6" s="213" t="s">
        <v>69</v>
      </c>
      <c r="K6" s="208">
        <v>636</v>
      </c>
    </row>
    <row r="7" spans="3:11" ht="18.75" x14ac:dyDescent="0.3">
      <c r="C7" s="222">
        <v>3</v>
      </c>
      <c r="D7" s="309" t="s">
        <v>55</v>
      </c>
      <c r="E7" s="309" t="s">
        <v>62</v>
      </c>
      <c r="F7" s="209">
        <v>646</v>
      </c>
      <c r="H7" s="222">
        <v>3</v>
      </c>
      <c r="I7" s="212" t="s">
        <v>45</v>
      </c>
      <c r="J7" s="212" t="s">
        <v>47</v>
      </c>
      <c r="K7" s="209">
        <v>634</v>
      </c>
    </row>
    <row r="8" spans="3:11" ht="18.75" x14ac:dyDescent="0.3">
      <c r="C8" s="222">
        <v>4</v>
      </c>
      <c r="D8" s="212" t="s">
        <v>45</v>
      </c>
      <c r="E8" s="212" t="s">
        <v>171</v>
      </c>
      <c r="F8" s="220">
        <v>640</v>
      </c>
      <c r="H8" s="222">
        <v>4</v>
      </c>
      <c r="I8" s="213" t="s">
        <v>49</v>
      </c>
      <c r="J8" s="213" t="s">
        <v>175</v>
      </c>
      <c r="K8" s="220">
        <v>633</v>
      </c>
    </row>
    <row r="9" spans="3:11" ht="18.75" x14ac:dyDescent="0.3">
      <c r="C9" s="222">
        <v>5</v>
      </c>
      <c r="D9" s="213" t="s">
        <v>49</v>
      </c>
      <c r="E9" s="213" t="s">
        <v>53</v>
      </c>
      <c r="F9" s="220">
        <v>634</v>
      </c>
      <c r="H9" s="222">
        <v>5</v>
      </c>
      <c r="I9" s="213" t="s">
        <v>49</v>
      </c>
      <c r="J9" s="213" t="s">
        <v>51</v>
      </c>
      <c r="K9" s="220">
        <v>628</v>
      </c>
    </row>
    <row r="10" spans="3:11" ht="18.75" x14ac:dyDescent="0.3">
      <c r="C10" s="222">
        <v>6</v>
      </c>
      <c r="D10" s="213" t="s">
        <v>49</v>
      </c>
      <c r="E10" s="213" t="s">
        <v>155</v>
      </c>
      <c r="F10" s="220">
        <v>633</v>
      </c>
      <c r="H10" s="222">
        <v>6</v>
      </c>
      <c r="I10" s="213" t="s">
        <v>49</v>
      </c>
      <c r="J10" s="213" t="s">
        <v>53</v>
      </c>
      <c r="K10" s="220">
        <v>623</v>
      </c>
    </row>
    <row r="11" spans="3:11" ht="18.75" x14ac:dyDescent="0.3">
      <c r="C11" s="222">
        <v>7</v>
      </c>
      <c r="D11" s="275" t="s">
        <v>58</v>
      </c>
      <c r="E11" s="275" t="s">
        <v>63</v>
      </c>
      <c r="F11" s="210">
        <v>618</v>
      </c>
      <c r="H11" s="222">
        <v>7</v>
      </c>
      <c r="I11" s="212" t="s">
        <v>45</v>
      </c>
      <c r="J11" s="212" t="s">
        <v>52</v>
      </c>
      <c r="K11" s="220">
        <v>622</v>
      </c>
    </row>
    <row r="12" spans="3:11" ht="18.75" x14ac:dyDescent="0.3">
      <c r="C12" s="222">
        <v>8</v>
      </c>
      <c r="D12" s="212" t="s">
        <v>45</v>
      </c>
      <c r="E12" s="212" t="s">
        <v>48</v>
      </c>
      <c r="F12" s="220">
        <v>610</v>
      </c>
      <c r="H12" s="222">
        <v>7</v>
      </c>
      <c r="I12" s="212" t="s">
        <v>45</v>
      </c>
      <c r="J12" s="212" t="s">
        <v>48</v>
      </c>
      <c r="K12" s="220">
        <v>620</v>
      </c>
    </row>
    <row r="13" spans="3:11" ht="18.75" x14ac:dyDescent="0.3">
      <c r="C13" s="222">
        <v>9</v>
      </c>
      <c r="D13" s="213" t="s">
        <v>49</v>
      </c>
      <c r="E13" s="213" t="s">
        <v>69</v>
      </c>
      <c r="F13" s="220">
        <v>596</v>
      </c>
      <c r="H13" s="222">
        <v>9</v>
      </c>
      <c r="I13" s="212" t="s">
        <v>45</v>
      </c>
      <c r="J13" s="212" t="s">
        <v>171</v>
      </c>
      <c r="K13" s="220">
        <v>619</v>
      </c>
    </row>
    <row r="14" spans="3:11" ht="18.75" x14ac:dyDescent="0.3">
      <c r="C14" s="222">
        <v>10</v>
      </c>
      <c r="D14" s="212" t="s">
        <v>45</v>
      </c>
      <c r="E14" s="212" t="s">
        <v>52</v>
      </c>
      <c r="F14" s="220">
        <v>593</v>
      </c>
      <c r="H14" s="222">
        <v>10</v>
      </c>
      <c r="I14" s="213" t="s">
        <v>49</v>
      </c>
      <c r="J14" s="213" t="s">
        <v>155</v>
      </c>
      <c r="K14" s="220">
        <v>604</v>
      </c>
    </row>
    <row r="15" spans="3:11" ht="15.75" x14ac:dyDescent="0.25">
      <c r="D15" s="176"/>
      <c r="E15" s="177"/>
      <c r="F15" s="153"/>
      <c r="H15" s="56"/>
      <c r="K15" s="2"/>
    </row>
    <row r="16" spans="3:11" ht="18.75" x14ac:dyDescent="0.3">
      <c r="E16" s="180" t="s">
        <v>218</v>
      </c>
      <c r="F16" s="56"/>
      <c r="J16" s="217" t="s">
        <v>135</v>
      </c>
      <c r="K16" s="2"/>
    </row>
    <row r="17" spans="3:11" ht="18.75" x14ac:dyDescent="0.3">
      <c r="C17" s="222">
        <v>1</v>
      </c>
      <c r="D17" s="205" t="s">
        <v>82</v>
      </c>
      <c r="E17" s="206" t="s">
        <v>105</v>
      </c>
      <c r="F17" s="207">
        <v>832</v>
      </c>
      <c r="H17" s="222">
        <v>1</v>
      </c>
      <c r="I17" s="203" t="s">
        <v>75</v>
      </c>
      <c r="J17" s="204" t="s">
        <v>192</v>
      </c>
      <c r="K17" s="207">
        <v>844</v>
      </c>
    </row>
    <row r="18" spans="3:11" ht="18.75" x14ac:dyDescent="0.3">
      <c r="C18" s="222">
        <v>2</v>
      </c>
      <c r="D18" s="307" t="s">
        <v>93</v>
      </c>
      <c r="E18" s="307" t="s">
        <v>95</v>
      </c>
      <c r="F18" s="208">
        <v>743</v>
      </c>
      <c r="H18" s="222">
        <v>2</v>
      </c>
      <c r="I18" s="203" t="s">
        <v>75</v>
      </c>
      <c r="J18" s="203" t="s">
        <v>78</v>
      </c>
      <c r="K18" s="208">
        <v>824</v>
      </c>
    </row>
    <row r="19" spans="3:11" ht="18.75" x14ac:dyDescent="0.3">
      <c r="C19" s="222">
        <v>3</v>
      </c>
      <c r="D19" s="307" t="s">
        <v>93</v>
      </c>
      <c r="E19" s="308" t="s">
        <v>100</v>
      </c>
      <c r="F19" s="209">
        <v>735</v>
      </c>
      <c r="H19" s="222">
        <v>3</v>
      </c>
      <c r="I19" s="203" t="s">
        <v>75</v>
      </c>
      <c r="J19" s="203" t="s">
        <v>76</v>
      </c>
      <c r="K19" s="209">
        <v>800</v>
      </c>
    </row>
    <row r="20" spans="3:11" ht="18.75" x14ac:dyDescent="0.3">
      <c r="C20" s="222">
        <v>4</v>
      </c>
      <c r="D20" s="205" t="s">
        <v>82</v>
      </c>
      <c r="E20" s="205" t="s">
        <v>99</v>
      </c>
      <c r="F20" s="220">
        <v>731</v>
      </c>
      <c r="H20" s="222">
        <v>4</v>
      </c>
      <c r="I20" s="203" t="s">
        <v>75</v>
      </c>
      <c r="J20" s="204" t="s">
        <v>77</v>
      </c>
      <c r="K20" s="220">
        <v>772</v>
      </c>
    </row>
    <row r="21" spans="3:11" ht="18.75" x14ac:dyDescent="0.3">
      <c r="C21" s="222">
        <v>5</v>
      </c>
      <c r="D21" s="205" t="s">
        <v>82</v>
      </c>
      <c r="E21" s="336" t="s">
        <v>84</v>
      </c>
      <c r="F21" s="220">
        <v>707</v>
      </c>
      <c r="H21" s="222">
        <v>5</v>
      </c>
      <c r="I21" s="205" t="s">
        <v>82</v>
      </c>
      <c r="J21" s="244" t="s">
        <v>105</v>
      </c>
      <c r="K21" s="220">
        <v>744</v>
      </c>
    </row>
    <row r="22" spans="3:11" ht="18.75" x14ac:dyDescent="0.3">
      <c r="C22" s="222">
        <v>5</v>
      </c>
      <c r="D22" s="205" t="s">
        <v>82</v>
      </c>
      <c r="E22" s="205" t="s">
        <v>87</v>
      </c>
      <c r="F22" s="220">
        <v>707</v>
      </c>
      <c r="H22" s="222">
        <v>6</v>
      </c>
      <c r="I22" s="203" t="s">
        <v>75</v>
      </c>
      <c r="J22" s="204" t="s">
        <v>81</v>
      </c>
      <c r="K22" s="220">
        <v>728</v>
      </c>
    </row>
    <row r="23" spans="3:11" ht="18.75" x14ac:dyDescent="0.3">
      <c r="C23" s="222">
        <v>7</v>
      </c>
      <c r="D23" s="205" t="s">
        <v>82</v>
      </c>
      <c r="E23" s="206" t="s">
        <v>97</v>
      </c>
      <c r="F23" s="220">
        <v>701</v>
      </c>
      <c r="H23" s="222">
        <v>7</v>
      </c>
      <c r="I23" s="205" t="s">
        <v>82</v>
      </c>
      <c r="J23" s="205" t="s">
        <v>84</v>
      </c>
      <c r="K23" s="220">
        <v>725</v>
      </c>
    </row>
    <row r="24" spans="3:11" ht="18.75" x14ac:dyDescent="0.3">
      <c r="C24" s="222">
        <v>8</v>
      </c>
      <c r="D24" s="307" t="s">
        <v>93</v>
      </c>
      <c r="E24" s="308" t="s">
        <v>101</v>
      </c>
      <c r="F24" s="210">
        <v>698</v>
      </c>
      <c r="H24" s="222">
        <v>8</v>
      </c>
      <c r="I24" s="203" t="s">
        <v>75</v>
      </c>
      <c r="J24" s="204" t="s">
        <v>80</v>
      </c>
      <c r="K24" s="220">
        <v>723</v>
      </c>
    </row>
    <row r="25" spans="3:11" ht="18.75" x14ac:dyDescent="0.3">
      <c r="C25" s="222">
        <v>9</v>
      </c>
      <c r="D25" s="205" t="s">
        <v>82</v>
      </c>
      <c r="E25" s="206" t="s">
        <v>91</v>
      </c>
      <c r="F25" s="220">
        <v>647</v>
      </c>
      <c r="H25" s="222">
        <v>9</v>
      </c>
      <c r="I25" s="203" t="s">
        <v>75</v>
      </c>
      <c r="J25" s="204" t="s">
        <v>88</v>
      </c>
      <c r="K25" s="220">
        <v>718</v>
      </c>
    </row>
    <row r="26" spans="3:11" ht="18.75" x14ac:dyDescent="0.3">
      <c r="C26" s="222">
        <v>10</v>
      </c>
      <c r="D26" s="307" t="s">
        <v>93</v>
      </c>
      <c r="E26" s="308" t="s">
        <v>156</v>
      </c>
      <c r="F26" s="210">
        <v>637</v>
      </c>
      <c r="H26" s="222">
        <v>9</v>
      </c>
      <c r="I26" s="205" t="s">
        <v>82</v>
      </c>
      <c r="J26" s="205" t="s">
        <v>83</v>
      </c>
      <c r="K26" s="220">
        <v>709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opLeftCell="A73" workbookViewId="0">
      <selection activeCell="L76" sqref="L76"/>
    </sheetView>
  </sheetViews>
  <sheetFormatPr defaultRowHeight="15" x14ac:dyDescent="0.25"/>
  <cols>
    <col min="1" max="1" width="3.28515625" customWidth="1"/>
    <col min="2" max="2" width="3.28515625" bestFit="1" customWidth="1"/>
    <col min="3" max="3" width="20.28515625" bestFit="1" customWidth="1"/>
    <col min="9" max="9" width="9.7109375" customWidth="1"/>
  </cols>
  <sheetData>
    <row r="1" spans="1:9" ht="18.75" x14ac:dyDescent="0.3">
      <c r="C1" s="351" t="s">
        <v>137</v>
      </c>
      <c r="D1" s="351"/>
      <c r="E1" s="351"/>
      <c r="F1" s="351"/>
      <c r="G1" s="351"/>
      <c r="H1" s="56">
        <v>220511</v>
      </c>
      <c r="I1" s="56"/>
    </row>
    <row r="2" spans="1:9" ht="7.15" customHeight="1" x14ac:dyDescent="0.25">
      <c r="E2" s="2"/>
    </row>
    <row r="3" spans="1:9" x14ac:dyDescent="0.25">
      <c r="D3" s="59" t="s">
        <v>139</v>
      </c>
      <c r="E3" s="123" t="s">
        <v>140</v>
      </c>
      <c r="F3" s="123" t="s">
        <v>141</v>
      </c>
      <c r="G3" s="123" t="s">
        <v>142</v>
      </c>
      <c r="H3" s="123" t="s">
        <v>143</v>
      </c>
      <c r="I3" s="124"/>
    </row>
    <row r="4" spans="1:9" ht="15.75" x14ac:dyDescent="0.25">
      <c r="A4" s="56">
        <v>1</v>
      </c>
      <c r="B4" s="64" t="s">
        <v>75</v>
      </c>
      <c r="C4" s="66" t="s">
        <v>192</v>
      </c>
      <c r="D4" s="120">
        <v>290</v>
      </c>
      <c r="E4" s="126"/>
      <c r="F4" s="126"/>
      <c r="G4" s="126"/>
      <c r="H4" s="126"/>
      <c r="I4" s="35"/>
    </row>
    <row r="5" spans="1:9" ht="15.75" x14ac:dyDescent="0.25">
      <c r="A5" s="56">
        <v>2</v>
      </c>
      <c r="B5" s="64" t="s">
        <v>75</v>
      </c>
      <c r="C5" s="65" t="s">
        <v>78</v>
      </c>
      <c r="D5" s="120">
        <v>279</v>
      </c>
      <c r="E5" s="126"/>
      <c r="F5" s="126"/>
      <c r="G5" s="126"/>
      <c r="H5" s="126"/>
      <c r="I5" s="2"/>
    </row>
    <row r="6" spans="1:9" ht="15.75" x14ac:dyDescent="0.25">
      <c r="A6" s="56">
        <v>3</v>
      </c>
      <c r="B6" s="68" t="s">
        <v>82</v>
      </c>
      <c r="C6" s="71" t="s">
        <v>105</v>
      </c>
      <c r="D6" s="126"/>
      <c r="E6" s="120">
        <v>269</v>
      </c>
      <c r="F6" s="126"/>
      <c r="G6" s="126"/>
      <c r="H6" s="126"/>
      <c r="I6" s="35"/>
    </row>
    <row r="7" spans="1:9" ht="15.75" x14ac:dyDescent="0.25">
      <c r="A7" s="56">
        <v>4</v>
      </c>
      <c r="B7" s="64" t="s">
        <v>75</v>
      </c>
      <c r="C7" s="66" t="s">
        <v>77</v>
      </c>
      <c r="D7" s="126"/>
      <c r="E7" s="120">
        <v>257</v>
      </c>
      <c r="F7" s="126"/>
      <c r="G7" s="126"/>
      <c r="H7" s="126"/>
    </row>
    <row r="8" spans="1:9" ht="15.75" x14ac:dyDescent="0.25">
      <c r="A8" s="56">
        <v>5</v>
      </c>
      <c r="B8" s="64" t="s">
        <v>75</v>
      </c>
      <c r="C8" s="66" t="s">
        <v>88</v>
      </c>
      <c r="D8" s="126"/>
      <c r="E8" s="120">
        <v>256</v>
      </c>
      <c r="F8" s="126"/>
      <c r="G8" s="126"/>
      <c r="H8" s="126"/>
    </row>
    <row r="9" spans="1:9" ht="15.75" x14ac:dyDescent="0.25">
      <c r="A9" s="56">
        <v>6</v>
      </c>
      <c r="B9" s="64" t="s">
        <v>75</v>
      </c>
      <c r="C9" s="65" t="s">
        <v>76</v>
      </c>
      <c r="D9" s="126"/>
      <c r="E9" s="120">
        <v>255</v>
      </c>
      <c r="F9" s="126"/>
      <c r="G9" s="126"/>
      <c r="H9" s="126"/>
      <c r="I9" s="35"/>
    </row>
    <row r="10" spans="1:9" ht="15.75" x14ac:dyDescent="0.25">
      <c r="A10" s="56">
        <v>7</v>
      </c>
      <c r="B10" s="64" t="s">
        <v>75</v>
      </c>
      <c r="C10" s="66" t="s">
        <v>79</v>
      </c>
      <c r="D10" s="126"/>
      <c r="E10" s="120">
        <v>254</v>
      </c>
      <c r="F10" s="126"/>
      <c r="G10" s="126"/>
      <c r="H10" s="126"/>
      <c r="I10" s="35"/>
    </row>
    <row r="11" spans="1:9" ht="15.75" x14ac:dyDescent="0.25">
      <c r="A11" s="56">
        <v>8</v>
      </c>
      <c r="B11" s="72" t="s">
        <v>93</v>
      </c>
      <c r="C11" s="73" t="s">
        <v>156</v>
      </c>
      <c r="D11" s="126"/>
      <c r="E11" s="120">
        <v>251</v>
      </c>
      <c r="F11" s="126"/>
      <c r="G11" s="126"/>
      <c r="H11" s="126"/>
      <c r="I11" s="2"/>
    </row>
    <row r="12" spans="1:9" ht="15.75" x14ac:dyDescent="0.25">
      <c r="A12" s="56">
        <v>8</v>
      </c>
      <c r="B12" s="92" t="s">
        <v>85</v>
      </c>
      <c r="C12" s="70" t="s">
        <v>90</v>
      </c>
      <c r="D12" s="126"/>
      <c r="E12" s="120">
        <v>251</v>
      </c>
      <c r="F12" s="126"/>
      <c r="G12" s="126"/>
      <c r="H12" s="126"/>
      <c r="I12" s="2"/>
    </row>
    <row r="13" spans="1:9" ht="15.75" x14ac:dyDescent="0.25">
      <c r="A13" s="56">
        <v>10</v>
      </c>
      <c r="B13" s="68" t="s">
        <v>82</v>
      </c>
      <c r="C13" s="184" t="s">
        <v>99</v>
      </c>
      <c r="D13" s="126"/>
      <c r="E13" s="126"/>
      <c r="F13" s="120">
        <v>245</v>
      </c>
      <c r="G13" s="126"/>
      <c r="H13" s="126"/>
      <c r="I13" s="2"/>
    </row>
    <row r="14" spans="1:9" ht="15.75" x14ac:dyDescent="0.25">
      <c r="A14" s="56">
        <v>11</v>
      </c>
      <c r="B14" s="92" t="s">
        <v>85</v>
      </c>
      <c r="C14" s="70" t="s">
        <v>89</v>
      </c>
      <c r="D14" s="126"/>
      <c r="E14" s="126"/>
      <c r="F14" s="120">
        <v>244</v>
      </c>
      <c r="G14" s="126"/>
      <c r="H14" s="126"/>
      <c r="I14" s="35"/>
    </row>
    <row r="15" spans="1:9" ht="15.75" x14ac:dyDescent="0.25">
      <c r="A15" s="56">
        <v>11</v>
      </c>
      <c r="B15" s="92" t="s">
        <v>85</v>
      </c>
      <c r="C15" s="70" t="s">
        <v>92</v>
      </c>
      <c r="D15" s="126"/>
      <c r="E15" s="126"/>
      <c r="F15" s="120">
        <v>244</v>
      </c>
      <c r="G15" s="126"/>
      <c r="H15" s="126"/>
      <c r="I15" s="2"/>
    </row>
    <row r="16" spans="1:9" ht="15.75" x14ac:dyDescent="0.25">
      <c r="A16" s="56">
        <v>13</v>
      </c>
      <c r="B16" s="64" t="s">
        <v>75</v>
      </c>
      <c r="C16" s="66" t="s">
        <v>80</v>
      </c>
      <c r="D16" s="126"/>
      <c r="E16" s="126"/>
      <c r="F16" s="120">
        <v>242</v>
      </c>
      <c r="G16" s="126"/>
      <c r="H16" s="126"/>
      <c r="I16" s="2"/>
    </row>
    <row r="17" spans="1:9" ht="15.75" x14ac:dyDescent="0.25">
      <c r="A17" s="56">
        <v>14</v>
      </c>
      <c r="B17" s="64" t="s">
        <v>75</v>
      </c>
      <c r="C17" s="66" t="s">
        <v>81</v>
      </c>
      <c r="D17" s="126"/>
      <c r="E17" s="126"/>
      <c r="F17" s="120">
        <v>237</v>
      </c>
      <c r="G17" s="126"/>
      <c r="H17" s="126"/>
      <c r="I17" s="35"/>
    </row>
    <row r="18" spans="1:9" ht="15.75" x14ac:dyDescent="0.25">
      <c r="A18" s="56">
        <v>15</v>
      </c>
      <c r="B18" s="68" t="s">
        <v>82</v>
      </c>
      <c r="C18" s="71" t="s">
        <v>91</v>
      </c>
      <c r="D18" s="126"/>
      <c r="E18" s="126"/>
      <c r="F18" s="120">
        <v>236</v>
      </c>
      <c r="G18" s="126"/>
      <c r="H18" s="126"/>
      <c r="I18" s="35"/>
    </row>
    <row r="19" spans="1:9" ht="15.75" x14ac:dyDescent="0.25">
      <c r="A19" s="56">
        <v>16</v>
      </c>
      <c r="B19" s="68" t="s">
        <v>82</v>
      </c>
      <c r="C19" s="71" t="s">
        <v>97</v>
      </c>
      <c r="D19" s="126"/>
      <c r="E19" s="126"/>
      <c r="F19" s="120">
        <v>235</v>
      </c>
      <c r="G19" s="126"/>
      <c r="H19" s="126"/>
      <c r="I19" s="35"/>
    </row>
    <row r="20" spans="1:9" ht="15.75" x14ac:dyDescent="0.25">
      <c r="A20" s="56">
        <v>16</v>
      </c>
      <c r="B20" s="72" t="s">
        <v>93</v>
      </c>
      <c r="C20" s="73" t="s">
        <v>100</v>
      </c>
      <c r="D20" s="126"/>
      <c r="E20" s="126"/>
      <c r="F20" s="120">
        <v>235</v>
      </c>
      <c r="G20" s="126"/>
      <c r="H20" s="126"/>
      <c r="I20" s="35"/>
    </row>
    <row r="21" spans="1:9" ht="15.75" x14ac:dyDescent="0.25">
      <c r="A21" s="56">
        <v>18</v>
      </c>
      <c r="B21" s="87" t="s">
        <v>45</v>
      </c>
      <c r="C21" s="43" t="s">
        <v>46</v>
      </c>
      <c r="D21" s="126"/>
      <c r="E21" s="126"/>
      <c r="F21" s="120">
        <v>227</v>
      </c>
      <c r="G21" s="126"/>
      <c r="H21" s="126"/>
      <c r="I21" s="35"/>
    </row>
    <row r="22" spans="1:9" ht="15.75" x14ac:dyDescent="0.25">
      <c r="A22" s="56">
        <v>18</v>
      </c>
      <c r="B22" s="68" t="s">
        <v>82</v>
      </c>
      <c r="C22" s="69" t="s">
        <v>84</v>
      </c>
      <c r="D22" s="126"/>
      <c r="E22" s="126"/>
      <c r="F22" s="120">
        <v>227</v>
      </c>
      <c r="G22" s="126"/>
      <c r="H22" s="126"/>
      <c r="I22" s="35"/>
    </row>
    <row r="23" spans="1:9" ht="15.75" x14ac:dyDescent="0.25">
      <c r="A23" s="56">
        <v>20</v>
      </c>
      <c r="B23" s="68" t="s">
        <v>82</v>
      </c>
      <c r="C23" s="69" t="s">
        <v>87</v>
      </c>
      <c r="D23" s="126"/>
      <c r="E23" s="126"/>
      <c r="F23" s="120">
        <v>226</v>
      </c>
      <c r="G23" s="126"/>
      <c r="H23" s="126"/>
      <c r="I23" s="35"/>
    </row>
    <row r="24" spans="1:9" ht="15.75" x14ac:dyDescent="0.25">
      <c r="A24" s="56">
        <v>21</v>
      </c>
      <c r="B24" s="92" t="s">
        <v>85</v>
      </c>
      <c r="C24" s="70" t="s">
        <v>86</v>
      </c>
      <c r="D24" s="126"/>
      <c r="E24" s="126"/>
      <c r="F24" s="126"/>
      <c r="G24" s="120">
        <v>224</v>
      </c>
      <c r="H24" s="126"/>
      <c r="I24" s="35"/>
    </row>
    <row r="25" spans="1:9" ht="15.75" x14ac:dyDescent="0.25">
      <c r="A25" s="56">
        <v>22</v>
      </c>
      <c r="B25" s="92" t="s">
        <v>85</v>
      </c>
      <c r="C25" s="70" t="s">
        <v>94</v>
      </c>
      <c r="D25" s="126"/>
      <c r="E25" s="126"/>
      <c r="F25" s="126"/>
      <c r="G25" s="120">
        <v>223</v>
      </c>
      <c r="H25" s="178"/>
      <c r="I25" s="35"/>
    </row>
    <row r="26" spans="1:9" ht="15.75" x14ac:dyDescent="0.25">
      <c r="A26" s="56">
        <v>23</v>
      </c>
      <c r="B26" s="91" t="s">
        <v>55</v>
      </c>
      <c r="C26" s="49" t="s">
        <v>62</v>
      </c>
      <c r="D26" s="126"/>
      <c r="E26" s="126"/>
      <c r="F26" s="126"/>
      <c r="G26" s="120">
        <v>222</v>
      </c>
      <c r="H26" s="126"/>
      <c r="I26" s="35"/>
    </row>
    <row r="27" spans="1:9" ht="15.75" x14ac:dyDescent="0.25">
      <c r="A27" s="56">
        <v>24</v>
      </c>
      <c r="B27" s="93" t="s">
        <v>102</v>
      </c>
      <c r="C27" s="78" t="s">
        <v>109</v>
      </c>
      <c r="D27" s="126"/>
      <c r="E27" s="126"/>
      <c r="F27" s="126"/>
      <c r="G27" s="120">
        <v>221</v>
      </c>
      <c r="H27" s="126"/>
      <c r="I27" s="35"/>
    </row>
    <row r="28" spans="1:9" ht="15.75" x14ac:dyDescent="0.25">
      <c r="A28" s="56">
        <v>25</v>
      </c>
      <c r="B28" s="88" t="s">
        <v>49</v>
      </c>
      <c r="C28" s="89" t="s">
        <v>53</v>
      </c>
      <c r="D28" s="126"/>
      <c r="E28" s="126"/>
      <c r="F28" s="126"/>
      <c r="G28" s="120">
        <v>220</v>
      </c>
      <c r="H28" s="126"/>
      <c r="I28" s="35"/>
    </row>
    <row r="29" spans="1:9" ht="15.75" x14ac:dyDescent="0.25">
      <c r="A29" s="56">
        <v>26</v>
      </c>
      <c r="B29" s="90" t="s">
        <v>58</v>
      </c>
      <c r="C29" s="51" t="s">
        <v>59</v>
      </c>
      <c r="D29" s="126"/>
      <c r="E29" s="126"/>
      <c r="F29" s="126"/>
      <c r="G29" s="120">
        <v>218</v>
      </c>
      <c r="H29" s="126"/>
      <c r="I29" s="35"/>
    </row>
    <row r="30" spans="1:9" ht="15.75" x14ac:dyDescent="0.25">
      <c r="A30" s="56">
        <v>27</v>
      </c>
      <c r="B30" s="92" t="s">
        <v>85</v>
      </c>
      <c r="C30" s="70" t="s">
        <v>96</v>
      </c>
      <c r="D30" s="126"/>
      <c r="E30" s="126"/>
      <c r="F30" s="126"/>
      <c r="G30" s="120">
        <v>217</v>
      </c>
      <c r="H30" s="126"/>
      <c r="I30" s="35"/>
    </row>
    <row r="31" spans="1:9" ht="15.75" x14ac:dyDescent="0.25">
      <c r="A31" s="56">
        <v>28</v>
      </c>
      <c r="B31" s="68" t="s">
        <v>82</v>
      </c>
      <c r="C31" s="69" t="s">
        <v>83</v>
      </c>
      <c r="D31" s="126"/>
      <c r="E31" s="126"/>
      <c r="F31" s="126"/>
      <c r="G31" s="120">
        <v>216</v>
      </c>
      <c r="H31" s="126"/>
      <c r="I31" s="35"/>
    </row>
    <row r="32" spans="1:9" ht="15.75" x14ac:dyDescent="0.25">
      <c r="A32" s="56">
        <v>29</v>
      </c>
      <c r="B32" s="72" t="s">
        <v>93</v>
      </c>
      <c r="C32" s="74" t="s">
        <v>95</v>
      </c>
      <c r="D32" s="126"/>
      <c r="E32" s="126"/>
      <c r="F32" s="126"/>
      <c r="G32" s="120">
        <v>215</v>
      </c>
      <c r="H32" s="126"/>
    </row>
    <row r="33" spans="1:8" ht="15.75" x14ac:dyDescent="0.25">
      <c r="A33" s="56">
        <v>30</v>
      </c>
      <c r="B33" s="93" t="s">
        <v>102</v>
      </c>
      <c r="C33" s="79" t="s">
        <v>107</v>
      </c>
      <c r="D33" s="126"/>
      <c r="E33" s="126"/>
      <c r="F33" s="126"/>
      <c r="G33" s="120">
        <v>213</v>
      </c>
      <c r="H33" s="126"/>
    </row>
    <row r="34" spans="1:8" ht="15.75" x14ac:dyDescent="0.25">
      <c r="A34" s="56">
        <v>31</v>
      </c>
      <c r="B34" s="72" t="s">
        <v>93</v>
      </c>
      <c r="C34" s="74" t="s">
        <v>98</v>
      </c>
      <c r="D34" s="126"/>
      <c r="E34" s="126"/>
      <c r="F34" s="126"/>
      <c r="G34" s="120">
        <v>212</v>
      </c>
      <c r="H34" s="126"/>
    </row>
    <row r="35" spans="1:8" ht="15.75" x14ac:dyDescent="0.25">
      <c r="A35" s="56">
        <v>32</v>
      </c>
      <c r="B35" s="87" t="s">
        <v>45</v>
      </c>
      <c r="C35" s="193" t="s">
        <v>47</v>
      </c>
      <c r="D35" s="126"/>
      <c r="E35" s="126"/>
      <c r="F35" s="126"/>
      <c r="G35" s="120">
        <v>209</v>
      </c>
      <c r="H35" s="126"/>
    </row>
    <row r="36" spans="1:8" ht="15.75" x14ac:dyDescent="0.25">
      <c r="A36" s="56">
        <v>32</v>
      </c>
      <c r="B36" s="72" t="s">
        <v>93</v>
      </c>
      <c r="C36" s="73" t="s">
        <v>101</v>
      </c>
      <c r="D36" s="126"/>
      <c r="E36" s="126"/>
      <c r="F36" s="126"/>
      <c r="G36" s="120">
        <v>209</v>
      </c>
      <c r="H36" s="126"/>
    </row>
    <row r="37" spans="1:8" ht="15.75" x14ac:dyDescent="0.25">
      <c r="A37" s="56">
        <v>34</v>
      </c>
      <c r="B37" s="80" t="s">
        <v>112</v>
      </c>
      <c r="C37" s="82" t="s">
        <v>123</v>
      </c>
      <c r="D37" s="126"/>
      <c r="E37" s="126"/>
      <c r="F37" s="126"/>
      <c r="G37" s="120">
        <v>208</v>
      </c>
      <c r="H37" s="126"/>
    </row>
    <row r="38" spans="1:8" ht="15.75" x14ac:dyDescent="0.25">
      <c r="A38" s="56">
        <v>34</v>
      </c>
      <c r="B38" s="87" t="s">
        <v>45</v>
      </c>
      <c r="C38" s="43" t="s">
        <v>52</v>
      </c>
      <c r="D38" s="126"/>
      <c r="E38" s="126"/>
      <c r="F38" s="126"/>
      <c r="G38" s="120">
        <v>208</v>
      </c>
      <c r="H38" s="126"/>
    </row>
    <row r="39" spans="1:8" ht="15.75" x14ac:dyDescent="0.25">
      <c r="A39" s="56">
        <v>34</v>
      </c>
      <c r="B39" s="80" t="s">
        <v>112</v>
      </c>
      <c r="C39" s="82" t="s">
        <v>114</v>
      </c>
      <c r="D39" s="126"/>
      <c r="E39" s="126"/>
      <c r="F39" s="126"/>
      <c r="G39" s="120">
        <v>208</v>
      </c>
      <c r="H39" s="126"/>
    </row>
    <row r="40" spans="1:8" ht="15.75" x14ac:dyDescent="0.25">
      <c r="A40" s="56">
        <v>37</v>
      </c>
      <c r="B40" s="88" t="s">
        <v>49</v>
      </c>
      <c r="C40" s="89" t="s">
        <v>51</v>
      </c>
      <c r="D40" s="126"/>
      <c r="E40" s="126"/>
      <c r="F40" s="126"/>
      <c r="G40" s="120">
        <v>207</v>
      </c>
      <c r="H40" s="126"/>
    </row>
    <row r="41" spans="1:8" ht="15.75" x14ac:dyDescent="0.25">
      <c r="A41" s="56">
        <v>37</v>
      </c>
      <c r="B41" s="93" t="s">
        <v>102</v>
      </c>
      <c r="C41" s="79" t="s">
        <v>107</v>
      </c>
      <c r="D41" s="126"/>
      <c r="E41" s="126"/>
      <c r="F41" s="126"/>
      <c r="G41" s="120">
        <v>207</v>
      </c>
      <c r="H41" s="126"/>
    </row>
    <row r="42" spans="1:8" ht="15.75" x14ac:dyDescent="0.25">
      <c r="A42" s="56">
        <v>37</v>
      </c>
      <c r="B42" s="72" t="s">
        <v>93</v>
      </c>
      <c r="C42" s="73" t="s">
        <v>115</v>
      </c>
      <c r="D42" s="126"/>
      <c r="E42" s="126"/>
      <c r="F42" s="126"/>
      <c r="G42" s="120">
        <v>207</v>
      </c>
      <c r="H42" s="126"/>
    </row>
    <row r="43" spans="1:8" ht="15.75" x14ac:dyDescent="0.25">
      <c r="A43" s="56">
        <v>37</v>
      </c>
      <c r="B43" s="92" t="s">
        <v>85</v>
      </c>
      <c r="C43" s="70" t="s">
        <v>111</v>
      </c>
      <c r="D43" s="126"/>
      <c r="E43" s="126"/>
      <c r="F43" s="126"/>
      <c r="G43" s="120">
        <v>207</v>
      </c>
      <c r="H43" s="126"/>
    </row>
    <row r="44" spans="1:8" ht="15.75" x14ac:dyDescent="0.25">
      <c r="A44" s="56">
        <v>41</v>
      </c>
      <c r="B44" s="80" t="s">
        <v>112</v>
      </c>
      <c r="C44" s="191" t="s">
        <v>122</v>
      </c>
      <c r="D44" s="126"/>
      <c r="E44" s="126"/>
      <c r="F44" s="126"/>
      <c r="G44" s="120">
        <v>202</v>
      </c>
      <c r="H44" s="126"/>
    </row>
    <row r="45" spans="1:8" ht="15.75" x14ac:dyDescent="0.25">
      <c r="A45" s="56">
        <v>41</v>
      </c>
      <c r="B45" s="87" t="s">
        <v>45</v>
      </c>
      <c r="C45" s="43" t="s">
        <v>48</v>
      </c>
      <c r="D45" s="126"/>
      <c r="E45" s="126"/>
      <c r="F45" s="126"/>
      <c r="G45" s="120">
        <v>202</v>
      </c>
      <c r="H45" s="126"/>
    </row>
    <row r="46" spans="1:8" ht="15.75" x14ac:dyDescent="0.25">
      <c r="A46" s="56">
        <v>43</v>
      </c>
      <c r="B46" s="88" t="s">
        <v>49</v>
      </c>
      <c r="C46" s="89" t="s">
        <v>175</v>
      </c>
      <c r="D46" s="126"/>
      <c r="E46" s="126"/>
      <c r="F46" s="126"/>
      <c r="G46" s="120">
        <v>201</v>
      </c>
      <c r="H46" s="126"/>
    </row>
    <row r="47" spans="1:8" ht="15.75" x14ac:dyDescent="0.25">
      <c r="A47" s="56">
        <v>43</v>
      </c>
      <c r="B47" s="68" t="s">
        <v>82</v>
      </c>
      <c r="C47" s="184" t="s">
        <v>87</v>
      </c>
      <c r="D47" s="126"/>
      <c r="E47" s="126"/>
      <c r="F47" s="126"/>
      <c r="G47" s="120">
        <v>201</v>
      </c>
      <c r="H47" s="126"/>
    </row>
    <row r="48" spans="1:8" ht="15.75" x14ac:dyDescent="0.25">
      <c r="A48" s="56">
        <v>43</v>
      </c>
      <c r="B48" s="88" t="s">
        <v>49</v>
      </c>
      <c r="C48" s="89" t="s">
        <v>155</v>
      </c>
      <c r="D48" s="126"/>
      <c r="E48" s="126"/>
      <c r="F48" s="126"/>
      <c r="G48" s="120">
        <v>201</v>
      </c>
      <c r="H48" s="126"/>
    </row>
    <row r="49" spans="1:8" ht="15.75" x14ac:dyDescent="0.25">
      <c r="A49" s="56">
        <v>43</v>
      </c>
      <c r="B49" s="80" t="s">
        <v>112</v>
      </c>
      <c r="C49" s="82" t="s">
        <v>116</v>
      </c>
      <c r="D49" s="126"/>
      <c r="E49" s="126"/>
      <c r="F49" s="126"/>
      <c r="G49" s="120">
        <v>201</v>
      </c>
      <c r="H49" s="126"/>
    </row>
    <row r="50" spans="1:8" ht="15.75" x14ac:dyDescent="0.25">
      <c r="A50" s="56">
        <v>43</v>
      </c>
      <c r="B50" s="87" t="s">
        <v>45</v>
      </c>
      <c r="C50" s="43" t="s">
        <v>54</v>
      </c>
      <c r="D50" s="126"/>
      <c r="E50" s="126"/>
      <c r="F50" s="126"/>
      <c r="G50" s="120">
        <v>201</v>
      </c>
      <c r="H50" s="126"/>
    </row>
    <row r="51" spans="1:8" ht="15.75" x14ac:dyDescent="0.25">
      <c r="A51" s="56">
        <v>43</v>
      </c>
      <c r="B51" s="72" t="s">
        <v>93</v>
      </c>
      <c r="C51" s="73" t="s">
        <v>189</v>
      </c>
      <c r="D51" s="126"/>
      <c r="E51" s="126"/>
      <c r="F51" s="126"/>
      <c r="G51" s="120">
        <v>201</v>
      </c>
      <c r="H51" s="126"/>
    </row>
    <row r="52" spans="1:8" ht="15.75" x14ac:dyDescent="0.25">
      <c r="A52" s="56">
        <v>49</v>
      </c>
      <c r="B52" s="88" t="s">
        <v>49</v>
      </c>
      <c r="C52" s="194" t="s">
        <v>69</v>
      </c>
      <c r="D52" s="126"/>
      <c r="E52" s="126"/>
      <c r="F52" s="126"/>
      <c r="G52" s="120">
        <v>200</v>
      </c>
      <c r="H52" s="126"/>
    </row>
    <row r="53" spans="1:8" ht="15.75" x14ac:dyDescent="0.25">
      <c r="A53" s="56">
        <v>49</v>
      </c>
      <c r="B53" s="159" t="s">
        <v>121</v>
      </c>
      <c r="C53" s="159" t="s">
        <v>210</v>
      </c>
      <c r="D53" s="126"/>
      <c r="E53" s="126"/>
      <c r="F53" s="126"/>
      <c r="G53" s="120">
        <v>200</v>
      </c>
      <c r="H53" s="126"/>
    </row>
    <row r="54" spans="1:8" ht="15.75" x14ac:dyDescent="0.25">
      <c r="A54" s="56">
        <v>51</v>
      </c>
      <c r="B54" s="93" t="s">
        <v>102</v>
      </c>
      <c r="C54" s="78" t="s">
        <v>106</v>
      </c>
      <c r="D54" s="126"/>
      <c r="E54" s="126"/>
      <c r="F54" s="126"/>
      <c r="G54" s="126"/>
      <c r="H54" s="120">
        <v>194</v>
      </c>
    </row>
    <row r="55" spans="1:8" ht="15.75" x14ac:dyDescent="0.25">
      <c r="A55" s="56">
        <v>52</v>
      </c>
      <c r="B55" s="93" t="s">
        <v>102</v>
      </c>
      <c r="C55" s="78" t="s">
        <v>103</v>
      </c>
      <c r="D55" s="126"/>
      <c r="E55" s="126"/>
      <c r="F55" s="126"/>
      <c r="G55" s="126"/>
      <c r="H55" s="120">
        <v>192</v>
      </c>
    </row>
    <row r="56" spans="1:8" ht="15.75" x14ac:dyDescent="0.25">
      <c r="A56" s="56">
        <v>53</v>
      </c>
      <c r="B56" s="91" t="s">
        <v>55</v>
      </c>
      <c r="C56" s="48" t="s">
        <v>56</v>
      </c>
      <c r="D56" s="126"/>
      <c r="E56" s="126"/>
      <c r="F56" s="126"/>
      <c r="G56" s="126"/>
      <c r="H56" s="120">
        <v>191</v>
      </c>
    </row>
    <row r="57" spans="1:8" ht="15.75" x14ac:dyDescent="0.25">
      <c r="A57" s="56">
        <v>53</v>
      </c>
      <c r="B57" s="93" t="s">
        <v>102</v>
      </c>
      <c r="C57" s="79" t="s">
        <v>108</v>
      </c>
      <c r="D57" s="126"/>
      <c r="E57" s="126"/>
      <c r="F57" s="126"/>
      <c r="G57" s="126"/>
      <c r="H57" s="120">
        <v>191</v>
      </c>
    </row>
    <row r="58" spans="1:8" ht="15.75" x14ac:dyDescent="0.25">
      <c r="A58" s="56">
        <v>55</v>
      </c>
      <c r="B58" s="72" t="s">
        <v>93</v>
      </c>
      <c r="C58" s="73" t="s">
        <v>156</v>
      </c>
      <c r="D58" s="126"/>
      <c r="E58" s="126"/>
      <c r="F58" s="126"/>
      <c r="G58" s="126"/>
      <c r="H58" s="120">
        <v>189</v>
      </c>
    </row>
    <row r="59" spans="1:8" ht="15.75" x14ac:dyDescent="0.25">
      <c r="A59" s="56">
        <v>55</v>
      </c>
      <c r="B59" s="91" t="s">
        <v>55</v>
      </c>
      <c r="C59" s="48" t="s">
        <v>56</v>
      </c>
      <c r="D59" s="126"/>
      <c r="E59" s="126"/>
      <c r="F59" s="126"/>
      <c r="G59" s="126"/>
      <c r="H59" s="120">
        <v>189</v>
      </c>
    </row>
    <row r="60" spans="1:8" ht="15.75" x14ac:dyDescent="0.25">
      <c r="A60" s="56">
        <v>55</v>
      </c>
      <c r="B60" s="90" t="s">
        <v>58</v>
      </c>
      <c r="C60" s="51" t="s">
        <v>68</v>
      </c>
      <c r="D60" s="126"/>
      <c r="E60" s="126"/>
      <c r="F60" s="126"/>
      <c r="G60" s="126"/>
      <c r="H60" s="120">
        <v>189</v>
      </c>
    </row>
    <row r="61" spans="1:8" ht="15.75" x14ac:dyDescent="0.25">
      <c r="A61" s="56">
        <v>58</v>
      </c>
      <c r="B61" s="90" t="s">
        <v>58</v>
      </c>
      <c r="C61" s="51" t="s">
        <v>65</v>
      </c>
      <c r="D61" s="126"/>
      <c r="E61" s="126"/>
      <c r="F61" s="126"/>
      <c r="G61" s="126"/>
      <c r="H61" s="120">
        <v>188</v>
      </c>
    </row>
    <row r="62" spans="1:8" ht="15.75" x14ac:dyDescent="0.25">
      <c r="A62" s="56">
        <v>59</v>
      </c>
      <c r="B62" s="90" t="s">
        <v>58</v>
      </c>
      <c r="C62" s="51" t="s">
        <v>63</v>
      </c>
      <c r="D62" s="126"/>
      <c r="E62" s="126"/>
      <c r="F62" s="126"/>
      <c r="G62" s="126"/>
      <c r="H62" s="120">
        <v>188</v>
      </c>
    </row>
    <row r="63" spans="1:8" ht="15.75" x14ac:dyDescent="0.25">
      <c r="A63" s="56">
        <v>60</v>
      </c>
      <c r="B63" s="93" t="s">
        <v>102</v>
      </c>
      <c r="C63" s="78" t="s">
        <v>110</v>
      </c>
      <c r="D63" s="126"/>
      <c r="E63" s="126"/>
      <c r="F63" s="126"/>
      <c r="G63" s="126"/>
      <c r="H63" s="120">
        <v>187</v>
      </c>
    </row>
    <row r="64" spans="1:8" ht="15.75" x14ac:dyDescent="0.25">
      <c r="A64" s="56">
        <v>61</v>
      </c>
      <c r="B64" s="80" t="s">
        <v>112</v>
      </c>
      <c r="C64" s="82" t="s">
        <v>118</v>
      </c>
      <c r="D64" s="126"/>
      <c r="E64" s="126"/>
      <c r="F64" s="126"/>
      <c r="G64" s="126"/>
      <c r="H64" s="120">
        <v>185</v>
      </c>
    </row>
    <row r="65" spans="1:9" ht="15.75" x14ac:dyDescent="0.25">
      <c r="A65" s="56">
        <v>62</v>
      </c>
      <c r="B65" s="93" t="s">
        <v>102</v>
      </c>
      <c r="C65" s="78" t="s">
        <v>113</v>
      </c>
      <c r="D65" s="223"/>
      <c r="E65" s="223"/>
      <c r="F65" s="223"/>
      <c r="G65" s="126"/>
      <c r="H65" s="120">
        <v>182</v>
      </c>
    </row>
    <row r="66" spans="1:9" ht="15.75" x14ac:dyDescent="0.25">
      <c r="A66" s="56">
        <v>63</v>
      </c>
      <c r="B66" s="88" t="s">
        <v>49</v>
      </c>
      <c r="C66" s="194" t="s">
        <v>50</v>
      </c>
      <c r="D66" s="223"/>
      <c r="E66" s="223"/>
      <c r="F66" s="223"/>
      <c r="G66" s="223"/>
      <c r="H66" s="120">
        <v>181</v>
      </c>
    </row>
    <row r="67" spans="1:9" ht="15.75" x14ac:dyDescent="0.25">
      <c r="A67" s="56">
        <v>64</v>
      </c>
      <c r="B67" s="80" t="s">
        <v>121</v>
      </c>
      <c r="C67" s="82" t="s">
        <v>159</v>
      </c>
      <c r="D67" s="223"/>
      <c r="E67" s="223"/>
      <c r="F67" s="223"/>
      <c r="G67" s="126"/>
      <c r="H67" s="120">
        <v>179</v>
      </c>
    </row>
    <row r="68" spans="1:9" ht="15.75" x14ac:dyDescent="0.25">
      <c r="A68" s="56">
        <v>64</v>
      </c>
      <c r="B68" s="90" t="s">
        <v>58</v>
      </c>
      <c r="C68" s="196" t="s">
        <v>66</v>
      </c>
      <c r="D68" s="223"/>
      <c r="E68" s="223"/>
      <c r="F68" s="223"/>
      <c r="G68" s="126"/>
      <c r="H68" s="120">
        <v>179</v>
      </c>
    </row>
    <row r="69" spans="1:9" ht="15.75" x14ac:dyDescent="0.25">
      <c r="A69" s="56">
        <v>66</v>
      </c>
      <c r="B69" s="91" t="s">
        <v>55</v>
      </c>
      <c r="C69" s="195" t="s">
        <v>64</v>
      </c>
      <c r="D69" s="223"/>
      <c r="E69" s="223"/>
      <c r="F69" s="223"/>
      <c r="G69" s="223"/>
      <c r="H69" s="120">
        <v>177</v>
      </c>
    </row>
    <row r="70" spans="1:9" ht="11.45" customHeight="1" x14ac:dyDescent="0.25">
      <c r="A70" s="56"/>
      <c r="B70" s="176"/>
      <c r="C70" s="221"/>
    </row>
    <row r="71" spans="1:9" ht="18.75" x14ac:dyDescent="0.3">
      <c r="A71" s="56"/>
      <c r="B71" s="56"/>
      <c r="C71" s="56"/>
      <c r="D71" s="122" t="s">
        <v>138</v>
      </c>
      <c r="E71" s="56"/>
      <c r="F71" s="56"/>
      <c r="G71" s="56"/>
      <c r="I71" s="56">
        <v>220511</v>
      </c>
    </row>
    <row r="72" spans="1:9" x14ac:dyDescent="0.25">
      <c r="A72" s="125"/>
      <c r="B72" s="125"/>
      <c r="C72" s="125"/>
      <c r="D72" s="123" t="s">
        <v>144</v>
      </c>
      <c r="E72" s="123" t="s">
        <v>145</v>
      </c>
      <c r="F72" s="123" t="s">
        <v>146</v>
      </c>
      <c r="G72" s="123" t="s">
        <v>147</v>
      </c>
      <c r="H72" s="123" t="s">
        <v>148</v>
      </c>
      <c r="I72" s="123" t="s">
        <v>149</v>
      </c>
    </row>
    <row r="73" spans="1:9" ht="15.75" x14ac:dyDescent="0.25">
      <c r="A73" s="56">
        <v>1</v>
      </c>
      <c r="B73" s="64" t="s">
        <v>75</v>
      </c>
      <c r="C73" s="65" t="s">
        <v>78</v>
      </c>
      <c r="D73" s="120">
        <v>974</v>
      </c>
      <c r="E73" s="126"/>
      <c r="F73" s="126"/>
      <c r="G73" s="126"/>
      <c r="H73" s="126"/>
      <c r="I73" s="126"/>
    </row>
    <row r="74" spans="1:9" ht="15.75" x14ac:dyDescent="0.25">
      <c r="A74" s="56">
        <v>2</v>
      </c>
      <c r="B74" s="68" t="s">
        <v>82</v>
      </c>
      <c r="C74" s="183" t="s">
        <v>105</v>
      </c>
      <c r="D74" s="120">
        <v>938</v>
      </c>
      <c r="E74" s="126"/>
      <c r="F74" s="126"/>
      <c r="G74" s="126"/>
      <c r="H74" s="126"/>
      <c r="I74" s="126"/>
    </row>
    <row r="75" spans="1:9" ht="15.75" x14ac:dyDescent="0.25">
      <c r="A75" s="56">
        <v>3</v>
      </c>
      <c r="B75" s="64" t="s">
        <v>75</v>
      </c>
      <c r="C75" s="66" t="s">
        <v>192</v>
      </c>
      <c r="D75" s="120">
        <v>895</v>
      </c>
      <c r="E75" s="126"/>
      <c r="F75" s="126"/>
      <c r="G75" s="126"/>
      <c r="H75" s="126"/>
      <c r="I75" s="126"/>
    </row>
    <row r="76" spans="1:9" ht="15.75" x14ac:dyDescent="0.25">
      <c r="A76" s="56">
        <v>4</v>
      </c>
      <c r="B76" s="64" t="s">
        <v>75</v>
      </c>
      <c r="C76" s="66" t="s">
        <v>77</v>
      </c>
      <c r="D76" s="120">
        <v>870</v>
      </c>
      <c r="E76" s="126"/>
      <c r="F76" s="126"/>
      <c r="G76" s="126"/>
      <c r="H76" s="126"/>
      <c r="I76" s="126"/>
    </row>
    <row r="77" spans="1:9" ht="15.75" x14ac:dyDescent="0.25">
      <c r="A77" s="56">
        <v>5</v>
      </c>
      <c r="B77" s="64" t="s">
        <v>75</v>
      </c>
      <c r="C77" s="66" t="s">
        <v>88</v>
      </c>
      <c r="D77" s="120">
        <v>854</v>
      </c>
      <c r="E77" s="126"/>
      <c r="F77" s="126"/>
      <c r="G77" s="126"/>
      <c r="H77" s="126"/>
      <c r="I77" s="126"/>
    </row>
    <row r="78" spans="1:9" ht="15.75" x14ac:dyDescent="0.25">
      <c r="A78" s="56">
        <v>6</v>
      </c>
      <c r="B78" s="64" t="s">
        <v>75</v>
      </c>
      <c r="C78" s="65" t="s">
        <v>76</v>
      </c>
      <c r="D78" s="120">
        <v>850</v>
      </c>
      <c r="E78" s="126"/>
      <c r="F78" s="126"/>
      <c r="G78" s="126"/>
      <c r="H78" s="126"/>
      <c r="I78" s="126"/>
    </row>
    <row r="79" spans="1:9" ht="15.75" x14ac:dyDescent="0.25">
      <c r="A79" s="56">
        <v>7</v>
      </c>
      <c r="B79" s="64" t="s">
        <v>75</v>
      </c>
      <c r="C79" s="66" t="s">
        <v>81</v>
      </c>
      <c r="D79" s="120">
        <v>839</v>
      </c>
      <c r="E79" s="126"/>
      <c r="F79" s="126"/>
      <c r="G79" s="126"/>
      <c r="H79" s="126"/>
      <c r="I79" s="126"/>
    </row>
    <row r="80" spans="1:9" ht="15.75" x14ac:dyDescent="0.25">
      <c r="A80" s="56">
        <v>8</v>
      </c>
      <c r="B80" s="92" t="s">
        <v>85</v>
      </c>
      <c r="C80" s="70" t="s">
        <v>92</v>
      </c>
      <c r="D80" s="120">
        <v>831</v>
      </c>
      <c r="E80" s="126"/>
      <c r="F80" s="126"/>
      <c r="G80" s="126"/>
      <c r="H80" s="126"/>
      <c r="I80" s="126"/>
    </row>
    <row r="81" spans="1:9" ht="15.75" x14ac:dyDescent="0.25">
      <c r="A81" s="56">
        <v>9</v>
      </c>
      <c r="B81" s="92" t="s">
        <v>85</v>
      </c>
      <c r="C81" s="70" t="s">
        <v>90</v>
      </c>
      <c r="D81" s="126"/>
      <c r="E81" s="120">
        <v>802</v>
      </c>
      <c r="F81" s="126"/>
      <c r="G81" s="126"/>
      <c r="H81" s="126"/>
      <c r="I81" s="126"/>
    </row>
    <row r="82" spans="1:9" ht="15.75" x14ac:dyDescent="0.25">
      <c r="A82" s="56">
        <v>10</v>
      </c>
      <c r="B82" s="68" t="s">
        <v>82</v>
      </c>
      <c r="C82" s="69" t="s">
        <v>99</v>
      </c>
      <c r="D82" s="126"/>
      <c r="E82" s="126"/>
      <c r="F82" s="120">
        <v>797</v>
      </c>
      <c r="G82" s="126"/>
      <c r="H82" s="126"/>
      <c r="I82" s="126"/>
    </row>
    <row r="83" spans="1:9" ht="15.75" x14ac:dyDescent="0.25">
      <c r="A83" s="56">
        <v>11</v>
      </c>
      <c r="B83" s="64" t="s">
        <v>75</v>
      </c>
      <c r="C83" s="66" t="s">
        <v>80</v>
      </c>
      <c r="D83" s="126"/>
      <c r="E83" s="126"/>
      <c r="F83" s="120">
        <v>792</v>
      </c>
      <c r="G83" s="126"/>
      <c r="H83" s="126"/>
      <c r="I83" s="126"/>
    </row>
    <row r="84" spans="1:9" ht="15.75" x14ac:dyDescent="0.25">
      <c r="A84" s="56">
        <v>12</v>
      </c>
      <c r="B84" s="87" t="s">
        <v>45</v>
      </c>
      <c r="C84" s="43" t="s">
        <v>163</v>
      </c>
      <c r="D84" s="126"/>
      <c r="E84" s="126"/>
      <c r="F84" s="120">
        <v>787</v>
      </c>
      <c r="G84" s="126"/>
      <c r="H84" s="126"/>
      <c r="I84" s="126"/>
    </row>
    <row r="85" spans="1:9" ht="15.75" x14ac:dyDescent="0.25">
      <c r="A85" s="56">
        <v>13</v>
      </c>
      <c r="B85" s="68" t="s">
        <v>82</v>
      </c>
      <c r="C85" s="69" t="s">
        <v>84</v>
      </c>
      <c r="D85" s="126"/>
      <c r="E85" s="126"/>
      <c r="F85" s="120">
        <v>786</v>
      </c>
      <c r="G85" s="126"/>
      <c r="H85" s="126"/>
      <c r="I85" s="126"/>
    </row>
    <row r="86" spans="1:9" ht="15.75" x14ac:dyDescent="0.25">
      <c r="A86" s="56">
        <v>14</v>
      </c>
      <c r="B86" s="68" t="s">
        <v>82</v>
      </c>
      <c r="C86" s="69" t="s">
        <v>87</v>
      </c>
      <c r="D86" s="126"/>
      <c r="E86" s="126"/>
      <c r="F86" s="120">
        <v>783</v>
      </c>
      <c r="G86" s="126"/>
      <c r="H86" s="126"/>
      <c r="I86" s="126"/>
    </row>
    <row r="87" spans="1:9" ht="15.75" x14ac:dyDescent="0.25">
      <c r="A87" s="56">
        <v>15</v>
      </c>
      <c r="B87" s="68" t="s">
        <v>82</v>
      </c>
      <c r="C87" s="71" t="s">
        <v>91</v>
      </c>
      <c r="D87" s="126"/>
      <c r="E87" s="126"/>
      <c r="F87" s="120">
        <v>782</v>
      </c>
      <c r="G87" s="126"/>
      <c r="H87" s="126"/>
      <c r="I87" s="126"/>
    </row>
    <row r="88" spans="1:9" ht="15.75" x14ac:dyDescent="0.25">
      <c r="A88" s="56">
        <v>16</v>
      </c>
      <c r="B88" s="92" t="s">
        <v>85</v>
      </c>
      <c r="C88" s="70" t="s">
        <v>89</v>
      </c>
      <c r="D88" s="126"/>
      <c r="E88" s="126"/>
      <c r="F88" s="120">
        <v>777</v>
      </c>
      <c r="G88" s="126"/>
      <c r="H88" s="126"/>
      <c r="I88" s="126"/>
    </row>
    <row r="89" spans="1:9" ht="15.75" x14ac:dyDescent="0.25">
      <c r="A89" s="56">
        <v>17</v>
      </c>
      <c r="B89" s="68" t="s">
        <v>82</v>
      </c>
      <c r="C89" s="71" t="s">
        <v>97</v>
      </c>
      <c r="D89" s="126"/>
      <c r="E89" s="126"/>
      <c r="F89" s="120">
        <v>776</v>
      </c>
      <c r="G89" s="126"/>
      <c r="H89" s="126"/>
      <c r="I89" s="126"/>
    </row>
    <row r="90" spans="1:9" ht="15.75" x14ac:dyDescent="0.25">
      <c r="A90" s="56">
        <v>18</v>
      </c>
      <c r="B90" s="74" t="s">
        <v>93</v>
      </c>
      <c r="C90" s="73" t="s">
        <v>100</v>
      </c>
      <c r="D90" s="126"/>
      <c r="E90" s="126"/>
      <c r="F90" s="120">
        <v>764</v>
      </c>
      <c r="G90" s="126"/>
      <c r="H90" s="126"/>
      <c r="I90" s="126"/>
    </row>
    <row r="91" spans="1:9" ht="15.75" x14ac:dyDescent="0.25">
      <c r="A91" s="56">
        <v>19</v>
      </c>
      <c r="B91" s="92" t="s">
        <v>85</v>
      </c>
      <c r="C91" s="185" t="s">
        <v>86</v>
      </c>
      <c r="D91" s="126"/>
      <c r="E91" s="126"/>
      <c r="F91" s="126"/>
      <c r="G91" s="120">
        <v>774</v>
      </c>
      <c r="H91" s="126"/>
      <c r="I91" s="126"/>
    </row>
    <row r="92" spans="1:9" ht="15.75" x14ac:dyDescent="0.25">
      <c r="A92" s="56">
        <v>20</v>
      </c>
      <c r="B92" s="68" t="s">
        <v>82</v>
      </c>
      <c r="C92" s="69" t="s">
        <v>83</v>
      </c>
      <c r="D92" s="126"/>
      <c r="E92" s="126"/>
      <c r="F92" s="126"/>
      <c r="G92" s="120">
        <v>763</v>
      </c>
      <c r="H92" s="126"/>
      <c r="I92" s="126"/>
    </row>
    <row r="93" spans="1:9" ht="15.75" x14ac:dyDescent="0.25">
      <c r="A93" s="56">
        <v>21</v>
      </c>
      <c r="B93" s="72" t="s">
        <v>93</v>
      </c>
      <c r="C93" s="187" t="s">
        <v>95</v>
      </c>
      <c r="D93" s="126"/>
      <c r="E93" s="126"/>
      <c r="F93" s="126"/>
      <c r="G93" s="120">
        <v>762</v>
      </c>
      <c r="H93" s="126"/>
      <c r="I93" s="126"/>
    </row>
    <row r="94" spans="1:9" ht="15.75" x14ac:dyDescent="0.25">
      <c r="A94" s="56">
        <v>22</v>
      </c>
      <c r="B94" s="64" t="s">
        <v>75</v>
      </c>
      <c r="C94" s="182" t="s">
        <v>79</v>
      </c>
      <c r="D94" s="126"/>
      <c r="E94" s="126"/>
      <c r="F94" s="126"/>
      <c r="G94" s="120">
        <v>773</v>
      </c>
      <c r="H94" s="126"/>
      <c r="I94" s="126"/>
    </row>
    <row r="95" spans="1:9" ht="15.75" x14ac:dyDescent="0.25">
      <c r="A95" s="56">
        <v>23</v>
      </c>
      <c r="B95" s="78" t="s">
        <v>102</v>
      </c>
      <c r="C95" s="190" t="s">
        <v>109</v>
      </c>
      <c r="D95" s="126"/>
      <c r="E95" s="126"/>
      <c r="F95" s="126"/>
      <c r="G95" s="120">
        <v>751</v>
      </c>
      <c r="H95" s="126"/>
      <c r="I95" s="126"/>
    </row>
    <row r="96" spans="1:9" ht="15.75" x14ac:dyDescent="0.25">
      <c r="A96" s="56">
        <v>24</v>
      </c>
      <c r="B96" s="92" t="s">
        <v>85</v>
      </c>
      <c r="C96" s="70" t="s">
        <v>96</v>
      </c>
      <c r="D96" s="126"/>
      <c r="E96" s="126"/>
      <c r="F96" s="126"/>
      <c r="G96" s="120">
        <v>750</v>
      </c>
      <c r="H96" s="126"/>
      <c r="I96" s="126"/>
    </row>
    <row r="97" spans="1:9" ht="15.75" x14ac:dyDescent="0.25">
      <c r="A97" s="56">
        <v>25</v>
      </c>
      <c r="B97" s="92" t="s">
        <v>85</v>
      </c>
      <c r="C97" s="70" t="s">
        <v>111</v>
      </c>
      <c r="D97" s="126"/>
      <c r="E97" s="126"/>
      <c r="F97" s="126"/>
      <c r="G97" s="120">
        <v>750</v>
      </c>
      <c r="H97" s="126"/>
      <c r="I97" s="126"/>
    </row>
    <row r="98" spans="1:9" ht="15.75" x14ac:dyDescent="0.25">
      <c r="A98" s="56">
        <v>26</v>
      </c>
      <c r="B98" s="78" t="s">
        <v>102</v>
      </c>
      <c r="C98" s="190" t="s">
        <v>103</v>
      </c>
      <c r="D98" s="126"/>
      <c r="E98" s="126"/>
      <c r="F98" s="126"/>
      <c r="G98" s="126"/>
      <c r="H98" s="120">
        <v>737</v>
      </c>
      <c r="I98" s="126"/>
    </row>
    <row r="99" spans="1:9" ht="15.75" x14ac:dyDescent="0.25">
      <c r="A99" s="56">
        <v>27</v>
      </c>
      <c r="B99" s="92" t="s">
        <v>85</v>
      </c>
      <c r="C99" s="70" t="s">
        <v>94</v>
      </c>
      <c r="D99" s="126"/>
      <c r="E99" s="126"/>
      <c r="F99" s="126"/>
      <c r="G99" s="126"/>
      <c r="H99" s="120">
        <v>727</v>
      </c>
      <c r="I99" s="126"/>
    </row>
    <row r="100" spans="1:9" ht="15.75" x14ac:dyDescent="0.25">
      <c r="A100" s="56">
        <v>28</v>
      </c>
      <c r="B100" s="72" t="s">
        <v>93</v>
      </c>
      <c r="C100" s="186" t="s">
        <v>115</v>
      </c>
      <c r="D100" s="126"/>
      <c r="E100" s="126"/>
      <c r="F100" s="126"/>
      <c r="G100" s="126"/>
      <c r="H100" s="126"/>
      <c r="I100" s="120">
        <v>721</v>
      </c>
    </row>
    <row r="101" spans="1:9" ht="15.75" x14ac:dyDescent="0.25">
      <c r="A101" s="56">
        <v>29</v>
      </c>
      <c r="B101" s="87" t="s">
        <v>45</v>
      </c>
      <c r="C101" s="193" t="s">
        <v>47</v>
      </c>
      <c r="D101" s="126"/>
      <c r="E101" s="126"/>
      <c r="F101" s="126"/>
      <c r="G101" s="126"/>
      <c r="H101" s="126"/>
      <c r="I101" s="120">
        <v>719</v>
      </c>
    </row>
    <row r="102" spans="1:9" ht="15.75" x14ac:dyDescent="0.25">
      <c r="A102" s="56">
        <v>30</v>
      </c>
      <c r="B102" s="78" t="s">
        <v>102</v>
      </c>
      <c r="C102" s="189" t="s">
        <v>108</v>
      </c>
      <c r="D102" s="126"/>
      <c r="E102" s="126"/>
      <c r="F102" s="126"/>
      <c r="G102" s="126"/>
      <c r="H102" s="126"/>
      <c r="I102" s="120">
        <v>715</v>
      </c>
    </row>
  </sheetData>
  <sortState ref="B24:H69">
    <sortCondition descending="1" ref="G24:G69"/>
  </sortState>
  <mergeCells count="1">
    <mergeCell ref="C1:G1"/>
  </mergeCells>
  <pageMargins left="1.1023622047244095" right="0.70866141732283472" top="0.35433070866141736" bottom="0.15748031496062992" header="0.31496062992125984" footer="0.31496062992125984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selection activeCell="M49" sqref="M49"/>
    </sheetView>
  </sheetViews>
  <sheetFormatPr defaultRowHeight="15" x14ac:dyDescent="0.25"/>
  <cols>
    <col min="1" max="1" width="3" bestFit="1" customWidth="1"/>
    <col min="2" max="2" width="3.28515625" bestFit="1" customWidth="1"/>
    <col min="3" max="3" width="20.28515625" bestFit="1" customWidth="1"/>
    <col min="5" max="5" width="6.7109375" customWidth="1"/>
    <col min="6" max="6" width="4.140625" customWidth="1"/>
    <col min="7" max="7" width="3" bestFit="1" customWidth="1"/>
    <col min="8" max="8" width="3.28515625" bestFit="1" customWidth="1"/>
    <col min="9" max="9" width="21.140625" bestFit="1" customWidth="1"/>
    <col min="11" max="11" width="6.7109375" customWidth="1"/>
    <col min="12" max="12" width="13.7109375" customWidth="1"/>
  </cols>
  <sheetData>
    <row r="1" spans="1:12" ht="26.25" x14ac:dyDescent="0.4">
      <c r="D1" s="129" t="s">
        <v>150</v>
      </c>
      <c r="E1" s="2"/>
      <c r="F1" s="129" t="s">
        <v>152</v>
      </c>
      <c r="K1" s="2" t="s">
        <v>219</v>
      </c>
    </row>
    <row r="2" spans="1:12" ht="12" customHeight="1" x14ac:dyDescent="0.25">
      <c r="E2" s="2"/>
      <c r="K2" s="2"/>
    </row>
    <row r="3" spans="1:12" ht="18.75" x14ac:dyDescent="0.3">
      <c r="C3" s="130" t="s">
        <v>135</v>
      </c>
      <c r="D3" s="122"/>
      <c r="E3" s="2" t="s">
        <v>151</v>
      </c>
      <c r="F3" s="122"/>
      <c r="G3" s="122"/>
      <c r="H3" s="122"/>
      <c r="I3" s="130" t="s">
        <v>134</v>
      </c>
      <c r="K3" s="2" t="s">
        <v>151</v>
      </c>
    </row>
    <row r="4" spans="1:12" ht="13.9" customHeight="1" x14ac:dyDescent="0.25">
      <c r="A4" s="41">
        <v>1</v>
      </c>
      <c r="B4" s="64" t="s">
        <v>75</v>
      </c>
      <c r="C4" s="65" t="s">
        <v>78</v>
      </c>
      <c r="D4" s="161">
        <v>974</v>
      </c>
      <c r="E4" s="39">
        <v>10</v>
      </c>
      <c r="G4" s="41">
        <v>1</v>
      </c>
      <c r="H4" s="87" t="s">
        <v>45</v>
      </c>
      <c r="I4" s="43" t="s">
        <v>163</v>
      </c>
      <c r="J4" s="167">
        <v>787</v>
      </c>
      <c r="K4" s="39">
        <v>3</v>
      </c>
    </row>
    <row r="5" spans="1:12" ht="13.9" customHeight="1" x14ac:dyDescent="0.25">
      <c r="A5" s="41">
        <v>2</v>
      </c>
      <c r="B5" s="68" t="s">
        <v>82</v>
      </c>
      <c r="C5" s="71" t="s">
        <v>105</v>
      </c>
      <c r="D5" s="168">
        <v>938</v>
      </c>
      <c r="E5" s="39">
        <v>12</v>
      </c>
      <c r="G5" s="41">
        <v>2</v>
      </c>
      <c r="H5" s="87" t="s">
        <v>45</v>
      </c>
      <c r="I5" s="43" t="s">
        <v>164</v>
      </c>
      <c r="J5" s="168">
        <v>776</v>
      </c>
      <c r="K5" s="39">
        <v>15</v>
      </c>
    </row>
    <row r="6" spans="1:12" ht="13.9" customHeight="1" x14ac:dyDescent="0.25">
      <c r="A6" s="41">
        <v>3</v>
      </c>
      <c r="B6" s="64" t="s">
        <v>75</v>
      </c>
      <c r="C6" s="65" t="s">
        <v>78</v>
      </c>
      <c r="D6" s="179">
        <v>931</v>
      </c>
      <c r="E6" s="39">
        <v>14</v>
      </c>
      <c r="G6" s="41">
        <v>3</v>
      </c>
      <c r="H6" s="87" t="s">
        <v>45</v>
      </c>
      <c r="I6" s="43" t="s">
        <v>164</v>
      </c>
      <c r="J6" s="245">
        <v>754</v>
      </c>
      <c r="K6" s="39">
        <v>12</v>
      </c>
    </row>
    <row r="7" spans="1:12" ht="13.9" customHeight="1" x14ac:dyDescent="0.25">
      <c r="A7" s="41">
        <v>4</v>
      </c>
      <c r="B7" s="64" t="s">
        <v>75</v>
      </c>
      <c r="C7" s="66" t="s">
        <v>192</v>
      </c>
      <c r="D7" s="120">
        <v>895</v>
      </c>
      <c r="E7" s="39">
        <v>10</v>
      </c>
      <c r="G7" s="41">
        <v>4</v>
      </c>
      <c r="H7" s="87" t="s">
        <v>45</v>
      </c>
      <c r="I7" s="43" t="s">
        <v>164</v>
      </c>
      <c r="J7" s="121">
        <v>743</v>
      </c>
      <c r="K7" s="39">
        <v>3</v>
      </c>
    </row>
    <row r="8" spans="1:12" ht="13.9" customHeight="1" x14ac:dyDescent="0.25">
      <c r="A8" s="41">
        <v>5</v>
      </c>
      <c r="B8" s="64" t="s">
        <v>75</v>
      </c>
      <c r="C8" s="66" t="s">
        <v>192</v>
      </c>
      <c r="D8" s="120">
        <v>889</v>
      </c>
      <c r="E8" s="39">
        <v>11</v>
      </c>
      <c r="G8" s="41">
        <v>4</v>
      </c>
      <c r="H8" s="87" t="s">
        <v>45</v>
      </c>
      <c r="I8" s="193" t="s">
        <v>47</v>
      </c>
      <c r="J8" s="120">
        <v>743</v>
      </c>
      <c r="K8" s="120">
        <v>13</v>
      </c>
    </row>
    <row r="9" spans="1:12" ht="13.9" customHeight="1" x14ac:dyDescent="0.25">
      <c r="A9" s="41">
        <v>6</v>
      </c>
      <c r="B9" s="64" t="s">
        <v>75</v>
      </c>
      <c r="C9" s="65" t="s">
        <v>78</v>
      </c>
      <c r="D9" s="120">
        <v>886</v>
      </c>
      <c r="E9" s="39">
        <v>11</v>
      </c>
      <c r="G9" s="41">
        <v>6</v>
      </c>
      <c r="H9" s="87" t="s">
        <v>45</v>
      </c>
      <c r="I9" s="43" t="s">
        <v>163</v>
      </c>
      <c r="J9" s="120">
        <v>742</v>
      </c>
      <c r="K9" s="39">
        <v>12</v>
      </c>
      <c r="L9" s="56" t="s">
        <v>23</v>
      </c>
    </row>
    <row r="10" spans="1:12" ht="13.9" customHeight="1" x14ac:dyDescent="0.25">
      <c r="A10" s="41">
        <v>7</v>
      </c>
      <c r="B10" s="64" t="s">
        <v>75</v>
      </c>
      <c r="C10" s="65" t="s">
        <v>78</v>
      </c>
      <c r="D10" s="120">
        <v>884</v>
      </c>
      <c r="E10" s="39">
        <v>9</v>
      </c>
      <c r="G10" s="41">
        <v>7</v>
      </c>
      <c r="H10" s="87" t="s">
        <v>45</v>
      </c>
      <c r="I10" s="43" t="s">
        <v>163</v>
      </c>
      <c r="J10" s="39">
        <v>719</v>
      </c>
      <c r="K10" s="39">
        <v>13</v>
      </c>
    </row>
    <row r="11" spans="1:12" ht="13.9" customHeight="1" x14ac:dyDescent="0.25">
      <c r="A11" s="41">
        <v>8</v>
      </c>
      <c r="B11" s="64" t="s">
        <v>75</v>
      </c>
      <c r="C11" s="182" t="s">
        <v>77</v>
      </c>
      <c r="D11" s="120">
        <v>870</v>
      </c>
      <c r="E11" s="120">
        <v>13</v>
      </c>
      <c r="G11" s="41">
        <v>8</v>
      </c>
      <c r="H11" s="87" t="s">
        <v>45</v>
      </c>
      <c r="I11" s="43" t="s">
        <v>164</v>
      </c>
      <c r="J11" s="120">
        <v>717</v>
      </c>
      <c r="K11" s="39">
        <v>5</v>
      </c>
    </row>
    <row r="12" spans="1:12" ht="13.9" customHeight="1" x14ac:dyDescent="0.25">
      <c r="A12" s="41">
        <v>9</v>
      </c>
      <c r="B12" s="64" t="s">
        <v>75</v>
      </c>
      <c r="C12" s="65" t="s">
        <v>78</v>
      </c>
      <c r="D12" s="120">
        <v>863</v>
      </c>
      <c r="E12" s="39">
        <v>7</v>
      </c>
      <c r="G12" s="41">
        <v>9</v>
      </c>
      <c r="H12" s="87" t="s">
        <v>45</v>
      </c>
      <c r="I12" s="43" t="s">
        <v>163</v>
      </c>
      <c r="J12" s="39">
        <v>709</v>
      </c>
      <c r="K12" s="39">
        <v>9</v>
      </c>
    </row>
    <row r="13" spans="1:12" ht="13.9" customHeight="1" x14ac:dyDescent="0.25">
      <c r="A13" s="41">
        <v>10</v>
      </c>
      <c r="B13" s="64" t="s">
        <v>75</v>
      </c>
      <c r="C13" s="66" t="s">
        <v>88</v>
      </c>
      <c r="D13" s="121">
        <v>854</v>
      </c>
      <c r="E13" s="39">
        <v>14</v>
      </c>
      <c r="G13" s="41">
        <v>10</v>
      </c>
      <c r="H13" s="88" t="s">
        <v>49</v>
      </c>
      <c r="I13" s="89" t="s">
        <v>155</v>
      </c>
      <c r="J13" s="35">
        <v>697</v>
      </c>
      <c r="K13" s="120">
        <v>11</v>
      </c>
    </row>
    <row r="14" spans="1:12" ht="13.9" customHeight="1" x14ac:dyDescent="0.25">
      <c r="A14" s="41">
        <v>11</v>
      </c>
      <c r="B14" s="64" t="s">
        <v>75</v>
      </c>
      <c r="C14" s="65" t="s">
        <v>78</v>
      </c>
      <c r="D14" s="120">
        <v>853</v>
      </c>
      <c r="E14" s="39">
        <v>8</v>
      </c>
      <c r="G14" s="41">
        <v>10</v>
      </c>
      <c r="H14" s="88" t="s">
        <v>49</v>
      </c>
      <c r="I14" s="89" t="s">
        <v>69</v>
      </c>
      <c r="J14" s="39">
        <v>697</v>
      </c>
      <c r="K14" s="39">
        <v>12</v>
      </c>
    </row>
    <row r="15" spans="1:12" ht="13.9" customHeight="1" x14ac:dyDescent="0.25">
      <c r="A15" s="41">
        <v>12</v>
      </c>
      <c r="B15" s="64" t="s">
        <v>75</v>
      </c>
      <c r="C15" s="65" t="s">
        <v>76</v>
      </c>
      <c r="D15" s="120">
        <v>850</v>
      </c>
      <c r="E15" s="39">
        <v>8</v>
      </c>
      <c r="G15" s="41">
        <v>12</v>
      </c>
      <c r="H15" s="87" t="s">
        <v>45</v>
      </c>
      <c r="I15" s="43" t="s">
        <v>163</v>
      </c>
      <c r="J15" s="39">
        <v>696</v>
      </c>
      <c r="K15" s="39">
        <v>5</v>
      </c>
    </row>
    <row r="16" spans="1:12" ht="13.9" customHeight="1" x14ac:dyDescent="0.25">
      <c r="A16" s="41">
        <v>13</v>
      </c>
      <c r="B16" s="64" t="s">
        <v>82</v>
      </c>
      <c r="C16" s="65" t="s">
        <v>76</v>
      </c>
      <c r="D16" s="120">
        <v>847</v>
      </c>
      <c r="E16" s="39">
        <v>9</v>
      </c>
      <c r="G16" s="41">
        <v>12</v>
      </c>
      <c r="H16" s="88" t="s">
        <v>49</v>
      </c>
      <c r="I16" s="89" t="s">
        <v>69</v>
      </c>
      <c r="J16" s="39">
        <v>696</v>
      </c>
      <c r="K16" s="39">
        <v>5</v>
      </c>
    </row>
    <row r="17" spans="1:12" ht="13.9" customHeight="1" x14ac:dyDescent="0.25">
      <c r="A17" s="41">
        <v>14</v>
      </c>
      <c r="B17" s="64" t="s">
        <v>75</v>
      </c>
      <c r="C17" s="65" t="s">
        <v>76</v>
      </c>
      <c r="D17" s="120">
        <v>839</v>
      </c>
      <c r="E17" s="39">
        <v>7</v>
      </c>
      <c r="G17" s="41">
        <v>12</v>
      </c>
      <c r="H17" s="87" t="s">
        <v>45</v>
      </c>
      <c r="I17" s="43" t="s">
        <v>52</v>
      </c>
      <c r="J17" s="121">
        <v>696</v>
      </c>
      <c r="K17" s="39">
        <v>14</v>
      </c>
    </row>
    <row r="18" spans="1:12" ht="13.9" customHeight="1" x14ac:dyDescent="0.25">
      <c r="A18" s="41">
        <v>15</v>
      </c>
      <c r="B18" s="64" t="s">
        <v>75</v>
      </c>
      <c r="C18" s="66" t="s">
        <v>81</v>
      </c>
      <c r="D18" s="128">
        <v>829</v>
      </c>
      <c r="E18" s="128">
        <v>14</v>
      </c>
      <c r="G18" s="41">
        <v>15</v>
      </c>
      <c r="H18" s="88" t="s">
        <v>49</v>
      </c>
      <c r="I18" s="89" t="s">
        <v>69</v>
      </c>
      <c r="J18" s="39">
        <v>694</v>
      </c>
      <c r="K18" s="39">
        <v>9</v>
      </c>
    </row>
    <row r="19" spans="1:12" ht="13.9" customHeight="1" x14ac:dyDescent="0.25">
      <c r="A19" s="41">
        <v>16</v>
      </c>
      <c r="B19" s="64" t="s">
        <v>75</v>
      </c>
      <c r="C19" s="65" t="s">
        <v>78</v>
      </c>
      <c r="D19" s="120">
        <v>837</v>
      </c>
      <c r="E19" s="39">
        <v>13</v>
      </c>
      <c r="G19" s="41">
        <v>16</v>
      </c>
      <c r="H19" s="88" t="s">
        <v>49</v>
      </c>
      <c r="I19" s="89" t="s">
        <v>53</v>
      </c>
      <c r="J19" s="120">
        <v>692</v>
      </c>
      <c r="K19" s="39">
        <v>12</v>
      </c>
    </row>
    <row r="20" spans="1:12" ht="13.9" customHeight="1" x14ac:dyDescent="0.25">
      <c r="A20" s="41">
        <v>17</v>
      </c>
      <c r="B20" s="68" t="s">
        <v>82</v>
      </c>
      <c r="C20" s="71" t="s">
        <v>105</v>
      </c>
      <c r="D20" s="169">
        <v>832</v>
      </c>
      <c r="E20" s="39">
        <v>15</v>
      </c>
      <c r="G20" s="41">
        <v>17</v>
      </c>
      <c r="H20" s="88" t="s">
        <v>49</v>
      </c>
      <c r="I20" s="89" t="s">
        <v>53</v>
      </c>
      <c r="J20" s="120">
        <v>691</v>
      </c>
      <c r="K20" s="39">
        <v>4</v>
      </c>
    </row>
    <row r="21" spans="1:12" ht="13.9" customHeight="1" x14ac:dyDescent="0.25">
      <c r="A21" s="41">
        <v>18</v>
      </c>
      <c r="B21" s="92" t="s">
        <v>85</v>
      </c>
      <c r="C21" s="70" t="s">
        <v>92</v>
      </c>
      <c r="D21" s="120">
        <v>831</v>
      </c>
      <c r="E21" s="120">
        <v>10</v>
      </c>
      <c r="G21" s="41">
        <v>18</v>
      </c>
      <c r="H21" s="87" t="s">
        <v>45</v>
      </c>
      <c r="I21" s="43" t="s">
        <v>48</v>
      </c>
      <c r="J21" s="120">
        <v>689</v>
      </c>
      <c r="K21" s="39">
        <v>11</v>
      </c>
    </row>
    <row r="22" spans="1:12" ht="13.9" customHeight="1" x14ac:dyDescent="0.25">
      <c r="A22" s="41">
        <v>19</v>
      </c>
      <c r="B22" s="64" t="s">
        <v>75</v>
      </c>
      <c r="C22" s="182" t="s">
        <v>77</v>
      </c>
      <c r="D22" s="120">
        <v>831</v>
      </c>
      <c r="E22" s="120">
        <v>11</v>
      </c>
      <c r="G22" s="41">
        <v>19</v>
      </c>
      <c r="H22" s="87" t="s">
        <v>45</v>
      </c>
      <c r="I22" s="43" t="s">
        <v>46</v>
      </c>
      <c r="J22" s="121">
        <v>687</v>
      </c>
      <c r="K22" s="39">
        <v>1</v>
      </c>
    </row>
    <row r="23" spans="1:12" ht="13.9" customHeight="1" x14ac:dyDescent="0.25">
      <c r="A23" s="41">
        <v>20</v>
      </c>
      <c r="B23" s="64" t="s">
        <v>75</v>
      </c>
      <c r="C23" s="66" t="s">
        <v>192</v>
      </c>
      <c r="D23" s="120">
        <v>827</v>
      </c>
      <c r="E23" s="39">
        <v>12</v>
      </c>
      <c r="G23" s="41">
        <v>20</v>
      </c>
      <c r="H23" s="87" t="s">
        <v>45</v>
      </c>
      <c r="I23" s="43" t="s">
        <v>46</v>
      </c>
      <c r="J23" s="121">
        <v>686</v>
      </c>
      <c r="K23" s="39">
        <v>4</v>
      </c>
    </row>
    <row r="24" spans="1:12" ht="13.9" customHeight="1" x14ac:dyDescent="0.25">
      <c r="A24" s="41">
        <v>21</v>
      </c>
      <c r="B24" s="64" t="s">
        <v>75</v>
      </c>
      <c r="C24" s="182" t="s">
        <v>77</v>
      </c>
      <c r="D24" s="120">
        <v>825</v>
      </c>
      <c r="E24" s="120">
        <v>10</v>
      </c>
      <c r="G24" s="41">
        <v>21</v>
      </c>
      <c r="H24" s="88" t="s">
        <v>49</v>
      </c>
      <c r="I24" s="194" t="s">
        <v>51</v>
      </c>
      <c r="J24" s="120">
        <v>685</v>
      </c>
      <c r="K24" s="120">
        <v>7</v>
      </c>
    </row>
    <row r="25" spans="1:12" ht="13.9" customHeight="1" x14ac:dyDescent="0.25">
      <c r="A25" s="41">
        <v>21</v>
      </c>
      <c r="B25" s="64" t="s">
        <v>75</v>
      </c>
      <c r="C25" s="65" t="s">
        <v>78</v>
      </c>
      <c r="D25" s="120">
        <v>821</v>
      </c>
      <c r="E25" s="39">
        <v>12</v>
      </c>
      <c r="G25" s="41">
        <v>22</v>
      </c>
      <c r="H25" s="87" t="s">
        <v>45</v>
      </c>
      <c r="I25" s="43" t="s">
        <v>46</v>
      </c>
      <c r="J25" s="121">
        <v>684</v>
      </c>
      <c r="K25" s="39">
        <v>2</v>
      </c>
    </row>
    <row r="26" spans="1:12" ht="13.9" customHeight="1" x14ac:dyDescent="0.25">
      <c r="A26" s="41">
        <v>23</v>
      </c>
      <c r="B26" s="64" t="s">
        <v>75</v>
      </c>
      <c r="C26" s="65" t="s">
        <v>76</v>
      </c>
      <c r="D26" s="120">
        <v>820</v>
      </c>
      <c r="E26" s="39">
        <v>13</v>
      </c>
      <c r="G26" s="41">
        <v>23</v>
      </c>
      <c r="H26" s="91" t="s">
        <v>55</v>
      </c>
      <c r="I26" s="195" t="s">
        <v>56</v>
      </c>
      <c r="J26" s="170">
        <v>683</v>
      </c>
      <c r="K26" s="128">
        <v>11</v>
      </c>
    </row>
    <row r="27" spans="1:12" ht="13.9" customHeight="1" x14ac:dyDescent="0.25">
      <c r="A27" s="41">
        <v>24</v>
      </c>
      <c r="B27" s="64" t="s">
        <v>75</v>
      </c>
      <c r="C27" s="65" t="s">
        <v>76</v>
      </c>
      <c r="D27" s="120">
        <v>812</v>
      </c>
      <c r="E27" s="39">
        <v>3</v>
      </c>
      <c r="G27" s="41">
        <v>23</v>
      </c>
      <c r="H27" s="87" t="s">
        <v>45</v>
      </c>
      <c r="I27" s="43" t="s">
        <v>52</v>
      </c>
      <c r="J27" s="121">
        <v>683</v>
      </c>
      <c r="K27" s="39">
        <v>8</v>
      </c>
    </row>
    <row r="28" spans="1:12" ht="13.9" customHeight="1" x14ac:dyDescent="0.25">
      <c r="A28" s="41">
        <v>25</v>
      </c>
      <c r="B28" s="64" t="s">
        <v>75</v>
      </c>
      <c r="C28" s="181" t="s">
        <v>76</v>
      </c>
      <c r="D28" s="120">
        <v>810</v>
      </c>
      <c r="E28" s="39">
        <v>4</v>
      </c>
      <c r="G28" s="41">
        <v>25</v>
      </c>
      <c r="H28" s="88" t="s">
        <v>49</v>
      </c>
      <c r="I28" s="194" t="s">
        <v>51</v>
      </c>
      <c r="J28" s="120">
        <v>680</v>
      </c>
      <c r="K28" s="120">
        <v>14</v>
      </c>
      <c r="L28" t="s">
        <v>23</v>
      </c>
    </row>
    <row r="29" spans="1:12" ht="13.9" customHeight="1" x14ac:dyDescent="0.25">
      <c r="A29" s="41">
        <v>26</v>
      </c>
      <c r="B29" s="64" t="s">
        <v>75</v>
      </c>
      <c r="C29" s="66" t="s">
        <v>88</v>
      </c>
      <c r="D29" s="121">
        <v>809</v>
      </c>
      <c r="E29" s="39">
        <v>10</v>
      </c>
      <c r="G29" s="41">
        <v>25</v>
      </c>
      <c r="H29" s="88" t="s">
        <v>49</v>
      </c>
      <c r="I29" s="194" t="s">
        <v>51</v>
      </c>
      <c r="J29" s="120">
        <v>680</v>
      </c>
      <c r="K29" s="120">
        <v>15</v>
      </c>
    </row>
    <row r="30" spans="1:12" ht="13.9" customHeight="1" x14ac:dyDescent="0.25">
      <c r="A30" s="41">
        <v>27</v>
      </c>
      <c r="B30" s="64" t="s">
        <v>75</v>
      </c>
      <c r="C30" s="182" t="s">
        <v>77</v>
      </c>
      <c r="D30" s="120">
        <v>809</v>
      </c>
      <c r="E30" s="120">
        <v>12</v>
      </c>
      <c r="G30" s="41">
        <v>27</v>
      </c>
      <c r="H30" s="87" t="s">
        <v>45</v>
      </c>
      <c r="I30" s="43" t="s">
        <v>48</v>
      </c>
      <c r="J30" s="120">
        <v>678</v>
      </c>
      <c r="K30" s="39">
        <v>14</v>
      </c>
    </row>
    <row r="31" spans="1:12" ht="13.9" customHeight="1" x14ac:dyDescent="0.25">
      <c r="A31" s="41">
        <v>28</v>
      </c>
      <c r="B31" s="64" t="s">
        <v>75</v>
      </c>
      <c r="C31" s="66" t="s">
        <v>192</v>
      </c>
      <c r="D31" s="120">
        <v>807</v>
      </c>
      <c r="E31" s="39">
        <v>13</v>
      </c>
      <c r="G31" s="41">
        <v>28</v>
      </c>
      <c r="H31" s="88" t="s">
        <v>49</v>
      </c>
      <c r="I31" s="89" t="s">
        <v>175</v>
      </c>
      <c r="J31" s="120">
        <v>678</v>
      </c>
      <c r="K31" s="39">
        <v>7</v>
      </c>
    </row>
    <row r="32" spans="1:12" ht="13.9" customHeight="1" x14ac:dyDescent="0.25">
      <c r="A32" s="41">
        <v>28</v>
      </c>
      <c r="B32" s="64" t="s">
        <v>75</v>
      </c>
      <c r="C32" s="181" t="s">
        <v>78</v>
      </c>
      <c r="D32" s="120">
        <v>803</v>
      </c>
      <c r="E32" s="39">
        <v>5</v>
      </c>
      <c r="F32" t="s">
        <v>23</v>
      </c>
      <c r="G32" s="41">
        <v>29</v>
      </c>
      <c r="H32" s="90" t="s">
        <v>58</v>
      </c>
      <c r="I32" s="51" t="s">
        <v>59</v>
      </c>
      <c r="J32" s="120">
        <v>676</v>
      </c>
      <c r="K32" s="120">
        <v>6</v>
      </c>
    </row>
    <row r="33" spans="1:12" ht="13.9" customHeight="1" x14ac:dyDescent="0.25">
      <c r="A33" s="41">
        <v>30</v>
      </c>
      <c r="B33" s="64" t="s">
        <v>75</v>
      </c>
      <c r="C33" s="66" t="s">
        <v>192</v>
      </c>
      <c r="D33" s="120">
        <v>803</v>
      </c>
      <c r="E33" s="39">
        <v>13</v>
      </c>
      <c r="G33" s="41">
        <v>29</v>
      </c>
      <c r="H33" s="88" t="s">
        <v>49</v>
      </c>
      <c r="I33" s="89" t="s">
        <v>69</v>
      </c>
      <c r="J33" s="39">
        <v>676</v>
      </c>
      <c r="K33" s="39">
        <v>14</v>
      </c>
    </row>
    <row r="34" spans="1:12" ht="13.9" customHeight="1" x14ac:dyDescent="0.25">
      <c r="A34" s="41">
        <v>31</v>
      </c>
      <c r="B34" s="92" t="s">
        <v>85</v>
      </c>
      <c r="C34" s="70" t="s">
        <v>90</v>
      </c>
      <c r="D34" s="169">
        <v>802</v>
      </c>
      <c r="E34" s="39">
        <v>8</v>
      </c>
      <c r="G34" s="41">
        <v>31</v>
      </c>
      <c r="H34" s="88" t="s">
        <v>49</v>
      </c>
      <c r="I34" s="194" t="s">
        <v>51</v>
      </c>
      <c r="J34" s="120">
        <v>673</v>
      </c>
      <c r="K34" s="120">
        <v>6</v>
      </c>
    </row>
    <row r="35" spans="1:12" ht="13.9" customHeight="1" x14ac:dyDescent="0.25">
      <c r="A35" s="41">
        <v>31</v>
      </c>
      <c r="B35" s="68" t="s">
        <v>82</v>
      </c>
      <c r="C35" s="71" t="s">
        <v>105</v>
      </c>
      <c r="D35" s="169">
        <v>800</v>
      </c>
      <c r="E35" s="39">
        <v>9</v>
      </c>
      <c r="G35" s="41">
        <v>31</v>
      </c>
      <c r="H35" s="87" t="s">
        <v>45</v>
      </c>
      <c r="I35" s="43" t="s">
        <v>171</v>
      </c>
      <c r="J35" s="39">
        <v>673</v>
      </c>
      <c r="K35" s="39">
        <v>8</v>
      </c>
    </row>
    <row r="36" spans="1:12" ht="13.9" customHeight="1" x14ac:dyDescent="0.25">
      <c r="A36" s="41">
        <v>31</v>
      </c>
      <c r="B36" s="68" t="s">
        <v>82</v>
      </c>
      <c r="C36" s="69" t="s">
        <v>99</v>
      </c>
      <c r="D36" s="121">
        <v>797</v>
      </c>
      <c r="E36" s="39">
        <v>9</v>
      </c>
      <c r="G36" s="41">
        <v>33</v>
      </c>
      <c r="H36" s="87" t="s">
        <v>45</v>
      </c>
      <c r="I36" s="43" t="s">
        <v>48</v>
      </c>
      <c r="J36" s="120">
        <v>672</v>
      </c>
      <c r="K36" s="39">
        <v>4</v>
      </c>
      <c r="L36" t="s">
        <v>23</v>
      </c>
    </row>
    <row r="37" spans="1:12" ht="13.9" customHeight="1" x14ac:dyDescent="0.25">
      <c r="A37" s="41">
        <v>34</v>
      </c>
      <c r="B37" s="64" t="s">
        <v>75</v>
      </c>
      <c r="C37" s="182" t="s">
        <v>80</v>
      </c>
      <c r="D37" s="120">
        <v>792</v>
      </c>
      <c r="E37" s="39">
        <v>4</v>
      </c>
      <c r="G37" s="41">
        <v>34</v>
      </c>
      <c r="H37" s="87" t="s">
        <v>45</v>
      </c>
      <c r="I37" s="193" t="s">
        <v>47</v>
      </c>
      <c r="J37" s="120">
        <v>671</v>
      </c>
      <c r="K37" s="120">
        <v>10</v>
      </c>
    </row>
    <row r="38" spans="1:12" ht="13.9" customHeight="1" x14ac:dyDescent="0.25">
      <c r="A38" s="41">
        <v>34</v>
      </c>
      <c r="B38" s="64" t="s">
        <v>75</v>
      </c>
      <c r="C38" s="181" t="s">
        <v>78</v>
      </c>
      <c r="D38" s="120">
        <v>792</v>
      </c>
      <c r="E38" s="39">
        <v>6</v>
      </c>
      <c r="G38" s="41">
        <v>35</v>
      </c>
      <c r="H38" s="87" t="s">
        <v>45</v>
      </c>
      <c r="I38" s="43" t="s">
        <v>48</v>
      </c>
      <c r="J38" s="120">
        <v>670</v>
      </c>
      <c r="K38" s="39">
        <v>9</v>
      </c>
    </row>
    <row r="39" spans="1:12" ht="13.9" customHeight="1" x14ac:dyDescent="0.25">
      <c r="A39" s="41">
        <v>36</v>
      </c>
      <c r="B39" s="68" t="s">
        <v>82</v>
      </c>
      <c r="C39" s="69" t="s">
        <v>84</v>
      </c>
      <c r="D39" s="121">
        <v>786</v>
      </c>
      <c r="E39" s="39">
        <v>14</v>
      </c>
      <c r="G39" s="41">
        <v>36</v>
      </c>
      <c r="H39" s="88" t="s">
        <v>49</v>
      </c>
      <c r="I39" s="89" t="s">
        <v>69</v>
      </c>
      <c r="J39" s="39">
        <v>667</v>
      </c>
      <c r="K39" s="39">
        <v>13</v>
      </c>
    </row>
    <row r="40" spans="1:12" ht="13.9" customHeight="1" x14ac:dyDescent="0.25">
      <c r="A40" s="41">
        <v>37</v>
      </c>
      <c r="B40" s="64" t="s">
        <v>75</v>
      </c>
      <c r="C40" s="182" t="s">
        <v>77</v>
      </c>
      <c r="D40" s="120">
        <v>785</v>
      </c>
      <c r="E40" s="120">
        <v>8</v>
      </c>
      <c r="G40" s="41">
        <v>37</v>
      </c>
      <c r="H40" s="90" t="s">
        <v>58</v>
      </c>
      <c r="I40" s="196" t="s">
        <v>65</v>
      </c>
      <c r="J40" s="128">
        <v>662</v>
      </c>
      <c r="K40" s="128">
        <v>11</v>
      </c>
    </row>
    <row r="41" spans="1:12" ht="13.9" customHeight="1" x14ac:dyDescent="0.25">
      <c r="A41" s="41">
        <v>37</v>
      </c>
      <c r="B41" s="68" t="s">
        <v>82</v>
      </c>
      <c r="C41" s="69" t="s">
        <v>84</v>
      </c>
      <c r="D41" s="121">
        <v>783</v>
      </c>
      <c r="E41" s="39">
        <v>7</v>
      </c>
      <c r="G41" s="41">
        <v>37</v>
      </c>
      <c r="H41" s="90" t="s">
        <v>58</v>
      </c>
      <c r="I41" s="196" t="s">
        <v>65</v>
      </c>
      <c r="J41" s="128">
        <v>662</v>
      </c>
      <c r="K41" s="128">
        <v>14</v>
      </c>
    </row>
    <row r="42" spans="1:12" ht="13.9" customHeight="1" x14ac:dyDescent="0.25">
      <c r="A42" s="41">
        <v>39</v>
      </c>
      <c r="B42" s="64" t="s">
        <v>75</v>
      </c>
      <c r="C42" s="181" t="s">
        <v>76</v>
      </c>
      <c r="D42" s="120">
        <v>783</v>
      </c>
      <c r="E42" s="39">
        <v>12</v>
      </c>
      <c r="G42" s="41">
        <v>39</v>
      </c>
      <c r="H42" s="87" t="s">
        <v>45</v>
      </c>
      <c r="I42" s="193" t="s">
        <v>47</v>
      </c>
      <c r="J42" s="120">
        <v>661</v>
      </c>
      <c r="K42" s="120">
        <v>8</v>
      </c>
    </row>
    <row r="43" spans="1:12" ht="13.9" customHeight="1" x14ac:dyDescent="0.25">
      <c r="A43" s="41">
        <v>39</v>
      </c>
      <c r="B43" s="68" t="s">
        <v>82</v>
      </c>
      <c r="C43" s="69" t="s">
        <v>87</v>
      </c>
      <c r="D43" s="128">
        <v>783</v>
      </c>
      <c r="E43" s="128">
        <v>13</v>
      </c>
      <c r="G43" s="41">
        <v>40</v>
      </c>
      <c r="H43" s="87" t="s">
        <v>45</v>
      </c>
      <c r="I43" s="193" t="s">
        <v>47</v>
      </c>
      <c r="J43" s="120">
        <v>659</v>
      </c>
      <c r="K43" s="120">
        <v>4</v>
      </c>
    </row>
    <row r="44" spans="1:12" ht="13.9" customHeight="1" x14ac:dyDescent="0.25">
      <c r="A44" s="41">
        <v>41</v>
      </c>
      <c r="B44" s="64" t="s">
        <v>75</v>
      </c>
      <c r="C44" s="181" t="s">
        <v>78</v>
      </c>
      <c r="D44" s="39">
        <v>782</v>
      </c>
      <c r="E44" s="39">
        <v>4</v>
      </c>
      <c r="F44" s="56" t="s">
        <v>23</v>
      </c>
      <c r="G44" s="41">
        <v>41</v>
      </c>
      <c r="H44" s="90" t="s">
        <v>58</v>
      </c>
      <c r="I44" s="51" t="s">
        <v>68</v>
      </c>
      <c r="J44" s="120">
        <v>657</v>
      </c>
      <c r="K44" s="120">
        <v>7</v>
      </c>
    </row>
    <row r="45" spans="1:12" ht="13.9" customHeight="1" x14ac:dyDescent="0.25">
      <c r="A45" s="41">
        <v>42</v>
      </c>
      <c r="B45" s="68" t="s">
        <v>82</v>
      </c>
      <c r="C45" s="71" t="s">
        <v>91</v>
      </c>
      <c r="D45" s="121">
        <v>782</v>
      </c>
      <c r="E45" s="39">
        <v>3</v>
      </c>
      <c r="F45" t="s">
        <v>23</v>
      </c>
      <c r="G45" s="41">
        <v>42</v>
      </c>
      <c r="H45" s="87" t="s">
        <v>45</v>
      </c>
      <c r="I45" s="43" t="s">
        <v>46</v>
      </c>
      <c r="J45" s="121">
        <v>656</v>
      </c>
      <c r="K45" s="39">
        <v>6</v>
      </c>
      <c r="L45" t="s">
        <v>23</v>
      </c>
    </row>
    <row r="46" spans="1:12" ht="13.9" customHeight="1" x14ac:dyDescent="0.25">
      <c r="A46" s="41">
        <v>43</v>
      </c>
      <c r="B46" s="92" t="s">
        <v>85</v>
      </c>
      <c r="C46" s="70" t="s">
        <v>92</v>
      </c>
      <c r="D46" s="120">
        <v>779</v>
      </c>
      <c r="E46" s="120">
        <v>3</v>
      </c>
      <c r="G46" s="41">
        <v>43</v>
      </c>
      <c r="H46" s="87" t="s">
        <v>45</v>
      </c>
      <c r="I46" s="43" t="s">
        <v>171</v>
      </c>
      <c r="J46" s="39">
        <v>653</v>
      </c>
      <c r="K46" s="39">
        <v>10</v>
      </c>
    </row>
    <row r="47" spans="1:12" ht="13.9" customHeight="1" x14ac:dyDescent="0.25">
      <c r="A47" s="41">
        <v>44</v>
      </c>
      <c r="B47" s="92" t="s">
        <v>85</v>
      </c>
      <c r="C47" s="70" t="s">
        <v>89</v>
      </c>
      <c r="D47" s="169">
        <v>777</v>
      </c>
      <c r="E47" s="39">
        <v>4</v>
      </c>
      <c r="G47" s="41">
        <v>44</v>
      </c>
      <c r="H47" s="88" t="s">
        <v>49</v>
      </c>
      <c r="I47" s="89" t="s">
        <v>69</v>
      </c>
      <c r="J47" s="39">
        <v>652</v>
      </c>
      <c r="K47" s="39">
        <v>4</v>
      </c>
      <c r="L47" t="s">
        <v>23</v>
      </c>
    </row>
    <row r="48" spans="1:12" ht="13.9" customHeight="1" x14ac:dyDescent="0.25">
      <c r="A48" s="41">
        <v>45</v>
      </c>
      <c r="B48" s="68" t="s">
        <v>82</v>
      </c>
      <c r="C48" s="69" t="s">
        <v>84</v>
      </c>
      <c r="D48" s="121">
        <v>777</v>
      </c>
      <c r="E48" s="39">
        <v>10</v>
      </c>
      <c r="G48" s="41">
        <v>45</v>
      </c>
      <c r="H48" s="88" t="s">
        <v>49</v>
      </c>
      <c r="I48" s="89" t="s">
        <v>175</v>
      </c>
      <c r="J48" s="120">
        <v>652</v>
      </c>
      <c r="K48" s="39">
        <v>3</v>
      </c>
    </row>
    <row r="49" spans="1:12" ht="13.9" customHeight="1" x14ac:dyDescent="0.25">
      <c r="A49" s="41">
        <v>46</v>
      </c>
      <c r="B49" s="68" t="s">
        <v>82</v>
      </c>
      <c r="C49" s="71" t="s">
        <v>97</v>
      </c>
      <c r="D49" s="120">
        <v>776</v>
      </c>
      <c r="E49" s="39">
        <v>1</v>
      </c>
      <c r="G49" s="41">
        <v>45</v>
      </c>
      <c r="H49" s="87" t="s">
        <v>45</v>
      </c>
      <c r="I49" s="43" t="s">
        <v>52</v>
      </c>
      <c r="J49" s="121">
        <v>652</v>
      </c>
      <c r="K49" s="39">
        <v>1</v>
      </c>
    </row>
    <row r="50" spans="1:12" ht="13.9" customHeight="1" x14ac:dyDescent="0.25">
      <c r="A50" s="41">
        <v>47</v>
      </c>
      <c r="B50" s="64" t="s">
        <v>75</v>
      </c>
      <c r="C50" s="65" t="s">
        <v>76</v>
      </c>
      <c r="D50" s="120">
        <v>776</v>
      </c>
      <c r="E50" s="39">
        <v>2</v>
      </c>
      <c r="G50" s="41">
        <v>47</v>
      </c>
      <c r="H50" s="87" t="s">
        <v>45</v>
      </c>
      <c r="I50" s="43" t="s">
        <v>52</v>
      </c>
      <c r="J50" s="121">
        <v>651</v>
      </c>
      <c r="K50" s="39">
        <v>2</v>
      </c>
    </row>
    <row r="51" spans="1:12" ht="13.9" customHeight="1" x14ac:dyDescent="0.25">
      <c r="A51" s="41">
        <v>47</v>
      </c>
      <c r="B51" s="92" t="s">
        <v>85</v>
      </c>
      <c r="C51" s="185" t="s">
        <v>86</v>
      </c>
      <c r="D51" s="128">
        <v>774</v>
      </c>
      <c r="E51" s="128">
        <v>9</v>
      </c>
      <c r="G51" s="41">
        <v>47</v>
      </c>
      <c r="H51" s="87" t="s">
        <v>45</v>
      </c>
      <c r="I51" s="193" t="s">
        <v>47</v>
      </c>
      <c r="J51" s="120">
        <v>651</v>
      </c>
      <c r="K51" s="120">
        <v>9</v>
      </c>
    </row>
    <row r="52" spans="1:12" ht="13.9" customHeight="1" x14ac:dyDescent="0.25">
      <c r="A52" s="41">
        <v>49</v>
      </c>
      <c r="B52" s="68" t="s">
        <v>82</v>
      </c>
      <c r="C52" s="71" t="s">
        <v>97</v>
      </c>
      <c r="D52" s="120">
        <v>773</v>
      </c>
      <c r="E52" s="39">
        <v>8</v>
      </c>
      <c r="G52" s="41">
        <v>47</v>
      </c>
      <c r="H52" s="90" t="s">
        <v>58</v>
      </c>
      <c r="I52" s="196" t="s">
        <v>68</v>
      </c>
      <c r="J52" s="128">
        <v>651</v>
      </c>
      <c r="K52" s="128">
        <v>14</v>
      </c>
    </row>
    <row r="53" spans="1:12" ht="13.9" customHeight="1" x14ac:dyDescent="0.25">
      <c r="A53" s="41">
        <v>50</v>
      </c>
      <c r="B53" s="70" t="s">
        <v>85</v>
      </c>
      <c r="C53" s="185" t="s">
        <v>79</v>
      </c>
      <c r="D53" s="128">
        <v>773</v>
      </c>
      <c r="E53" s="128">
        <v>14</v>
      </c>
      <c r="G53" s="41">
        <v>50</v>
      </c>
      <c r="H53" s="88" t="s">
        <v>49</v>
      </c>
      <c r="I53" s="89" t="s">
        <v>50</v>
      </c>
      <c r="J53" s="121">
        <v>650</v>
      </c>
      <c r="K53" s="39">
        <v>7</v>
      </c>
      <c r="L53" t="s">
        <v>23</v>
      </c>
    </row>
    <row r="54" spans="1:12" ht="15.75" x14ac:dyDescent="0.25">
      <c r="H54" s="176"/>
      <c r="I54" s="177"/>
      <c r="J54" s="153"/>
      <c r="K54" s="153"/>
    </row>
    <row r="55" spans="1:12" ht="15.75" x14ac:dyDescent="0.25">
      <c r="H55" s="176"/>
      <c r="I55" s="177"/>
      <c r="J55" s="153"/>
      <c r="K55" s="153"/>
    </row>
    <row r="56" spans="1:12" ht="15.75" x14ac:dyDescent="0.25">
      <c r="H56" s="176"/>
      <c r="I56" s="177"/>
      <c r="J56" s="153"/>
      <c r="K56" s="153"/>
    </row>
    <row r="57" spans="1:12" ht="15.75" x14ac:dyDescent="0.25">
      <c r="H57" s="176"/>
      <c r="I57" s="177"/>
      <c r="J57" s="153"/>
      <c r="K57" s="153"/>
    </row>
    <row r="58" spans="1:12" ht="15.75" x14ac:dyDescent="0.25">
      <c r="H58" s="176"/>
      <c r="I58" s="177"/>
      <c r="J58" s="153"/>
      <c r="K58" s="153"/>
    </row>
  </sheetData>
  <phoneticPr fontId="15" type="noConversion"/>
  <pageMargins left="0.70866141732283472" right="0.31496062992125984" top="0.74803149606299213" bottom="0.55118110236220474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23</vt:i4>
      </vt:variant>
    </vt:vector>
  </HeadingPairs>
  <TitlesOfParts>
    <vt:vector size="23" baseType="lpstr">
      <vt:lpstr>Sammanställning</vt:lpstr>
      <vt:lpstr>11 maj</vt:lpstr>
      <vt:lpstr>D Ind</vt:lpstr>
      <vt:lpstr>H Ind</vt:lpstr>
      <vt:lpstr>D Lag</vt:lpstr>
      <vt:lpstr>H Lag</vt:lpstr>
      <vt:lpstr>Tio i topp</vt:lpstr>
      <vt:lpstr>Toppserie</vt:lpstr>
      <vt:lpstr>Top50</vt:lpstr>
      <vt:lpstr>Blad1</vt:lpstr>
      <vt:lpstr>27 april</vt:lpstr>
      <vt:lpstr>30 mars</vt:lpstr>
      <vt:lpstr>17 mars</vt:lpstr>
      <vt:lpstr>2 mars</vt:lpstr>
      <vt:lpstr>16 feb</vt:lpstr>
      <vt:lpstr>2 feb</vt:lpstr>
      <vt:lpstr>19 jan</vt:lpstr>
      <vt:lpstr>8 dec</vt:lpstr>
      <vt:lpstr>24 nov</vt:lpstr>
      <vt:lpstr>10 nov</vt:lpstr>
      <vt:lpstr>27 okt</vt:lpstr>
      <vt:lpstr>13 okt</vt:lpstr>
      <vt:lpstr>29 sept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PA</cp:lastModifiedBy>
  <cp:lastPrinted>2022-05-11T16:51:22Z</cp:lastPrinted>
  <dcterms:created xsi:type="dcterms:W3CDTF">2021-07-11T11:00:52Z</dcterms:created>
  <dcterms:modified xsi:type="dcterms:W3CDTF">2022-05-15T07:12:55Z</dcterms:modified>
</cp:coreProperties>
</file>