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7 Privat\Förtroende uppdrag\OBK F09\"/>
    </mc:Choice>
  </mc:AlternateContent>
  <xr:revisionPtr revIDLastSave="0" documentId="13_ncr:1_{5C32023B-2DF1-4EDB-9635-7D36A57C6EB1}" xr6:coauthVersionLast="47" xr6:coauthVersionMax="47" xr10:uidLastSave="{00000000-0000-0000-0000-000000000000}"/>
  <bookViews>
    <workbookView xWindow="28680" yWindow="-120" windowWidth="38640" windowHeight="21240" tabRatio="416" xr2:uid="{00000000-000D-0000-FFFF-FFFF00000000}"/>
  </bookViews>
  <sheets>
    <sheet name="Lista" sheetId="1" r:id="rId1"/>
  </sheets>
  <definedNames>
    <definedName name="_xlnm._FilterDatabase" localSheetId="0" hidden="1">Lista!$A$6:$AI$27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S21" i="1"/>
  <c r="G27" i="1"/>
  <c r="AG7" i="1" l="1"/>
  <c r="O27" i="1"/>
  <c r="J7" i="1"/>
  <c r="AH7" i="1" l="1"/>
  <c r="L27" i="1"/>
  <c r="M27" i="1"/>
  <c r="N27" i="1"/>
  <c r="P27" i="1"/>
  <c r="Q27" i="1"/>
  <c r="R27" i="1"/>
  <c r="S27" i="1"/>
  <c r="T27" i="1"/>
  <c r="U27" i="1"/>
  <c r="V27" i="1"/>
  <c r="W27" i="1"/>
  <c r="X27" i="1"/>
  <c r="Y27" i="1"/>
  <c r="Z27" i="1"/>
  <c r="AA27" i="1"/>
  <c r="AB27" i="1"/>
  <c r="AC27" i="1"/>
  <c r="AD27" i="1"/>
  <c r="AE27" i="1"/>
  <c r="AF27" i="1"/>
  <c r="K27" i="1"/>
  <c r="J11" i="1" l="1"/>
  <c r="AG11" i="1"/>
  <c r="AH11" i="1" s="1"/>
  <c r="B27" i="1"/>
  <c r="J24" i="1" l="1"/>
  <c r="J8" i="1" l="1"/>
  <c r="J18" i="1"/>
  <c r="J14" i="1"/>
  <c r="AG21" i="1" l="1"/>
  <c r="J22" i="1" l="1"/>
  <c r="AG8" i="1" l="1"/>
  <c r="AH8" i="1" s="1"/>
  <c r="AG9" i="1"/>
  <c r="AG10" i="1"/>
  <c r="AG12" i="1"/>
  <c r="AG13" i="1"/>
  <c r="AG14" i="1"/>
  <c r="AH14" i="1" s="1"/>
  <c r="AG15" i="1"/>
  <c r="AG16" i="1"/>
  <c r="AG17" i="1"/>
  <c r="AG18" i="1"/>
  <c r="AH18" i="1" s="1"/>
  <c r="AG19" i="1"/>
  <c r="AG20" i="1"/>
  <c r="AG22" i="1"/>
  <c r="AH22" i="1" s="1"/>
  <c r="AG23" i="1"/>
  <c r="AG24" i="1"/>
  <c r="AH24" i="1" s="1"/>
  <c r="AG25" i="1"/>
  <c r="AG26" i="1"/>
  <c r="J26" i="1" l="1"/>
  <c r="AH26" i="1" s="1"/>
  <c r="J19" i="1"/>
  <c r="AH19" i="1" s="1"/>
  <c r="J15" i="1"/>
  <c r="AH15" i="1" s="1"/>
  <c r="J16" i="1" l="1"/>
  <c r="AH16" i="1" s="1"/>
  <c r="J9" i="1" l="1"/>
  <c r="AH9" i="1" s="1"/>
  <c r="J10" i="1"/>
  <c r="AH10" i="1" s="1"/>
  <c r="J12" i="1"/>
  <c r="AH12" i="1" s="1"/>
  <c r="J13" i="1"/>
  <c r="AH13" i="1" s="1"/>
  <c r="J17" i="1"/>
  <c r="AH17" i="1" s="1"/>
  <c r="J20" i="1"/>
  <c r="AH20" i="1" s="1"/>
  <c r="J21" i="1"/>
  <c r="AH21" i="1" s="1"/>
  <c r="J23" i="1"/>
  <c r="AH23" i="1" s="1"/>
  <c r="J25" i="1"/>
  <c r="AH25" i="1" s="1"/>
  <c r="AH27" i="1" l="1"/>
  <c r="AK28" i="1" s="1"/>
  <c r="J27" i="1"/>
  <c r="AG27" i="1" l="1"/>
</calcChain>
</file>

<file path=xl/sharedStrings.xml><?xml version="1.0" encoding="utf-8"?>
<sst xmlns="http://schemas.openxmlformats.org/spreadsheetml/2006/main" count="55" uniqueCount="55">
  <si>
    <t>Namn</t>
  </si>
  <si>
    <t>2. Om spelaren slutar så får man självklart ut sitt innestående saldo - Pengarna betalas ut direkt när någon av spelarens föräldrar begär det.</t>
  </si>
  <si>
    <t>Regler och praktiska saker runt spelarkontot</t>
  </si>
  <si>
    <t>1. Om spelare anmälts till en aktivitet så gäller följande:</t>
  </si>
  <si>
    <t xml:space="preserve">     a) Pengarna återfås på aktiviteter där deltagande/ej deltagande inte medför merkostnad för laget. Exempelvis återfår man pengar vid sjukdom vid en cup utan mat/logi - Laget är ändå anmält så det innebär ingen extrakostnad.</t>
  </si>
  <si>
    <t>Saldo</t>
  </si>
  <si>
    <t>Insättning:</t>
  </si>
  <si>
    <t xml:space="preserve"> 2. Ange barnets namn  </t>
  </si>
  <si>
    <t>Tot in</t>
  </si>
  <si>
    <t>Tot ut</t>
  </si>
  <si>
    <t>Kvar</t>
  </si>
  <si>
    <t xml:space="preserve">     b) Pengarna återfås inte för aktiviteter där laget har en direkt kostnad för anmälan. Exempel på detta är ett läger där vi beställt mat för ett visst antal personer och vi betalar per person/portion.  </t>
  </si>
  <si>
    <t xml:space="preserve">         Dock försöker vi alltid i ett sådant läge att avboka för att reducera kostnaden och går det att avboka så får spelaren ingen kostnad bokfört på sitt konto.</t>
  </si>
  <si>
    <t>Inbet 1</t>
  </si>
  <si>
    <t>Inbet 2</t>
  </si>
  <si>
    <t>Inbet 3</t>
  </si>
  <si>
    <t>Inbet 4</t>
  </si>
  <si>
    <t>Start 2023</t>
  </si>
  <si>
    <t>Vårläger</t>
  </si>
  <si>
    <t>Giff-cupen</t>
  </si>
  <si>
    <t>Tillslag.se Eija F 25/4</t>
  </si>
  <si>
    <t xml:space="preserve">Gbg-cup </t>
  </si>
  <si>
    <t>Sölvesborg</t>
  </si>
  <si>
    <t>Gothia</t>
  </si>
  <si>
    <t>Eskil</t>
  </si>
  <si>
    <t xml:space="preserve">1. Swish till 073-773 10 20 (Fredrik Tallsten)  </t>
  </si>
  <si>
    <t>Agnes V</t>
  </si>
  <si>
    <t>Alice N</t>
  </si>
  <si>
    <t>Alva L</t>
  </si>
  <si>
    <t>Amanda G</t>
  </si>
  <si>
    <t>Eira H</t>
  </si>
  <si>
    <t>Ellie S</t>
  </si>
  <si>
    <t>Emilia B</t>
  </si>
  <si>
    <t>Frida T</t>
  </si>
  <si>
    <t>Hailey O</t>
  </si>
  <si>
    <t>Ida Ö</t>
  </si>
  <si>
    <t>Julia L</t>
  </si>
  <si>
    <t>Leona G</t>
  </si>
  <si>
    <t>Maja B</t>
  </si>
  <si>
    <t>Malin M</t>
  </si>
  <si>
    <t>Meja D</t>
  </si>
  <si>
    <t>Moa B</t>
  </si>
  <si>
    <t>Molly T</t>
  </si>
  <si>
    <t>Nellie A</t>
  </si>
  <si>
    <t>Olivia S</t>
  </si>
  <si>
    <t>Svea P</t>
  </si>
  <si>
    <t>Prel 500kr</t>
  </si>
  <si>
    <t>Gothia
invigning</t>
  </si>
  <si>
    <t>avst SEB</t>
  </si>
  <si>
    <t>Halör</t>
  </si>
  <si>
    <t>50 kr/biljett</t>
  </si>
  <si>
    <t>BK-Häcken match 23/11</t>
  </si>
  <si>
    <t>Julklapp/Pannband</t>
  </si>
  <si>
    <t>Jentecupen</t>
  </si>
  <si>
    <t>Saldo 2024-01-31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</si>
</sst>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21" x14ac:knownFonts="1">
    <font>
      <sz val="11"/>
      <color theme="1"/>
      <name val="Calibri"/>
      <family val="2"/>
      <scheme val="minor"/>
    </font>
    <font>
      <b/>
      <sz val="11"/>
      <color theme="1"/>
      <name val="Calibri"/>
      <family val="2"/>
      <scheme val="minor"/>
    </font>
    <font>
      <sz val="11"/>
      <name val="Calibri"/>
      <family val="2"/>
    </font>
    <font>
      <sz val="10"/>
      <color theme="1"/>
      <name val="Calibri"/>
      <family val="2"/>
      <scheme val="minor"/>
    </font>
    <font>
      <sz val="10"/>
      <name val="Calibri"/>
      <family val="2"/>
    </font>
    <font>
      <b/>
      <sz val="10"/>
      <color theme="1"/>
      <name val="Calibri"/>
      <family val="2"/>
      <scheme val="minor"/>
    </font>
    <font>
      <sz val="11"/>
      <name val="Calibri"/>
      <family val="2"/>
    </font>
    <font>
      <sz val="11"/>
      <name val="Calibri"/>
      <family val="2"/>
      <scheme val="minor"/>
    </font>
    <font>
      <b/>
      <sz val="10"/>
      <name val="Calibri"/>
      <family val="2"/>
    </font>
    <font>
      <sz val="11"/>
      <color rgb="FFFF0000"/>
      <name val="Calibri"/>
      <family val="2"/>
      <scheme val="minor"/>
    </font>
    <font>
      <b/>
      <sz val="16"/>
      <name val="Calibri"/>
      <family val="2"/>
    </font>
    <font>
      <i/>
      <sz val="10"/>
      <color theme="1"/>
      <name val="Calibri"/>
      <family val="2"/>
      <scheme val="minor"/>
    </font>
    <font>
      <b/>
      <i/>
      <sz val="10"/>
      <color theme="1"/>
      <name val="Calibri"/>
      <family val="2"/>
      <scheme val="minor"/>
    </font>
    <font>
      <b/>
      <sz val="12"/>
      <color theme="1"/>
      <name val="Calibri"/>
      <family val="2"/>
      <scheme val="minor"/>
    </font>
    <font>
      <b/>
      <sz val="16"/>
      <color rgb="FF000000"/>
      <name val="Calibri"/>
      <family val="2"/>
      <scheme val="minor"/>
    </font>
    <font>
      <sz val="16"/>
      <color theme="1"/>
      <name val="Calibri"/>
      <family val="2"/>
      <scheme val="minor"/>
    </font>
    <font>
      <sz val="16"/>
      <color rgb="FF000000"/>
      <name val="Calibri"/>
      <family val="2"/>
      <scheme val="minor"/>
    </font>
    <font>
      <i/>
      <sz val="8"/>
      <color theme="1"/>
      <name val="Calibri"/>
      <family val="2"/>
      <scheme val="minor"/>
    </font>
    <font>
      <b/>
      <i/>
      <sz val="8"/>
      <color theme="1"/>
      <name val="Calibri"/>
      <family val="2"/>
      <scheme val="minor"/>
    </font>
    <font>
      <sz val="11"/>
      <color theme="4" tint="-0.499984740745262"/>
      <name val="Calibri"/>
      <family val="2"/>
      <scheme val="minor"/>
    </font>
    <font>
      <b/>
      <sz val="1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0" fontId="6" fillId="0" borderId="0"/>
  </cellStyleXfs>
  <cellXfs count="68">
    <xf numFmtId="0" fontId="0" fillId="0" borderId="0" xfId="0"/>
    <xf numFmtId="0" fontId="0" fillId="0" borderId="0" xfId="0" applyAlignment="1">
      <alignment horizontal="center"/>
    </xf>
    <xf numFmtId="0" fontId="3" fillId="0" borderId="0" xfId="0" applyFont="1"/>
    <xf numFmtId="0" fontId="0" fillId="0" borderId="0" xfId="0" applyFill="1"/>
    <xf numFmtId="0" fontId="0" fillId="0" borderId="0" xfId="0" applyFill="1" applyAlignment="1">
      <alignment horizontal="center"/>
    </xf>
    <xf numFmtId="0" fontId="3" fillId="0" borderId="0" xfId="0" applyFont="1" applyFill="1" applyBorder="1" applyAlignment="1">
      <alignment horizontal="center"/>
    </xf>
    <xf numFmtId="0" fontId="4" fillId="0" borderId="0" xfId="1" applyFont="1" applyFill="1" applyBorder="1"/>
    <xf numFmtId="0" fontId="5" fillId="0" borderId="0" xfId="0" applyFont="1" applyFill="1" applyBorder="1" applyAlignment="1">
      <alignment horizontal="center"/>
    </xf>
    <xf numFmtId="0" fontId="8" fillId="0" borderId="0" xfId="1" applyFont="1" applyFill="1" applyBorder="1"/>
    <xf numFmtId="0" fontId="7" fillId="0" borderId="0" xfId="0" applyFont="1"/>
    <xf numFmtId="0" fontId="1" fillId="2" borderId="1" xfId="0" applyFont="1" applyFill="1" applyBorder="1"/>
    <xf numFmtId="3" fontId="3" fillId="0" borderId="1" xfId="0" applyNumberFormat="1" applyFont="1" applyFill="1" applyBorder="1" applyAlignment="1"/>
    <xf numFmtId="0" fontId="0" fillId="3" borderId="0" xfId="0" applyFill="1" applyAlignment="1">
      <alignment horizontal="center"/>
    </xf>
    <xf numFmtId="3" fontId="0" fillId="0" borderId="0" xfId="0" applyNumberFormat="1" applyAlignment="1">
      <alignment horizontal="center"/>
    </xf>
    <xf numFmtId="2" fontId="3" fillId="0" borderId="0" xfId="0" applyNumberFormat="1" applyFont="1" applyAlignment="1">
      <alignment vertical="top"/>
    </xf>
    <xf numFmtId="3" fontId="0" fillId="0" borderId="0" xfId="0" applyNumberFormat="1" applyFill="1" applyAlignment="1">
      <alignment horizontal="center"/>
    </xf>
    <xf numFmtId="0" fontId="0" fillId="2" borderId="1" xfId="0" applyFont="1" applyFill="1" applyBorder="1" applyAlignment="1">
      <alignment horizontal="left"/>
    </xf>
    <xf numFmtId="0" fontId="1" fillId="2" borderId="1" xfId="0" applyFont="1" applyFill="1" applyBorder="1" applyAlignment="1">
      <alignment horizontal="left"/>
    </xf>
    <xf numFmtId="0" fontId="0" fillId="2" borderId="1" xfId="0" applyFont="1" applyFill="1" applyBorder="1" applyAlignment="1">
      <alignment horizontal="left" wrapText="1"/>
    </xf>
    <xf numFmtId="0" fontId="0" fillId="2" borderId="1" xfId="0" applyFont="1" applyFill="1" applyBorder="1" applyAlignment="1">
      <alignment horizontal="center"/>
    </xf>
    <xf numFmtId="0" fontId="1" fillId="3" borderId="1" xfId="0" applyFont="1" applyFill="1" applyBorder="1" applyAlignment="1">
      <alignment horizontal="center"/>
    </xf>
    <xf numFmtId="0" fontId="10" fillId="0" borderId="0" xfId="1" applyFont="1" applyFill="1" applyBorder="1"/>
    <xf numFmtId="0" fontId="1" fillId="2" borderId="1" xfId="0" applyFont="1" applyFill="1" applyBorder="1" applyAlignment="1">
      <alignment horizontal="left" wrapText="1"/>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xf numFmtId="0" fontId="0" fillId="0" borderId="0" xfId="0" quotePrefix="1" applyFill="1"/>
    <xf numFmtId="3" fontId="0" fillId="0" borderId="0" xfId="0" applyNumberFormat="1" applyFill="1"/>
    <xf numFmtId="0" fontId="0" fillId="0" borderId="0" xfId="0" applyFill="1" applyBorder="1" applyAlignment="1">
      <alignment horizontal="center"/>
    </xf>
    <xf numFmtId="0" fontId="0" fillId="0" borderId="0" xfId="0" applyFill="1" applyBorder="1"/>
    <xf numFmtId="0" fontId="0" fillId="0" borderId="0" xfId="0" applyFont="1" applyFill="1" applyBorder="1" applyAlignment="1">
      <alignment horizontal="left" textRotation="90"/>
    </xf>
    <xf numFmtId="6" fontId="1" fillId="0" borderId="0" xfId="0" applyNumberFormat="1" applyFont="1" applyFill="1" applyBorder="1" applyAlignment="1">
      <alignment horizontal="center" vertical="center" textRotation="90"/>
    </xf>
    <xf numFmtId="3" fontId="0" fillId="0" borderId="0" xfId="0" applyNumberFormat="1" applyFill="1" applyBorder="1" applyAlignment="1">
      <alignment horizontal="center"/>
    </xf>
    <xf numFmtId="49" fontId="4" fillId="0" borderId="1" xfId="1" applyNumberFormat="1" applyFont="1" applyFill="1" applyBorder="1"/>
    <xf numFmtId="49" fontId="4" fillId="4" borderId="1" xfId="1" applyNumberFormat="1" applyFont="1" applyFill="1" applyBorder="1"/>
    <xf numFmtId="3" fontId="3" fillId="4" borderId="1" xfId="0" applyNumberFormat="1" applyFont="1" applyFill="1" applyBorder="1" applyAlignment="1"/>
    <xf numFmtId="3" fontId="5" fillId="4" borderId="1" xfId="0" applyNumberFormat="1" applyFont="1" applyFill="1" applyBorder="1" applyAlignment="1"/>
    <xf numFmtId="3" fontId="11" fillId="4" borderId="1" xfId="0" applyNumberFormat="1" applyFont="1" applyFill="1" applyBorder="1" applyAlignment="1"/>
    <xf numFmtId="0" fontId="8" fillId="4" borderId="1" xfId="1" applyFont="1" applyFill="1" applyBorder="1"/>
    <xf numFmtId="3" fontId="12" fillId="0" borderId="1" xfId="0" applyNumberFormat="1" applyFont="1" applyFill="1" applyBorder="1" applyAlignment="1"/>
    <xf numFmtId="3" fontId="12" fillId="4" borderId="1" xfId="0" applyNumberFormat="1" applyFont="1" applyFill="1" applyBorder="1" applyAlignment="1"/>
    <xf numFmtId="3" fontId="13" fillId="4" borderId="1" xfId="0" applyNumberFormat="1" applyFont="1" applyFill="1" applyBorder="1" applyAlignment="1"/>
    <xf numFmtId="3" fontId="0" fillId="0" borderId="0" xfId="0" applyNumberFormat="1" applyFill="1" applyAlignment="1"/>
    <xf numFmtId="0" fontId="9" fillId="0" borderId="0" xfId="0" applyFont="1" applyFill="1" applyBorder="1" applyAlignment="1">
      <alignment horizontal="left" textRotation="90"/>
    </xf>
    <xf numFmtId="0" fontId="9" fillId="0" borderId="0" xfId="0" applyFont="1" applyFill="1" applyBorder="1" applyAlignment="1">
      <alignment horizontal="left"/>
    </xf>
    <xf numFmtId="0" fontId="14" fillId="3" borderId="0" xfId="0" applyFont="1" applyFill="1"/>
    <xf numFmtId="0" fontId="15" fillId="3" borderId="0" xfId="0" applyFont="1" applyFill="1" applyAlignment="1">
      <alignment horizontal="center"/>
    </xf>
    <xf numFmtId="0" fontId="16" fillId="3" borderId="0" xfId="0" applyFont="1" applyFill="1"/>
    <xf numFmtId="0" fontId="15" fillId="3" borderId="0" xfId="0" applyFont="1" applyFill="1"/>
    <xf numFmtId="3" fontId="11" fillId="0" borderId="1" xfId="0" applyNumberFormat="1" applyFont="1" applyFill="1" applyBorder="1" applyAlignment="1"/>
    <xf numFmtId="6" fontId="3" fillId="0" borderId="0" xfId="0" applyNumberFormat="1" applyFont="1" applyFill="1" applyBorder="1" applyAlignment="1">
      <alignment horizontal="center"/>
    </xf>
    <xf numFmtId="0" fontId="17" fillId="2" borderId="1" xfId="0" applyFont="1" applyFill="1" applyBorder="1"/>
    <xf numFmtId="0" fontId="17" fillId="2" borderId="1" xfId="0" applyFont="1" applyFill="1" applyBorder="1" applyAlignment="1">
      <alignment horizontal="left" textRotation="75"/>
    </xf>
    <xf numFmtId="6" fontId="17" fillId="2" borderId="1" xfId="0" applyNumberFormat="1" applyFont="1" applyFill="1" applyBorder="1" applyAlignment="1">
      <alignment horizontal="center" vertical="center" wrapText="1"/>
    </xf>
    <xf numFmtId="0" fontId="17" fillId="2" borderId="1" xfId="0" applyFont="1" applyFill="1" applyBorder="1" applyAlignment="1">
      <alignment horizontal="center" textRotation="75"/>
    </xf>
    <xf numFmtId="6" fontId="18" fillId="2" borderId="1" xfId="0" applyNumberFormat="1" applyFont="1" applyFill="1" applyBorder="1" applyAlignment="1">
      <alignment horizontal="center" vertical="center" textRotation="90"/>
    </xf>
    <xf numFmtId="0" fontId="18" fillId="2" borderId="1" xfId="0" applyFont="1" applyFill="1" applyBorder="1" applyAlignment="1">
      <alignment horizontal="center" vertical="center" textRotation="90"/>
    </xf>
    <xf numFmtId="0" fontId="18" fillId="3" borderId="1" xfId="0" applyFont="1" applyFill="1" applyBorder="1" applyAlignment="1">
      <alignment horizontal="center" vertical="center" textRotation="90"/>
    </xf>
    <xf numFmtId="3" fontId="5" fillId="0" borderId="1" xfId="0" applyNumberFormat="1" applyFont="1" applyFill="1" applyBorder="1" applyAlignment="1"/>
    <xf numFmtId="3" fontId="4" fillId="0" borderId="0" xfId="1" applyNumberFormat="1" applyFont="1" applyFill="1" applyBorder="1"/>
    <xf numFmtId="3" fontId="3" fillId="5" borderId="0" xfId="0" applyNumberFormat="1" applyFont="1" applyFill="1" applyBorder="1" applyAlignment="1"/>
    <xf numFmtId="6" fontId="3" fillId="5" borderId="0" xfId="0" applyNumberFormat="1" applyFont="1" applyFill="1" applyBorder="1" applyAlignment="1">
      <alignment horizontal="center"/>
    </xf>
    <xf numFmtId="49" fontId="7" fillId="0" borderId="0" xfId="0" applyNumberFormat="1" applyFont="1"/>
    <xf numFmtId="49" fontId="0" fillId="0" borderId="0" xfId="0" applyNumberFormat="1"/>
    <xf numFmtId="0" fontId="19" fillId="0" borderId="0" xfId="0" applyFont="1" applyAlignment="1">
      <alignment horizontal="center"/>
    </xf>
    <xf numFmtId="0" fontId="9" fillId="0" borderId="0" xfId="0" applyFont="1" applyAlignment="1">
      <alignment horizontal="center"/>
    </xf>
    <xf numFmtId="0" fontId="20" fillId="0" borderId="0" xfId="0" applyFont="1"/>
    <xf numFmtId="0" fontId="1" fillId="0" borderId="0" xfId="0" applyFont="1"/>
  </cellXfs>
  <cellStyles count="3">
    <cellStyle name="Normal" xfId="0" builtinId="0"/>
    <cellStyle name="Normal 2" xfId="1" xr:uid="{00000000-0005-0000-0000-000001000000}"/>
    <cellStyle name="Normal 3" xfId="2" xr:uid="{00000000-0005-0000-0000-000002000000}"/>
  </cellStyles>
  <dxfs count="2">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60"/>
  <sheetViews>
    <sheetView showGridLines="0" tabSelected="1" topLeftCell="A4" zoomScale="87" zoomScaleNormal="87" workbookViewId="0">
      <pane xSplit="1" topLeftCell="B1" activePane="topRight" state="frozen"/>
      <selection pane="topRight" activeCell="AK28" sqref="AK28"/>
    </sheetView>
  </sheetViews>
  <sheetFormatPr defaultRowHeight="14.5" outlineLevelCol="1" x14ac:dyDescent="0.35"/>
  <cols>
    <col min="1" max="1" width="9" customWidth="1"/>
    <col min="2" max="2" width="9.453125" style="1" customWidth="1"/>
    <col min="3" max="3" width="6.453125" style="1" customWidth="1"/>
    <col min="4" max="5" width="6.54296875" style="1" customWidth="1"/>
    <col min="6" max="6" width="6.90625" style="1" bestFit="1" customWidth="1"/>
    <col min="7" max="7" width="6.7265625" style="1" customWidth="1"/>
    <col min="8" max="9" width="6.453125" style="1" hidden="1" customWidth="1"/>
    <col min="10" max="10" width="8.453125" style="1" customWidth="1"/>
    <col min="11" max="11" width="7.6328125" style="1" customWidth="1"/>
    <col min="12" max="12" width="9.54296875" style="1" customWidth="1" outlineLevel="1"/>
    <col min="13" max="13" width="9.7265625" style="1" customWidth="1" outlineLevel="1"/>
    <col min="14" max="14" width="9.1796875" style="1" customWidth="1" outlineLevel="1"/>
    <col min="15" max="15" width="8.90625" style="1" customWidth="1" outlineLevel="1"/>
    <col min="16" max="16" width="9.453125" style="1" customWidth="1" outlineLevel="1"/>
    <col min="17" max="17" width="9" style="1" bestFit="1" customWidth="1" outlineLevel="1"/>
    <col min="18" max="18" width="7.26953125" style="1" customWidth="1" outlineLevel="1"/>
    <col min="19" max="19" width="7.453125" style="1" bestFit="1" customWidth="1" outlineLevel="1"/>
    <col min="20" max="20" width="11.26953125" style="1" customWidth="1" outlineLevel="1"/>
    <col min="21" max="21" width="9.81640625" style="1" customWidth="1" outlineLevel="1"/>
    <col min="22" max="22" width="10" style="1" hidden="1" customWidth="1" outlineLevel="1"/>
    <col min="23" max="31" width="9.7265625" style="1" hidden="1" customWidth="1" outlineLevel="1"/>
    <col min="32" max="32" width="8.26953125" style="1" customWidth="1"/>
    <col min="33" max="33" width="8.453125" style="1" customWidth="1"/>
    <col min="34" max="34" width="9.81640625" style="1" customWidth="1"/>
    <col min="35" max="35" width="18.54296875" style="1" customWidth="1"/>
    <col min="36" max="36" width="9.1796875" style="28" customWidth="1"/>
    <col min="37" max="37" width="9.1796875" style="1" customWidth="1"/>
    <col min="38" max="38" width="12.26953125" style="1" customWidth="1"/>
    <col min="39" max="39" width="9.1796875" customWidth="1"/>
    <col min="40" max="40" width="12.26953125" style="1" customWidth="1"/>
    <col min="41" max="41" width="9.1796875" customWidth="1"/>
  </cols>
  <sheetData>
    <row r="1" spans="1:45" ht="21" x14ac:dyDescent="0.5">
      <c r="A1" s="45" t="s">
        <v>6</v>
      </c>
      <c r="B1" s="46"/>
      <c r="C1" s="46"/>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45" ht="21" x14ac:dyDescent="0.5">
      <c r="A2" s="47" t="s">
        <v>25</v>
      </c>
      <c r="B2" s="46"/>
      <c r="C2" s="46"/>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28"/>
      <c r="AK2" s="4"/>
      <c r="AL2" s="4"/>
      <c r="AM2" s="3"/>
      <c r="AN2" s="4"/>
      <c r="AO2" s="3"/>
      <c r="AP2" s="3"/>
      <c r="AQ2" s="3"/>
      <c r="AR2" s="3"/>
      <c r="AS2" s="3"/>
    </row>
    <row r="3" spans="1:45" s="3" customFormat="1" ht="21" x14ac:dyDescent="0.5">
      <c r="A3" s="47" t="s">
        <v>7</v>
      </c>
      <c r="B3" s="48"/>
      <c r="C3" s="46"/>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28"/>
      <c r="AJ3" s="29"/>
      <c r="AK3" s="4"/>
      <c r="AL3" s="4"/>
      <c r="AN3" s="4"/>
    </row>
    <row r="4" spans="1:45" s="3" customFormat="1" ht="4.5" customHeight="1" x14ac:dyDescent="0.3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29"/>
      <c r="AJ4" s="28"/>
      <c r="AK4" s="4"/>
      <c r="AL4" s="4"/>
      <c r="AN4" s="4"/>
    </row>
    <row r="5" spans="1:45" ht="55.15" customHeight="1" x14ac:dyDescent="0.35">
      <c r="A5" s="10" t="s">
        <v>0</v>
      </c>
      <c r="B5" s="16" t="s">
        <v>17</v>
      </c>
      <c r="C5" s="16"/>
      <c r="D5" s="16"/>
      <c r="E5" s="16"/>
      <c r="F5" s="16"/>
      <c r="G5" s="16"/>
      <c r="H5" s="16"/>
      <c r="I5" s="16"/>
      <c r="J5" s="17" t="s">
        <v>8</v>
      </c>
      <c r="K5" s="22" t="s">
        <v>18</v>
      </c>
      <c r="L5" s="22" t="s">
        <v>19</v>
      </c>
      <c r="M5" s="22" t="s">
        <v>20</v>
      </c>
      <c r="N5" s="17" t="s">
        <v>21</v>
      </c>
      <c r="O5" s="22" t="s">
        <v>47</v>
      </c>
      <c r="P5" s="22" t="s">
        <v>22</v>
      </c>
      <c r="Q5" s="22" t="s">
        <v>23</v>
      </c>
      <c r="R5" s="22" t="s">
        <v>24</v>
      </c>
      <c r="S5" s="22" t="s">
        <v>49</v>
      </c>
      <c r="T5" s="22" t="s">
        <v>51</v>
      </c>
      <c r="U5" s="22" t="s">
        <v>52</v>
      </c>
      <c r="V5" s="22"/>
      <c r="W5" s="22"/>
      <c r="X5" s="18"/>
      <c r="Y5" s="16"/>
      <c r="Z5" s="16"/>
      <c r="AA5" s="16"/>
      <c r="AB5" s="16"/>
      <c r="AC5" s="19"/>
      <c r="AD5" s="19"/>
      <c r="AE5" s="19"/>
      <c r="AF5" s="17" t="s">
        <v>53</v>
      </c>
      <c r="AG5" s="17" t="s">
        <v>9</v>
      </c>
      <c r="AH5" s="20" t="s">
        <v>10</v>
      </c>
      <c r="AI5" s="44"/>
      <c r="AJ5" s="30"/>
      <c r="AK5" s="23"/>
      <c r="AL5" s="4"/>
      <c r="AM5" s="3"/>
      <c r="AN5" s="4"/>
      <c r="AO5" s="3"/>
      <c r="AP5" s="3"/>
      <c r="AQ5" s="3"/>
      <c r="AR5" s="3"/>
      <c r="AS5" s="3"/>
    </row>
    <row r="6" spans="1:45" ht="18.5" customHeight="1" x14ac:dyDescent="0.35">
      <c r="A6" s="51"/>
      <c r="B6" s="52"/>
      <c r="C6" s="53" t="s">
        <v>13</v>
      </c>
      <c r="D6" s="53" t="s">
        <v>14</v>
      </c>
      <c r="E6" s="53" t="s">
        <v>15</v>
      </c>
      <c r="F6" s="53" t="s">
        <v>16</v>
      </c>
      <c r="G6" s="52"/>
      <c r="H6" s="52"/>
      <c r="I6" s="52"/>
      <c r="J6" s="54"/>
      <c r="K6" s="53">
        <v>350</v>
      </c>
      <c r="L6" s="53">
        <v>1350</v>
      </c>
      <c r="M6" s="53">
        <v>250</v>
      </c>
      <c r="N6" s="53">
        <v>300</v>
      </c>
      <c r="O6" s="53">
        <v>175</v>
      </c>
      <c r="P6" s="53">
        <v>1800</v>
      </c>
      <c r="Q6" s="53" t="s">
        <v>46</v>
      </c>
      <c r="R6" s="53">
        <v>2100</v>
      </c>
      <c r="S6" s="53">
        <v>2500</v>
      </c>
      <c r="T6" s="53" t="s">
        <v>50</v>
      </c>
      <c r="U6" s="53">
        <v>100</v>
      </c>
      <c r="V6" s="53"/>
      <c r="W6" s="53"/>
      <c r="X6" s="55"/>
      <c r="Y6" s="56"/>
      <c r="Z6" s="56"/>
      <c r="AA6" s="56"/>
      <c r="AB6" s="56"/>
      <c r="AC6" s="56"/>
      <c r="AD6" s="56"/>
      <c r="AE6" s="56"/>
      <c r="AF6" s="53">
        <v>750</v>
      </c>
      <c r="AG6" s="53"/>
      <c r="AH6" s="57"/>
      <c r="AI6" s="43"/>
      <c r="AJ6" s="31"/>
      <c r="AK6" s="23"/>
      <c r="AL6" s="4"/>
      <c r="AM6" s="25"/>
      <c r="AN6" s="4"/>
      <c r="AO6" s="25"/>
      <c r="AP6" s="26"/>
      <c r="AQ6" s="3"/>
      <c r="AR6" s="26"/>
      <c r="AS6" s="3"/>
    </row>
    <row r="7" spans="1:45" s="2" customFormat="1" ht="13" x14ac:dyDescent="0.3">
      <c r="A7" s="33" t="s">
        <v>26</v>
      </c>
      <c r="B7" s="49">
        <v>492</v>
      </c>
      <c r="C7" s="11">
        <v>2000</v>
      </c>
      <c r="D7" s="11">
        <v>3000</v>
      </c>
      <c r="E7" s="11"/>
      <c r="F7" s="11"/>
      <c r="G7" s="11"/>
      <c r="H7" s="11"/>
      <c r="I7" s="11"/>
      <c r="J7" s="39">
        <f>SUM(B7:I7)</f>
        <v>5492</v>
      </c>
      <c r="K7" s="11">
        <v>-350</v>
      </c>
      <c r="L7" s="11">
        <v>-375</v>
      </c>
      <c r="M7" s="11">
        <v>0</v>
      </c>
      <c r="N7" s="11">
        <v>-300</v>
      </c>
      <c r="O7" s="11">
        <v>-175</v>
      </c>
      <c r="P7" s="11">
        <v>-1800</v>
      </c>
      <c r="Q7" s="11"/>
      <c r="R7" s="11">
        <v>-2000</v>
      </c>
      <c r="S7" s="11"/>
      <c r="T7" s="11">
        <v>-100</v>
      </c>
      <c r="U7" s="11">
        <v>-100</v>
      </c>
      <c r="V7" s="11"/>
      <c r="W7" s="11"/>
      <c r="X7" s="11"/>
      <c r="Y7" s="11"/>
      <c r="Z7" s="11"/>
      <c r="AA7" s="11"/>
      <c r="AB7" s="11"/>
      <c r="AC7" s="11"/>
      <c r="AD7" s="11"/>
      <c r="AE7" s="11"/>
      <c r="AF7" s="11"/>
      <c r="AG7" s="39">
        <f>SUM(K7:AF7)</f>
        <v>-5200</v>
      </c>
      <c r="AH7" s="58">
        <f>J7+AG7</f>
        <v>292</v>
      </c>
      <c r="AI7" s="50"/>
      <c r="AJ7" s="50"/>
      <c r="AK7" s="24"/>
      <c r="AL7" s="24"/>
      <c r="AM7" s="25"/>
      <c r="AN7" s="24"/>
      <c r="AO7" s="25"/>
      <c r="AP7" s="25"/>
      <c r="AQ7" s="25"/>
      <c r="AR7" s="25"/>
      <c r="AS7" s="25"/>
    </row>
    <row r="8" spans="1:45" s="2" customFormat="1" ht="13" x14ac:dyDescent="0.3">
      <c r="A8" s="34" t="s">
        <v>27</v>
      </c>
      <c r="B8" s="37">
        <v>360</v>
      </c>
      <c r="C8" s="35">
        <v>2000</v>
      </c>
      <c r="D8" s="35">
        <v>3000</v>
      </c>
      <c r="E8" s="35">
        <v>1500</v>
      </c>
      <c r="F8" s="35">
        <v>2500</v>
      </c>
      <c r="G8" s="35"/>
      <c r="H8" s="35"/>
      <c r="I8" s="35"/>
      <c r="J8" s="40">
        <f>SUM(B8:I8)</f>
        <v>9360</v>
      </c>
      <c r="K8" s="35">
        <v>-350</v>
      </c>
      <c r="L8" s="35">
        <v>-1350</v>
      </c>
      <c r="M8" s="35">
        <v>-250</v>
      </c>
      <c r="N8" s="35">
        <v>-300</v>
      </c>
      <c r="O8" s="35">
        <v>-175</v>
      </c>
      <c r="P8" s="35">
        <v>-1800</v>
      </c>
      <c r="Q8" s="35">
        <v>-500</v>
      </c>
      <c r="R8" s="35">
        <v>-2100</v>
      </c>
      <c r="S8" s="35">
        <v>-2500</v>
      </c>
      <c r="T8" s="35">
        <v>-50</v>
      </c>
      <c r="U8" s="35">
        <v>-100</v>
      </c>
      <c r="V8" s="35"/>
      <c r="W8" s="35"/>
      <c r="X8" s="35"/>
      <c r="Y8" s="35"/>
      <c r="Z8" s="35"/>
      <c r="AA8" s="35"/>
      <c r="AB8" s="35"/>
      <c r="AC8" s="35"/>
      <c r="AD8" s="35"/>
      <c r="AE8" s="35"/>
      <c r="AF8" s="35"/>
      <c r="AG8" s="40">
        <f t="shared" ref="AG8:AG26" si="0">SUM(K8:AF8)</f>
        <v>-9475</v>
      </c>
      <c r="AH8" s="36">
        <f t="shared" ref="AH8:AH26" si="1">J8+AG8</f>
        <v>-115</v>
      </c>
      <c r="AI8" s="60"/>
      <c r="AJ8" s="61"/>
      <c r="AK8" s="24"/>
      <c r="AL8" s="24"/>
      <c r="AM8" s="25"/>
      <c r="AN8" s="24"/>
      <c r="AO8" s="25"/>
      <c r="AP8" s="25"/>
      <c r="AQ8" s="25"/>
      <c r="AR8" s="25"/>
      <c r="AS8" s="25"/>
    </row>
    <row r="9" spans="1:45" s="2" customFormat="1" ht="13" x14ac:dyDescent="0.3">
      <c r="A9" s="33" t="s">
        <v>28</v>
      </c>
      <c r="B9" s="49">
        <v>87</v>
      </c>
      <c r="C9" s="11">
        <v>3000</v>
      </c>
      <c r="D9" s="11">
        <v>4000</v>
      </c>
      <c r="E9" s="11">
        <v>3000</v>
      </c>
      <c r="F9" s="11">
        <v>600</v>
      </c>
      <c r="G9" s="11"/>
      <c r="H9" s="11"/>
      <c r="I9" s="11"/>
      <c r="J9" s="39">
        <f t="shared" ref="J9:J26" si="2">SUM(B9:I9)</f>
        <v>10687</v>
      </c>
      <c r="K9" s="11">
        <v>-350</v>
      </c>
      <c r="L9" s="11">
        <v>-1350</v>
      </c>
      <c r="M9" s="11">
        <v>-250</v>
      </c>
      <c r="N9" s="11">
        <v>-300</v>
      </c>
      <c r="O9" s="11">
        <v>-175</v>
      </c>
      <c r="P9" s="11">
        <v>-1800</v>
      </c>
      <c r="Q9" s="11">
        <v>-500</v>
      </c>
      <c r="R9" s="11">
        <v>-2100</v>
      </c>
      <c r="S9" s="11">
        <v>-2500</v>
      </c>
      <c r="T9" s="11"/>
      <c r="U9" s="11">
        <v>-100</v>
      </c>
      <c r="V9" s="11"/>
      <c r="W9" s="11"/>
      <c r="X9" s="11"/>
      <c r="Y9" s="11"/>
      <c r="Z9" s="11"/>
      <c r="AA9" s="11"/>
      <c r="AB9" s="11"/>
      <c r="AC9" s="11"/>
      <c r="AD9" s="11"/>
      <c r="AE9" s="11"/>
      <c r="AF9" s="11">
        <v>-750</v>
      </c>
      <c r="AG9" s="39">
        <f t="shared" si="0"/>
        <v>-10175</v>
      </c>
      <c r="AH9" s="58">
        <f t="shared" si="1"/>
        <v>512</v>
      </c>
      <c r="AI9" s="60"/>
      <c r="AJ9" s="61"/>
      <c r="AK9" s="24"/>
      <c r="AL9" s="24"/>
      <c r="AM9" s="25"/>
      <c r="AN9" s="24"/>
      <c r="AO9" s="25"/>
      <c r="AP9" s="25"/>
      <c r="AQ9" s="25"/>
      <c r="AR9" s="25"/>
      <c r="AS9" s="25"/>
    </row>
    <row r="10" spans="1:45" s="25" customFormat="1" ht="13" x14ac:dyDescent="0.3">
      <c r="A10" s="34" t="s">
        <v>29</v>
      </c>
      <c r="B10" s="37">
        <v>166</v>
      </c>
      <c r="C10" s="35">
        <v>2000</v>
      </c>
      <c r="D10" s="35">
        <v>2400</v>
      </c>
      <c r="E10" s="35">
        <v>500</v>
      </c>
      <c r="F10" s="35"/>
      <c r="G10" s="35"/>
      <c r="H10" s="35"/>
      <c r="I10" s="35"/>
      <c r="J10" s="40">
        <f t="shared" si="2"/>
        <v>5066</v>
      </c>
      <c r="K10" s="35">
        <v>-350</v>
      </c>
      <c r="L10" s="35">
        <v>-1350</v>
      </c>
      <c r="M10" s="35">
        <v>-250</v>
      </c>
      <c r="N10" s="35"/>
      <c r="O10" s="35">
        <v>-175</v>
      </c>
      <c r="P10" s="35"/>
      <c r="Q10" s="35">
        <v>-500</v>
      </c>
      <c r="R10" s="35">
        <v>-2100</v>
      </c>
      <c r="S10" s="35"/>
      <c r="T10" s="35"/>
      <c r="U10" s="35">
        <v>-100</v>
      </c>
      <c r="V10" s="35"/>
      <c r="W10" s="35"/>
      <c r="X10" s="35"/>
      <c r="Y10" s="35"/>
      <c r="Z10" s="35"/>
      <c r="AA10" s="35"/>
      <c r="AB10" s="35"/>
      <c r="AC10" s="35"/>
      <c r="AD10" s="35"/>
      <c r="AE10" s="35"/>
      <c r="AF10" s="35"/>
      <c r="AG10" s="40">
        <f t="shared" si="0"/>
        <v>-4825</v>
      </c>
      <c r="AH10" s="36">
        <f t="shared" si="1"/>
        <v>241</v>
      </c>
      <c r="AI10" s="60"/>
      <c r="AJ10" s="61"/>
      <c r="AK10" s="24"/>
      <c r="AL10" s="24"/>
      <c r="AN10" s="24"/>
    </row>
    <row r="11" spans="1:45" s="25" customFormat="1" ht="13" x14ac:dyDescent="0.3">
      <c r="A11" s="33" t="s">
        <v>30</v>
      </c>
      <c r="B11" s="49">
        <v>0</v>
      </c>
      <c r="C11" s="11">
        <v>1500</v>
      </c>
      <c r="D11" s="11">
        <v>2000</v>
      </c>
      <c r="E11" s="11"/>
      <c r="F11" s="11"/>
      <c r="G11" s="11"/>
      <c r="H11" s="11"/>
      <c r="I11" s="11"/>
      <c r="J11" s="39">
        <f t="shared" ref="J11" si="3">SUM(B11:I11)</f>
        <v>3500</v>
      </c>
      <c r="K11" s="11">
        <v>-350</v>
      </c>
      <c r="L11" s="11"/>
      <c r="M11" s="11">
        <v>-250</v>
      </c>
      <c r="N11" s="11">
        <v>-300</v>
      </c>
      <c r="O11" s="11">
        <v>-175</v>
      </c>
      <c r="P11" s="11">
        <v>-1800</v>
      </c>
      <c r="Q11" s="11"/>
      <c r="R11" s="11"/>
      <c r="S11" s="11"/>
      <c r="T11" s="11">
        <v>-50</v>
      </c>
      <c r="U11" s="11">
        <v>-100</v>
      </c>
      <c r="V11" s="11"/>
      <c r="W11" s="11"/>
      <c r="X11" s="11"/>
      <c r="Y11" s="11"/>
      <c r="Z11" s="11"/>
      <c r="AA11" s="11"/>
      <c r="AB11" s="11"/>
      <c r="AC11" s="11"/>
      <c r="AD11" s="11"/>
      <c r="AE11" s="11"/>
      <c r="AF11" s="11">
        <v>-750</v>
      </c>
      <c r="AG11" s="39">
        <f t="shared" ref="AG11" si="4">SUM(K11:AF11)</f>
        <v>-3775</v>
      </c>
      <c r="AH11" s="58">
        <f t="shared" ref="AH11" si="5">J11+AG11</f>
        <v>-275</v>
      </c>
      <c r="AI11" s="60"/>
      <c r="AJ11" s="61"/>
      <c r="AK11" s="24"/>
      <c r="AL11" s="24"/>
      <c r="AN11" s="24"/>
    </row>
    <row r="12" spans="1:45" s="2" customFormat="1" ht="13" x14ac:dyDescent="0.3">
      <c r="A12" s="34" t="s">
        <v>31</v>
      </c>
      <c r="B12" s="37">
        <v>302</v>
      </c>
      <c r="C12" s="35">
        <v>3000</v>
      </c>
      <c r="D12" s="35">
        <v>3000</v>
      </c>
      <c r="E12" s="35">
        <v>656</v>
      </c>
      <c r="F12" s="35">
        <v>1165</v>
      </c>
      <c r="G12" s="35">
        <v>4000</v>
      </c>
      <c r="H12" s="35"/>
      <c r="I12" s="35"/>
      <c r="J12" s="40">
        <f t="shared" si="2"/>
        <v>12123</v>
      </c>
      <c r="K12" s="35"/>
      <c r="L12" s="35">
        <v>-1350</v>
      </c>
      <c r="M12" s="35">
        <v>-250</v>
      </c>
      <c r="N12" s="35">
        <v>-300</v>
      </c>
      <c r="O12" s="35">
        <v>-175</v>
      </c>
      <c r="P12" s="35">
        <v>-1800</v>
      </c>
      <c r="Q12" s="35">
        <v>-500</v>
      </c>
      <c r="R12" s="35">
        <v>-2100</v>
      </c>
      <c r="S12" s="35">
        <v>-2500</v>
      </c>
      <c r="T12" s="35"/>
      <c r="U12" s="35">
        <v>-100</v>
      </c>
      <c r="V12" s="35"/>
      <c r="W12" s="35"/>
      <c r="X12" s="35"/>
      <c r="Y12" s="35"/>
      <c r="Z12" s="35"/>
      <c r="AA12" s="35"/>
      <c r="AB12" s="35"/>
      <c r="AC12" s="35"/>
      <c r="AD12" s="35"/>
      <c r="AE12" s="35"/>
      <c r="AF12" s="35">
        <v>-750</v>
      </c>
      <c r="AG12" s="40">
        <f t="shared" si="0"/>
        <v>-9825</v>
      </c>
      <c r="AH12" s="36">
        <f t="shared" si="1"/>
        <v>2298</v>
      </c>
      <c r="AI12" s="60"/>
      <c r="AJ12" s="61"/>
      <c r="AK12" s="24"/>
      <c r="AL12" s="24"/>
      <c r="AM12" s="25"/>
      <c r="AN12" s="24"/>
      <c r="AO12" s="25"/>
      <c r="AP12" s="25"/>
      <c r="AQ12" s="25"/>
      <c r="AR12" s="25"/>
      <c r="AS12" s="25"/>
    </row>
    <row r="13" spans="1:45" s="25" customFormat="1" ht="13" x14ac:dyDescent="0.3">
      <c r="A13" s="33" t="s">
        <v>32</v>
      </c>
      <c r="B13" s="49">
        <v>200</v>
      </c>
      <c r="C13" s="11">
        <v>400</v>
      </c>
      <c r="D13" s="11">
        <v>2400</v>
      </c>
      <c r="E13" s="11">
        <v>500</v>
      </c>
      <c r="F13" s="11"/>
      <c r="G13" s="11"/>
      <c r="H13" s="11"/>
      <c r="I13" s="11"/>
      <c r="J13" s="39">
        <f t="shared" si="2"/>
        <v>3500</v>
      </c>
      <c r="K13" s="11"/>
      <c r="L13" s="11"/>
      <c r="M13" s="11">
        <v>-250</v>
      </c>
      <c r="N13" s="11"/>
      <c r="O13" s="11">
        <v>-175</v>
      </c>
      <c r="P13" s="11"/>
      <c r="Q13" s="11">
        <v>-500</v>
      </c>
      <c r="R13" s="11">
        <v>-2100</v>
      </c>
      <c r="S13" s="11"/>
      <c r="T13" s="11"/>
      <c r="U13" s="11">
        <v>-100</v>
      </c>
      <c r="V13" s="11"/>
      <c r="W13" s="11"/>
      <c r="X13" s="11"/>
      <c r="Y13" s="11"/>
      <c r="Z13" s="11"/>
      <c r="AA13" s="11"/>
      <c r="AB13" s="11"/>
      <c r="AC13" s="11"/>
      <c r="AD13" s="11"/>
      <c r="AE13" s="11"/>
      <c r="AF13" s="11"/>
      <c r="AG13" s="39">
        <f t="shared" si="0"/>
        <v>-3125</v>
      </c>
      <c r="AH13" s="58">
        <f t="shared" si="1"/>
        <v>375</v>
      </c>
      <c r="AI13" s="60"/>
      <c r="AJ13" s="61"/>
      <c r="AK13" s="24"/>
      <c r="AL13" s="24"/>
      <c r="AN13" s="24"/>
    </row>
    <row r="14" spans="1:45" s="2" customFormat="1" ht="13" x14ac:dyDescent="0.3">
      <c r="A14" s="34" t="s">
        <v>33</v>
      </c>
      <c r="B14" s="37">
        <v>1500</v>
      </c>
      <c r="C14" s="35">
        <v>2500</v>
      </c>
      <c r="D14" s="35">
        <v>5000</v>
      </c>
      <c r="E14" s="35"/>
      <c r="F14" s="35"/>
      <c r="G14" s="35"/>
      <c r="H14" s="35"/>
      <c r="I14" s="35"/>
      <c r="J14" s="40">
        <f>SUM(B14:I14)</f>
        <v>9000</v>
      </c>
      <c r="K14" s="35">
        <v>-350</v>
      </c>
      <c r="L14" s="35">
        <v>-1350</v>
      </c>
      <c r="M14" s="35">
        <v>-250</v>
      </c>
      <c r="N14" s="35">
        <v>-300</v>
      </c>
      <c r="O14" s="35">
        <v>-175</v>
      </c>
      <c r="P14" s="35">
        <v>-1800</v>
      </c>
      <c r="Q14" s="35">
        <v>-500</v>
      </c>
      <c r="R14" s="35"/>
      <c r="S14" s="35">
        <v>-2500</v>
      </c>
      <c r="T14" s="35">
        <v>-50</v>
      </c>
      <c r="U14" s="35">
        <v>-100</v>
      </c>
      <c r="V14" s="35"/>
      <c r="W14" s="35"/>
      <c r="X14" s="35"/>
      <c r="Y14" s="35"/>
      <c r="Z14" s="35"/>
      <c r="AA14" s="35"/>
      <c r="AB14" s="35"/>
      <c r="AC14" s="35"/>
      <c r="AD14" s="35"/>
      <c r="AE14" s="35"/>
      <c r="AF14" s="35"/>
      <c r="AG14" s="40">
        <f t="shared" si="0"/>
        <v>-7375</v>
      </c>
      <c r="AH14" s="36">
        <f t="shared" si="1"/>
        <v>1625</v>
      </c>
      <c r="AI14" s="60"/>
      <c r="AJ14" s="61"/>
      <c r="AK14" s="24"/>
      <c r="AL14" s="24"/>
      <c r="AM14" s="25"/>
      <c r="AN14" s="24"/>
      <c r="AO14" s="25"/>
      <c r="AP14" s="25"/>
      <c r="AQ14" s="25"/>
      <c r="AR14" s="25"/>
      <c r="AS14" s="25"/>
    </row>
    <row r="15" spans="1:45" s="25" customFormat="1" ht="13" x14ac:dyDescent="0.3">
      <c r="A15" s="33" t="s">
        <v>34</v>
      </c>
      <c r="B15" s="49">
        <v>629</v>
      </c>
      <c r="C15" s="11">
        <v>2000</v>
      </c>
      <c r="D15" s="11">
        <v>3000</v>
      </c>
      <c r="E15" s="11"/>
      <c r="F15" s="11"/>
      <c r="G15" s="11"/>
      <c r="H15" s="11"/>
      <c r="I15" s="11"/>
      <c r="J15" s="39">
        <f t="shared" si="2"/>
        <v>5629</v>
      </c>
      <c r="K15" s="11">
        <v>-350</v>
      </c>
      <c r="L15" s="11"/>
      <c r="M15" s="11">
        <v>-250</v>
      </c>
      <c r="N15" s="11"/>
      <c r="O15" s="11">
        <v>-175</v>
      </c>
      <c r="P15" s="11">
        <v>-1800</v>
      </c>
      <c r="Q15" s="11">
        <v>-500</v>
      </c>
      <c r="R15" s="11">
        <v>-2100</v>
      </c>
      <c r="S15" s="11"/>
      <c r="T15" s="11"/>
      <c r="U15" s="11">
        <v>-100</v>
      </c>
      <c r="V15" s="11"/>
      <c r="W15" s="11"/>
      <c r="X15" s="11"/>
      <c r="Y15" s="11"/>
      <c r="Z15" s="11"/>
      <c r="AA15" s="11"/>
      <c r="AB15" s="11"/>
      <c r="AC15" s="11"/>
      <c r="AD15" s="11"/>
      <c r="AE15" s="11"/>
      <c r="AF15" s="11"/>
      <c r="AG15" s="39">
        <f t="shared" si="0"/>
        <v>-5275</v>
      </c>
      <c r="AH15" s="58">
        <f t="shared" si="1"/>
        <v>354</v>
      </c>
      <c r="AI15" s="60"/>
      <c r="AJ15" s="61"/>
      <c r="AK15" s="24"/>
      <c r="AL15" s="24"/>
      <c r="AN15" s="24"/>
    </row>
    <row r="16" spans="1:45" s="2" customFormat="1" ht="13" x14ac:dyDescent="0.3">
      <c r="A16" s="34" t="s">
        <v>35</v>
      </c>
      <c r="B16" s="37">
        <v>766</v>
      </c>
      <c r="C16" s="35">
        <v>2500</v>
      </c>
      <c r="D16" s="35">
        <v>2500</v>
      </c>
      <c r="E16" s="35">
        <v>2500</v>
      </c>
      <c r="F16" s="35">
        <v>1000</v>
      </c>
      <c r="G16" s="35"/>
      <c r="H16" s="35"/>
      <c r="I16" s="35"/>
      <c r="J16" s="40">
        <f t="shared" si="2"/>
        <v>9266</v>
      </c>
      <c r="K16" s="35">
        <v>-350</v>
      </c>
      <c r="L16" s="35">
        <v>-1350</v>
      </c>
      <c r="M16" s="35">
        <v>-250</v>
      </c>
      <c r="N16" s="35">
        <v>-300</v>
      </c>
      <c r="O16" s="35">
        <v>-175</v>
      </c>
      <c r="P16" s="35">
        <v>-350</v>
      </c>
      <c r="Q16" s="35">
        <v>-500</v>
      </c>
      <c r="R16" s="35">
        <v>-2100</v>
      </c>
      <c r="S16" s="35">
        <v>-2500</v>
      </c>
      <c r="T16" s="35"/>
      <c r="U16" s="35">
        <v>-100</v>
      </c>
      <c r="V16" s="35"/>
      <c r="W16" s="35"/>
      <c r="X16" s="35"/>
      <c r="Y16" s="35"/>
      <c r="Z16" s="35"/>
      <c r="AA16" s="35"/>
      <c r="AB16" s="35"/>
      <c r="AC16" s="35"/>
      <c r="AD16" s="35"/>
      <c r="AE16" s="35"/>
      <c r="AF16" s="35">
        <v>-750</v>
      </c>
      <c r="AG16" s="40">
        <f t="shared" si="0"/>
        <v>-8725</v>
      </c>
      <c r="AH16" s="36">
        <f t="shared" si="1"/>
        <v>541</v>
      </c>
      <c r="AI16" s="60"/>
      <c r="AJ16" s="61"/>
      <c r="AK16" s="24"/>
      <c r="AL16" s="24"/>
      <c r="AM16" s="25"/>
      <c r="AN16" s="24"/>
      <c r="AO16" s="25"/>
      <c r="AP16" s="25"/>
      <c r="AQ16" s="25"/>
      <c r="AR16" s="25"/>
      <c r="AS16" s="25"/>
    </row>
    <row r="17" spans="1:46" s="25" customFormat="1" ht="13" x14ac:dyDescent="0.3">
      <c r="A17" s="33" t="s">
        <v>36</v>
      </c>
      <c r="B17" s="49">
        <v>748</v>
      </c>
      <c r="C17" s="11">
        <v>2252</v>
      </c>
      <c r="D17" s="11">
        <v>3700</v>
      </c>
      <c r="E17" s="11">
        <v>125</v>
      </c>
      <c r="F17" s="11">
        <v>2500</v>
      </c>
      <c r="G17" s="11">
        <v>750</v>
      </c>
      <c r="H17" s="11"/>
      <c r="I17" s="11"/>
      <c r="J17" s="39">
        <f t="shared" si="2"/>
        <v>10075</v>
      </c>
      <c r="K17" s="11">
        <v>-350</v>
      </c>
      <c r="L17" s="11">
        <v>-1350</v>
      </c>
      <c r="M17" s="11">
        <v>-250</v>
      </c>
      <c r="N17" s="11">
        <v>-300</v>
      </c>
      <c r="O17" s="11">
        <v>-175</v>
      </c>
      <c r="P17" s="11">
        <v>-1800</v>
      </c>
      <c r="Q17" s="11">
        <v>-500</v>
      </c>
      <c r="R17" s="11">
        <v>-2100</v>
      </c>
      <c r="S17" s="11">
        <v>-2500</v>
      </c>
      <c r="T17" s="11">
        <v>-50</v>
      </c>
      <c r="U17" s="11">
        <v>-100</v>
      </c>
      <c r="V17" s="11"/>
      <c r="W17" s="11"/>
      <c r="X17" s="11"/>
      <c r="Y17" s="11"/>
      <c r="Z17" s="11"/>
      <c r="AA17" s="11"/>
      <c r="AB17" s="11"/>
      <c r="AC17" s="11"/>
      <c r="AD17" s="11"/>
      <c r="AE17" s="11"/>
      <c r="AF17" s="11">
        <v>-750</v>
      </c>
      <c r="AG17" s="39">
        <f t="shared" si="0"/>
        <v>-10225</v>
      </c>
      <c r="AH17" s="58">
        <f t="shared" si="1"/>
        <v>-150</v>
      </c>
      <c r="AI17" s="60"/>
      <c r="AJ17" s="61"/>
      <c r="AK17" s="24"/>
      <c r="AL17" s="24"/>
      <c r="AN17" s="24"/>
    </row>
    <row r="18" spans="1:46" s="2" customFormat="1" ht="13" x14ac:dyDescent="0.3">
      <c r="A18" s="34" t="s">
        <v>37</v>
      </c>
      <c r="B18" s="37">
        <v>277</v>
      </c>
      <c r="C18" s="35">
        <v>1500</v>
      </c>
      <c r="D18" s="35">
        <v>2000</v>
      </c>
      <c r="E18" s="35">
        <v>2000</v>
      </c>
      <c r="F18" s="35"/>
      <c r="G18" s="35"/>
      <c r="H18" s="35"/>
      <c r="I18" s="35"/>
      <c r="J18" s="40">
        <f>SUM(B18:I18)</f>
        <v>5777</v>
      </c>
      <c r="K18" s="35">
        <v>-350</v>
      </c>
      <c r="L18" s="35">
        <v>-375</v>
      </c>
      <c r="M18" s="35">
        <v>-250</v>
      </c>
      <c r="N18" s="35"/>
      <c r="O18" s="35">
        <v>-175</v>
      </c>
      <c r="P18" s="35">
        <v>-1800</v>
      </c>
      <c r="Q18" s="35"/>
      <c r="R18" s="35">
        <v>-2000</v>
      </c>
      <c r="S18" s="35"/>
      <c r="T18" s="35">
        <v>-100</v>
      </c>
      <c r="U18" s="35">
        <v>-100</v>
      </c>
      <c r="V18" s="35"/>
      <c r="W18" s="35"/>
      <c r="X18" s="35"/>
      <c r="Y18" s="35"/>
      <c r="Z18" s="35"/>
      <c r="AA18" s="35"/>
      <c r="AB18" s="35"/>
      <c r="AC18" s="35"/>
      <c r="AD18" s="35"/>
      <c r="AE18" s="35"/>
      <c r="AF18" s="35">
        <v>-750</v>
      </c>
      <c r="AG18" s="40">
        <f t="shared" si="0"/>
        <v>-5900</v>
      </c>
      <c r="AH18" s="36">
        <f t="shared" si="1"/>
        <v>-123</v>
      </c>
      <c r="AI18" s="60"/>
      <c r="AJ18" s="61"/>
      <c r="AK18" s="24"/>
      <c r="AL18" s="24"/>
      <c r="AM18" s="25"/>
      <c r="AN18" s="24"/>
      <c r="AO18" s="25"/>
      <c r="AP18" s="25"/>
      <c r="AQ18" s="25"/>
      <c r="AR18" s="25"/>
      <c r="AS18" s="25"/>
    </row>
    <row r="19" spans="1:46" s="2" customFormat="1" ht="13" x14ac:dyDescent="0.3">
      <c r="A19" s="33" t="s">
        <v>38</v>
      </c>
      <c r="B19" s="49">
        <v>38</v>
      </c>
      <c r="C19" s="11">
        <v>2000</v>
      </c>
      <c r="D19" s="11">
        <v>2000</v>
      </c>
      <c r="E19" s="11">
        <v>1000</v>
      </c>
      <c r="F19" s="11">
        <v>2500</v>
      </c>
      <c r="G19" s="11">
        <v>1000</v>
      </c>
      <c r="H19" s="11"/>
      <c r="I19" s="11"/>
      <c r="J19" s="39">
        <f t="shared" si="2"/>
        <v>8538</v>
      </c>
      <c r="K19" s="11">
        <v>-350</v>
      </c>
      <c r="L19" s="11">
        <v>-1350</v>
      </c>
      <c r="M19" s="11">
        <v>-250</v>
      </c>
      <c r="N19" s="11">
        <v>-300</v>
      </c>
      <c r="O19" s="11">
        <v>-175</v>
      </c>
      <c r="P19" s="11"/>
      <c r="Q19" s="11">
        <v>-500</v>
      </c>
      <c r="R19" s="11">
        <v>-2100</v>
      </c>
      <c r="S19" s="11">
        <v>-2500</v>
      </c>
      <c r="T19" s="11">
        <v>-50</v>
      </c>
      <c r="U19" s="11">
        <v>-100</v>
      </c>
      <c r="V19" s="11"/>
      <c r="W19" s="11"/>
      <c r="X19" s="11"/>
      <c r="Y19" s="11"/>
      <c r="Z19" s="11"/>
      <c r="AA19" s="11"/>
      <c r="AB19" s="11"/>
      <c r="AC19" s="11"/>
      <c r="AD19" s="11"/>
      <c r="AE19" s="11"/>
      <c r="AF19" s="11">
        <v>-750</v>
      </c>
      <c r="AG19" s="39">
        <f t="shared" si="0"/>
        <v>-8425</v>
      </c>
      <c r="AH19" s="58">
        <f t="shared" si="1"/>
        <v>113</v>
      </c>
      <c r="AI19" s="60"/>
      <c r="AJ19" s="61"/>
      <c r="AK19" s="24"/>
      <c r="AL19" s="24"/>
      <c r="AM19" s="25"/>
      <c r="AN19" s="24"/>
      <c r="AO19" s="25"/>
      <c r="AP19" s="25"/>
      <c r="AQ19" s="25"/>
      <c r="AR19" s="25"/>
      <c r="AS19" s="25"/>
    </row>
    <row r="20" spans="1:46" s="25" customFormat="1" ht="13" x14ac:dyDescent="0.3">
      <c r="A20" s="34" t="s">
        <v>39</v>
      </c>
      <c r="B20" s="37">
        <v>3000</v>
      </c>
      <c r="C20" s="35">
        <v>3350</v>
      </c>
      <c r="D20" s="35">
        <v>1000</v>
      </c>
      <c r="E20" s="35">
        <v>2650</v>
      </c>
      <c r="F20" s="35"/>
      <c r="G20" s="35"/>
      <c r="H20" s="35"/>
      <c r="I20" s="35"/>
      <c r="J20" s="40">
        <f t="shared" si="2"/>
        <v>10000</v>
      </c>
      <c r="K20" s="35">
        <v>-350</v>
      </c>
      <c r="L20" s="35">
        <v>-1350</v>
      </c>
      <c r="M20" s="35">
        <v>-250</v>
      </c>
      <c r="N20" s="35">
        <v>-300</v>
      </c>
      <c r="O20" s="35">
        <v>-175</v>
      </c>
      <c r="P20" s="35">
        <v>-1800</v>
      </c>
      <c r="Q20" s="35">
        <v>-500</v>
      </c>
      <c r="R20" s="35">
        <v>-2100</v>
      </c>
      <c r="S20" s="35">
        <v>-2500</v>
      </c>
      <c r="T20" s="35"/>
      <c r="U20" s="35">
        <v>-100</v>
      </c>
      <c r="V20" s="35"/>
      <c r="W20" s="35"/>
      <c r="X20" s="35"/>
      <c r="Y20" s="35"/>
      <c r="Z20" s="35"/>
      <c r="AA20" s="35"/>
      <c r="AB20" s="35"/>
      <c r="AC20" s="35"/>
      <c r="AD20" s="35"/>
      <c r="AE20" s="35"/>
      <c r="AF20" s="35"/>
      <c r="AG20" s="40">
        <f t="shared" si="0"/>
        <v>-9425</v>
      </c>
      <c r="AH20" s="36">
        <f t="shared" si="1"/>
        <v>575</v>
      </c>
      <c r="AI20" s="60"/>
      <c r="AJ20" s="61"/>
      <c r="AK20" s="24"/>
      <c r="AL20" s="24"/>
      <c r="AN20" s="24"/>
    </row>
    <row r="21" spans="1:46" s="2" customFormat="1" ht="13" x14ac:dyDescent="0.3">
      <c r="A21" s="33" t="s">
        <v>40</v>
      </c>
      <c r="B21" s="49">
        <v>86</v>
      </c>
      <c r="C21" s="11">
        <v>2500</v>
      </c>
      <c r="D21" s="11">
        <v>4100</v>
      </c>
      <c r="E21" s="11">
        <v>300</v>
      </c>
      <c r="F21" s="11">
        <v>2500</v>
      </c>
      <c r="G21" s="11">
        <v>2000</v>
      </c>
      <c r="H21" s="11"/>
      <c r="I21" s="11"/>
      <c r="J21" s="39">
        <f t="shared" si="2"/>
        <v>11486</v>
      </c>
      <c r="K21" s="11">
        <v>-350</v>
      </c>
      <c r="L21" s="11">
        <v>-1350</v>
      </c>
      <c r="M21" s="11">
        <v>-250</v>
      </c>
      <c r="N21" s="11">
        <v>-300</v>
      </c>
      <c r="O21" s="11">
        <v>-175</v>
      </c>
      <c r="P21" s="11">
        <v>-1800</v>
      </c>
      <c r="Q21" s="11">
        <v>-500</v>
      </c>
      <c r="R21" s="11">
        <v>-2100</v>
      </c>
      <c r="S21" s="11">
        <f>-2500+220</f>
        <v>-2280</v>
      </c>
      <c r="T21" s="11">
        <v>-100</v>
      </c>
      <c r="U21" s="11">
        <v>-100</v>
      </c>
      <c r="V21" s="11"/>
      <c r="W21" s="11"/>
      <c r="X21" s="11"/>
      <c r="Y21" s="11"/>
      <c r="Z21" s="11"/>
      <c r="AA21" s="11"/>
      <c r="AB21" s="11"/>
      <c r="AC21" s="11"/>
      <c r="AD21" s="11"/>
      <c r="AE21" s="11"/>
      <c r="AF21" s="11">
        <v>-750</v>
      </c>
      <c r="AG21" s="39">
        <f t="shared" si="0"/>
        <v>-10055</v>
      </c>
      <c r="AH21" s="58">
        <f t="shared" si="1"/>
        <v>1431</v>
      </c>
      <c r="AI21" s="60"/>
      <c r="AJ21" s="61"/>
      <c r="AK21" s="24"/>
      <c r="AL21" s="24"/>
      <c r="AM21" s="25"/>
      <c r="AN21" s="24"/>
      <c r="AO21" s="25"/>
      <c r="AP21" s="25"/>
      <c r="AQ21" s="25"/>
      <c r="AR21" s="25"/>
      <c r="AS21" s="25"/>
    </row>
    <row r="22" spans="1:46" s="25" customFormat="1" ht="13" x14ac:dyDescent="0.3">
      <c r="A22" s="34" t="s">
        <v>41</v>
      </c>
      <c r="B22" s="37">
        <v>240</v>
      </c>
      <c r="C22" s="35">
        <v>3000</v>
      </c>
      <c r="D22" s="35">
        <v>5000</v>
      </c>
      <c r="E22" s="35">
        <f>2000</f>
        <v>2000</v>
      </c>
      <c r="F22" s="35"/>
      <c r="G22" s="35"/>
      <c r="H22" s="35"/>
      <c r="I22" s="35"/>
      <c r="J22" s="40">
        <f>SUM(B22:I22)</f>
        <v>10240</v>
      </c>
      <c r="K22" s="35">
        <v>-350</v>
      </c>
      <c r="L22" s="35">
        <v>-1350</v>
      </c>
      <c r="M22" s="35">
        <v>-250</v>
      </c>
      <c r="N22" s="35">
        <v>-300</v>
      </c>
      <c r="O22" s="35">
        <v>-175</v>
      </c>
      <c r="P22" s="35">
        <v>-1800</v>
      </c>
      <c r="Q22" s="35">
        <v>-500</v>
      </c>
      <c r="R22" s="35">
        <v>-2100</v>
      </c>
      <c r="S22" s="35">
        <v>-2500</v>
      </c>
      <c r="T22" s="35"/>
      <c r="U22" s="35">
        <v>-100</v>
      </c>
      <c r="V22" s="35"/>
      <c r="W22" s="35"/>
      <c r="X22" s="35"/>
      <c r="Y22" s="35"/>
      <c r="Z22" s="35"/>
      <c r="AA22" s="35"/>
      <c r="AB22" s="35"/>
      <c r="AC22" s="35"/>
      <c r="AD22" s="35"/>
      <c r="AE22" s="35"/>
      <c r="AF22" s="35"/>
      <c r="AG22" s="40">
        <f t="shared" si="0"/>
        <v>-9425</v>
      </c>
      <c r="AH22" s="36">
        <f t="shared" si="1"/>
        <v>815</v>
      </c>
      <c r="AI22" s="60"/>
      <c r="AJ22" s="61"/>
      <c r="AK22" s="24"/>
      <c r="AL22" s="24"/>
      <c r="AN22" s="24"/>
    </row>
    <row r="23" spans="1:46" s="2" customFormat="1" ht="13" x14ac:dyDescent="0.3">
      <c r="A23" s="33" t="s">
        <v>42</v>
      </c>
      <c r="B23" s="49">
        <v>662</v>
      </c>
      <c r="C23" s="11">
        <v>4000</v>
      </c>
      <c r="D23" s="11">
        <v>2000</v>
      </c>
      <c r="E23" s="11"/>
      <c r="F23" s="11"/>
      <c r="G23" s="11"/>
      <c r="H23" s="11"/>
      <c r="I23" s="11"/>
      <c r="J23" s="39">
        <f t="shared" si="2"/>
        <v>6662</v>
      </c>
      <c r="K23" s="11">
        <v>-350</v>
      </c>
      <c r="L23" s="11">
        <v>-1350</v>
      </c>
      <c r="M23" s="11">
        <v>-125</v>
      </c>
      <c r="N23" s="11"/>
      <c r="O23" s="11">
        <v>-175</v>
      </c>
      <c r="P23" s="11">
        <v>-1800</v>
      </c>
      <c r="Q23" s="11">
        <v>-500</v>
      </c>
      <c r="R23" s="11">
        <v>-2100</v>
      </c>
      <c r="S23" s="11"/>
      <c r="T23" s="11">
        <v>-50</v>
      </c>
      <c r="U23" s="11">
        <v>-100</v>
      </c>
      <c r="V23" s="11"/>
      <c r="W23" s="11"/>
      <c r="X23" s="11"/>
      <c r="Y23" s="11"/>
      <c r="Z23" s="11"/>
      <c r="AA23" s="11"/>
      <c r="AB23" s="11"/>
      <c r="AC23" s="11"/>
      <c r="AD23" s="11"/>
      <c r="AE23" s="11"/>
      <c r="AF23" s="11"/>
      <c r="AG23" s="39">
        <f t="shared" si="0"/>
        <v>-6550</v>
      </c>
      <c r="AH23" s="58">
        <f>J23+AG23</f>
        <v>112</v>
      </c>
      <c r="AI23" s="60"/>
      <c r="AJ23" s="61"/>
      <c r="AK23" s="24"/>
      <c r="AL23" s="24"/>
      <c r="AM23" s="25"/>
      <c r="AN23" s="24"/>
      <c r="AO23" s="25"/>
      <c r="AP23" s="25"/>
      <c r="AQ23" s="25"/>
      <c r="AR23" s="25"/>
      <c r="AS23" s="25"/>
    </row>
    <row r="24" spans="1:46" s="25" customFormat="1" ht="13" x14ac:dyDescent="0.3">
      <c r="A24" s="34" t="s">
        <v>43</v>
      </c>
      <c r="B24" s="37">
        <v>786</v>
      </c>
      <c r="C24" s="35">
        <v>2500</v>
      </c>
      <c r="D24" s="35">
        <v>4500</v>
      </c>
      <c r="E24" s="35">
        <v>2000</v>
      </c>
      <c r="F24" s="35"/>
      <c r="G24" s="35"/>
      <c r="H24" s="35"/>
      <c r="I24" s="35"/>
      <c r="J24" s="40">
        <f>SUM(B24:I24)</f>
        <v>9786</v>
      </c>
      <c r="K24" s="35">
        <v>-350</v>
      </c>
      <c r="L24" s="35">
        <v>-1350</v>
      </c>
      <c r="M24" s="35">
        <v>-250</v>
      </c>
      <c r="N24" s="35">
        <v>-300</v>
      </c>
      <c r="O24" s="35">
        <v>-175</v>
      </c>
      <c r="P24" s="35">
        <v>-1800</v>
      </c>
      <c r="Q24" s="35">
        <v>-500</v>
      </c>
      <c r="R24" s="35">
        <v>-2100</v>
      </c>
      <c r="S24" s="35">
        <v>-2500</v>
      </c>
      <c r="T24" s="35">
        <v>-50</v>
      </c>
      <c r="U24" s="35">
        <v>-100</v>
      </c>
      <c r="V24" s="35"/>
      <c r="W24" s="35"/>
      <c r="X24" s="35"/>
      <c r="Y24" s="35"/>
      <c r="Z24" s="35"/>
      <c r="AA24" s="35"/>
      <c r="AB24" s="35"/>
      <c r="AC24" s="35"/>
      <c r="AD24" s="35"/>
      <c r="AE24" s="35"/>
      <c r="AF24" s="35">
        <v>-750</v>
      </c>
      <c r="AG24" s="40">
        <f t="shared" si="0"/>
        <v>-10225</v>
      </c>
      <c r="AH24" s="36">
        <f t="shared" si="1"/>
        <v>-439</v>
      </c>
      <c r="AI24" s="60"/>
      <c r="AJ24" s="61"/>
      <c r="AK24" s="24"/>
      <c r="AL24" s="24"/>
      <c r="AN24" s="24"/>
    </row>
    <row r="25" spans="1:46" s="2" customFormat="1" ht="13" x14ac:dyDescent="0.3">
      <c r="A25" s="33" t="s">
        <v>44</v>
      </c>
      <c r="B25" s="49">
        <v>280</v>
      </c>
      <c r="C25" s="11">
        <v>2000</v>
      </c>
      <c r="D25" s="11"/>
      <c r="E25" s="11"/>
      <c r="F25" s="11"/>
      <c r="G25" s="11"/>
      <c r="H25" s="11"/>
      <c r="I25" s="11"/>
      <c r="J25" s="39">
        <f t="shared" si="2"/>
        <v>2280</v>
      </c>
      <c r="K25" s="11"/>
      <c r="L25" s="11">
        <v>-1350</v>
      </c>
      <c r="M25" s="11">
        <v>-250</v>
      </c>
      <c r="N25" s="11"/>
      <c r="O25" s="11">
        <v>-175</v>
      </c>
      <c r="P25" s="11">
        <v>-350</v>
      </c>
      <c r="Q25" s="11"/>
      <c r="R25" s="11"/>
      <c r="S25" s="11"/>
      <c r="T25" s="11"/>
      <c r="U25" s="11">
        <v>-100</v>
      </c>
      <c r="V25" s="11"/>
      <c r="W25" s="11"/>
      <c r="X25" s="11"/>
      <c r="Y25" s="11"/>
      <c r="Z25" s="11"/>
      <c r="AA25" s="11"/>
      <c r="AB25" s="11"/>
      <c r="AC25" s="11"/>
      <c r="AD25" s="11"/>
      <c r="AE25" s="11"/>
      <c r="AF25" s="11"/>
      <c r="AG25" s="39">
        <f t="shared" si="0"/>
        <v>-2225</v>
      </c>
      <c r="AH25" s="58">
        <f t="shared" si="1"/>
        <v>55</v>
      </c>
      <c r="AI25" s="60"/>
      <c r="AJ25" s="61"/>
      <c r="AK25" s="24"/>
      <c r="AL25" s="24"/>
      <c r="AM25" s="25"/>
      <c r="AN25" s="24"/>
      <c r="AO25" s="25"/>
      <c r="AP25" s="25"/>
      <c r="AQ25" s="25"/>
      <c r="AR25" s="25"/>
      <c r="AS25" s="25"/>
    </row>
    <row r="26" spans="1:46" s="25" customFormat="1" ht="13" x14ac:dyDescent="0.3">
      <c r="A26" s="34" t="s">
        <v>45</v>
      </c>
      <c r="B26" s="37">
        <v>466</v>
      </c>
      <c r="C26" s="35">
        <v>2000</v>
      </c>
      <c r="D26" s="35">
        <v>1500</v>
      </c>
      <c r="E26" s="35">
        <v>3000</v>
      </c>
      <c r="F26" s="35">
        <v>2600</v>
      </c>
      <c r="G26" s="35">
        <v>600</v>
      </c>
      <c r="H26" s="35"/>
      <c r="I26" s="35"/>
      <c r="J26" s="40">
        <f t="shared" si="2"/>
        <v>10166</v>
      </c>
      <c r="K26" s="35">
        <v>-350</v>
      </c>
      <c r="L26" s="35">
        <v>-1350</v>
      </c>
      <c r="M26" s="35">
        <v>-250</v>
      </c>
      <c r="N26" s="35">
        <v>-300</v>
      </c>
      <c r="O26" s="35">
        <v>-175</v>
      </c>
      <c r="P26" s="35">
        <v>-1800</v>
      </c>
      <c r="Q26" s="35">
        <v>-500</v>
      </c>
      <c r="R26" s="35">
        <v>-2100</v>
      </c>
      <c r="S26" s="35">
        <v>-2500</v>
      </c>
      <c r="T26" s="35">
        <v>-50</v>
      </c>
      <c r="U26" s="35">
        <v>-100</v>
      </c>
      <c r="V26" s="35"/>
      <c r="W26" s="35"/>
      <c r="X26" s="35"/>
      <c r="Y26" s="35"/>
      <c r="Z26" s="35"/>
      <c r="AA26" s="35"/>
      <c r="AB26" s="35"/>
      <c r="AC26" s="35"/>
      <c r="AD26" s="35"/>
      <c r="AE26" s="35"/>
      <c r="AF26" s="35">
        <v>-750</v>
      </c>
      <c r="AG26" s="40">
        <f t="shared" si="0"/>
        <v>-10225</v>
      </c>
      <c r="AH26" s="36">
        <f t="shared" si="1"/>
        <v>-59</v>
      </c>
      <c r="AI26" s="60"/>
      <c r="AJ26" s="61"/>
      <c r="AK26" s="24"/>
      <c r="AL26" s="24"/>
      <c r="AN26" s="24"/>
    </row>
    <row r="27" spans="1:46" ht="15.5" x14ac:dyDescent="0.35">
      <c r="A27" s="38" t="s">
        <v>5</v>
      </c>
      <c r="B27" s="40">
        <f>SUM(B7:B26)</f>
        <v>11085</v>
      </c>
      <c r="C27" s="40"/>
      <c r="D27" s="40"/>
      <c r="E27" s="40"/>
      <c r="F27" s="40"/>
      <c r="G27" s="40">
        <f t="shared" ref="G27" si="6">SUM(G7:G26)</f>
        <v>8350</v>
      </c>
      <c r="H27" s="36"/>
      <c r="I27" s="36"/>
      <c r="J27" s="40">
        <f t="shared" ref="J27:AH27" si="7">SUM(J7:J26)</f>
        <v>158633</v>
      </c>
      <c r="K27" s="36">
        <f t="shared" si="7"/>
        <v>-5950</v>
      </c>
      <c r="L27" s="36">
        <f t="shared" si="7"/>
        <v>-21000</v>
      </c>
      <c r="M27" s="36">
        <f t="shared" si="7"/>
        <v>-4625</v>
      </c>
      <c r="N27" s="36">
        <f t="shared" si="7"/>
        <v>-4200</v>
      </c>
      <c r="O27" s="36">
        <f t="shared" si="7"/>
        <v>-3500</v>
      </c>
      <c r="P27" s="36">
        <f t="shared" si="7"/>
        <v>-27700</v>
      </c>
      <c r="Q27" s="36">
        <f t="shared" si="7"/>
        <v>-8000</v>
      </c>
      <c r="R27" s="36">
        <f t="shared" si="7"/>
        <v>-35500</v>
      </c>
      <c r="S27" s="36">
        <f t="shared" si="7"/>
        <v>-29780</v>
      </c>
      <c r="T27" s="36">
        <f t="shared" si="7"/>
        <v>-700</v>
      </c>
      <c r="U27" s="36">
        <f t="shared" si="7"/>
        <v>-2000</v>
      </c>
      <c r="V27" s="36">
        <f t="shared" si="7"/>
        <v>0</v>
      </c>
      <c r="W27" s="36">
        <f t="shared" si="7"/>
        <v>0</v>
      </c>
      <c r="X27" s="36">
        <f t="shared" si="7"/>
        <v>0</v>
      </c>
      <c r="Y27" s="36">
        <f t="shared" si="7"/>
        <v>0</v>
      </c>
      <c r="Z27" s="36">
        <f t="shared" si="7"/>
        <v>0</v>
      </c>
      <c r="AA27" s="36">
        <f t="shared" si="7"/>
        <v>0</v>
      </c>
      <c r="AB27" s="36">
        <f t="shared" si="7"/>
        <v>0</v>
      </c>
      <c r="AC27" s="36">
        <f t="shared" si="7"/>
        <v>0</v>
      </c>
      <c r="AD27" s="36">
        <f t="shared" si="7"/>
        <v>0</v>
      </c>
      <c r="AE27" s="36">
        <f t="shared" si="7"/>
        <v>0</v>
      </c>
      <c r="AF27" s="36">
        <f t="shared" si="7"/>
        <v>-7500</v>
      </c>
      <c r="AG27" s="40">
        <f t="shared" si="7"/>
        <v>-150455</v>
      </c>
      <c r="AH27" s="41">
        <f t="shared" si="7"/>
        <v>8178</v>
      </c>
      <c r="AI27" s="42" t="s">
        <v>54</v>
      </c>
      <c r="AJ27" s="42" t="s">
        <v>48</v>
      </c>
      <c r="AK27" s="15">
        <v>8178</v>
      </c>
      <c r="AL27" s="15"/>
      <c r="AM27" s="25"/>
      <c r="AN27" s="4"/>
      <c r="AO27" s="3"/>
      <c r="AP27" s="3"/>
      <c r="AQ27" s="3"/>
      <c r="AR27" s="3"/>
      <c r="AS27" s="3"/>
    </row>
    <row r="28" spans="1:46" s="3" customFormat="1" x14ac:dyDescent="0.35">
      <c r="A28" s="6"/>
      <c r="B28" s="5"/>
      <c r="C28" s="5"/>
      <c r="D28" s="5"/>
      <c r="E28" s="5"/>
      <c r="F28" s="5"/>
      <c r="G28" s="5"/>
      <c r="H28" s="5"/>
      <c r="I28" s="5"/>
      <c r="J28" s="7"/>
      <c r="K28" s="5"/>
      <c r="L28" s="5"/>
      <c r="M28" s="5"/>
      <c r="N28" s="5"/>
      <c r="O28" s="5"/>
      <c r="P28" s="5"/>
      <c r="Q28" s="5"/>
      <c r="R28" s="5"/>
      <c r="S28" s="5"/>
      <c r="T28" s="5"/>
      <c r="U28" s="5"/>
      <c r="V28" s="5"/>
      <c r="W28" s="5"/>
      <c r="X28" s="5"/>
      <c r="Y28" s="5"/>
      <c r="Z28" s="5"/>
      <c r="AA28" s="5"/>
      <c r="AB28" s="5"/>
      <c r="AC28" s="5"/>
      <c r="AD28" s="5"/>
      <c r="AE28" s="5"/>
      <c r="AF28" s="5"/>
      <c r="AG28" s="5"/>
      <c r="AH28" s="42"/>
      <c r="AI28" s="42"/>
      <c r="AJ28" s="42"/>
      <c r="AK28" s="15">
        <f>AH27-AK27</f>
        <v>0</v>
      </c>
      <c r="AL28" s="23"/>
      <c r="AM28" s="23"/>
      <c r="AN28" s="23"/>
      <c r="AO28" s="27"/>
    </row>
    <row r="29" spans="1:46" ht="21" x14ac:dyDescent="0.5">
      <c r="A29" s="21" t="s">
        <v>2</v>
      </c>
      <c r="R29" s="13"/>
      <c r="AH29" s="15"/>
      <c r="AI29" s="42"/>
      <c r="AJ29" s="32"/>
      <c r="AK29" s="13"/>
      <c r="AL29" s="13"/>
      <c r="AT29">
        <v>1</v>
      </c>
    </row>
    <row r="30" spans="1:46" x14ac:dyDescent="0.35">
      <c r="A30" s="8" t="s">
        <v>3</v>
      </c>
      <c r="AH30" s="13"/>
      <c r="AI30" s="42"/>
      <c r="AJ30" s="42"/>
      <c r="AK30" s="13"/>
      <c r="AL30" s="13"/>
      <c r="AN30" s="13"/>
    </row>
    <row r="31" spans="1:46" ht="27" customHeight="1" x14ac:dyDescent="0.35">
      <c r="A31" s="6" t="s">
        <v>4</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13"/>
      <c r="AI31" s="6"/>
      <c r="AJ31" s="6"/>
      <c r="AK31" s="59"/>
      <c r="AL31" s="59"/>
      <c r="AM31" s="6"/>
      <c r="AN31" s="6"/>
    </row>
    <row r="32" spans="1:46" x14ac:dyDescent="0.35">
      <c r="A32" s="6" t="s">
        <v>11</v>
      </c>
    </row>
    <row r="33" spans="1:38" x14ac:dyDescent="0.35">
      <c r="A33" s="6" t="s">
        <v>12</v>
      </c>
      <c r="AL33" s="13"/>
    </row>
    <row r="34" spans="1:38" x14ac:dyDescent="0.35">
      <c r="A34" s="8"/>
    </row>
    <row r="35" spans="1:38" x14ac:dyDescent="0.35">
      <c r="A35" s="8" t="s">
        <v>1</v>
      </c>
    </row>
    <row r="36" spans="1:38" x14ac:dyDescent="0.35">
      <c r="A36" s="8"/>
    </row>
    <row r="37" spans="1:38" x14ac:dyDescent="0.35">
      <c r="A37" s="14"/>
      <c r="J37" s="13"/>
    </row>
    <row r="38" spans="1:38" x14ac:dyDescent="0.35">
      <c r="A38" s="8"/>
    </row>
    <row r="39" spans="1:38" x14ac:dyDescent="0.35">
      <c r="A39" s="9"/>
    </row>
    <row r="40" spans="1:38" x14ac:dyDescent="0.35">
      <c r="B40"/>
      <c r="C40"/>
      <c r="D40"/>
    </row>
    <row r="41" spans="1:38" x14ac:dyDescent="0.35">
      <c r="A41" s="62"/>
      <c r="B41" s="62"/>
      <c r="C41" s="62"/>
      <c r="D41" s="66"/>
      <c r="E41" s="64"/>
      <c r="F41" s="65"/>
      <c r="G41" s="65"/>
    </row>
    <row r="42" spans="1:38" x14ac:dyDescent="0.35">
      <c r="A42" s="62"/>
      <c r="B42" s="62"/>
      <c r="C42" s="62"/>
      <c r="D42" s="66"/>
      <c r="E42" s="64"/>
      <c r="F42" s="65"/>
      <c r="G42" s="65"/>
    </row>
    <row r="43" spans="1:38" x14ac:dyDescent="0.35">
      <c r="A43" s="63"/>
      <c r="B43" s="63"/>
      <c r="C43" s="63"/>
      <c r="D43" s="67"/>
      <c r="E43" s="64"/>
      <c r="F43" s="65"/>
      <c r="G43" s="65"/>
    </row>
    <row r="44" spans="1:38" x14ac:dyDescent="0.35">
      <c r="B44"/>
      <c r="C44"/>
      <c r="D44" s="67"/>
      <c r="E44" s="64"/>
      <c r="F44" s="65"/>
      <c r="G44" s="65"/>
    </row>
    <row r="45" spans="1:38" x14ac:dyDescent="0.35">
      <c r="B45"/>
      <c r="C45"/>
      <c r="D45" s="67"/>
      <c r="E45" s="64"/>
      <c r="F45" s="65"/>
      <c r="G45" s="65"/>
    </row>
    <row r="46" spans="1:38" x14ac:dyDescent="0.35">
      <c r="B46"/>
      <c r="C46"/>
      <c r="D46" s="67"/>
      <c r="E46" s="64"/>
      <c r="F46" s="65"/>
      <c r="G46" s="65"/>
    </row>
    <row r="47" spans="1:38" x14ac:dyDescent="0.35">
      <c r="B47"/>
      <c r="C47"/>
      <c r="D47" s="67"/>
      <c r="E47" s="64"/>
      <c r="F47" s="65"/>
      <c r="G47" s="65"/>
    </row>
    <row r="48" spans="1:38" x14ac:dyDescent="0.35">
      <c r="B48"/>
      <c r="C48"/>
      <c r="D48" s="67"/>
      <c r="E48" s="64"/>
      <c r="F48" s="65"/>
      <c r="G48" s="65"/>
    </row>
    <row r="49" spans="2:7" x14ac:dyDescent="0.35">
      <c r="B49"/>
      <c r="C49"/>
      <c r="D49" s="67"/>
      <c r="E49" s="64"/>
      <c r="F49" s="65"/>
      <c r="G49" s="65"/>
    </row>
    <row r="50" spans="2:7" x14ac:dyDescent="0.35">
      <c r="B50"/>
      <c r="C50"/>
      <c r="D50" s="67"/>
      <c r="E50" s="64"/>
      <c r="F50" s="65"/>
      <c r="G50" s="65"/>
    </row>
    <row r="51" spans="2:7" x14ac:dyDescent="0.35">
      <c r="B51"/>
      <c r="C51"/>
      <c r="D51" s="67"/>
      <c r="E51" s="64"/>
      <c r="F51" s="65"/>
      <c r="G51" s="65"/>
    </row>
    <row r="52" spans="2:7" x14ac:dyDescent="0.35">
      <c r="B52"/>
      <c r="C52"/>
      <c r="D52" s="67"/>
      <c r="E52" s="64"/>
      <c r="F52" s="65"/>
      <c r="G52" s="65"/>
    </row>
    <row r="53" spans="2:7" x14ac:dyDescent="0.35">
      <c r="B53"/>
      <c r="C53"/>
      <c r="D53" s="67"/>
      <c r="E53" s="64"/>
      <c r="F53" s="65"/>
      <c r="G53" s="65"/>
    </row>
    <row r="54" spans="2:7" x14ac:dyDescent="0.35">
      <c r="B54"/>
      <c r="C54"/>
      <c r="D54" s="67"/>
      <c r="E54" s="64"/>
      <c r="F54" s="65"/>
      <c r="G54" s="65"/>
    </row>
    <row r="55" spans="2:7" x14ac:dyDescent="0.35">
      <c r="B55"/>
      <c r="C55"/>
      <c r="D55" s="67"/>
      <c r="E55" s="64"/>
      <c r="F55" s="65"/>
      <c r="G55" s="65"/>
    </row>
    <row r="56" spans="2:7" x14ac:dyDescent="0.35">
      <c r="B56"/>
      <c r="C56"/>
      <c r="D56" s="67"/>
      <c r="E56" s="64"/>
      <c r="F56" s="65"/>
      <c r="G56" s="65"/>
    </row>
    <row r="57" spans="2:7" x14ac:dyDescent="0.35">
      <c r="B57"/>
      <c r="C57"/>
      <c r="D57" s="67"/>
      <c r="E57" s="64"/>
      <c r="F57" s="65"/>
      <c r="G57" s="65"/>
    </row>
    <row r="58" spans="2:7" x14ac:dyDescent="0.35">
      <c r="B58"/>
      <c r="C58"/>
      <c r="D58" s="67"/>
      <c r="E58" s="64"/>
      <c r="F58" s="65"/>
      <c r="G58" s="65"/>
    </row>
    <row r="59" spans="2:7" x14ac:dyDescent="0.35">
      <c r="B59"/>
      <c r="C59"/>
      <c r="D59" s="67"/>
      <c r="E59" s="64"/>
      <c r="F59" s="65"/>
      <c r="G59" s="65"/>
    </row>
    <row r="60" spans="2:7" x14ac:dyDescent="0.35">
      <c r="B60"/>
      <c r="C60"/>
      <c r="D60" s="67"/>
      <c r="E60" s="64"/>
      <c r="F60" s="65"/>
      <c r="G60" s="65"/>
    </row>
  </sheetData>
  <autoFilter ref="A6:AI27" xr:uid="{00000000-0001-0000-0000-000000000000}"/>
  <conditionalFormatting sqref="AH27">
    <cfRule type="cellIs" dxfId="1" priority="19" operator="lessThan">
      <formula>0</formula>
    </cfRule>
    <cfRule type="cellIs" dxfId="0" priority="20" operator="between">
      <formula>0</formula>
      <formula>100</formula>
    </cfRule>
  </conditionalFormatting>
  <pageMargins left="0.70866141732283472" right="0.70866141732283472" top="0.74803149606299213" bottom="0.74803149606299213" header="0.31496062992125984" footer="0.31496062992125984"/>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Lista</vt:lpstr>
    </vt:vector>
  </TitlesOfParts>
  <Company>Virtusa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Fredrik Tallsten</dc:creator>
  <cp:lastModifiedBy>Locking Tallsten Terese, UHvee</cp:lastModifiedBy>
  <cp:lastPrinted>2018-01-26T09:50:43Z</cp:lastPrinted>
  <dcterms:created xsi:type="dcterms:W3CDTF">2015-11-08T21:28:58Z</dcterms:created>
  <dcterms:modified xsi:type="dcterms:W3CDTF">2024-01-31T16:46:50Z</dcterms:modified>
</cp:coreProperties>
</file>