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2jowi\Desktop\Jonas Wittek\Fotboll\Konstgräs_Vaggeryds IP\Bokningsschema\"/>
    </mc:Choice>
  </mc:AlternateContent>
  <xr:revisionPtr revIDLastSave="0" documentId="10_ncr:100000_{94905130-0266-4C44-90EF-2443DD110D21}" xr6:coauthVersionLast="31" xr6:coauthVersionMax="31" xr10:uidLastSave="{00000000-0000-0000-0000-000000000000}"/>
  <bookViews>
    <workbookView xWindow="720" yWindow="495" windowWidth="15600" windowHeight="11760" activeTab="8" xr2:uid="{00000000-000D-0000-FFFF-FFFF00000000}"/>
  </bookViews>
  <sheets>
    <sheet name="Januari" sheetId="1" r:id="rId1"/>
    <sheet name="Februari" sheetId="2" r:id="rId2"/>
    <sheet name="Mars" sheetId="3" r:id="rId3"/>
    <sheet name="April" sheetId="4" r:id="rId4"/>
    <sheet name="Maj" sheetId="5" r:id="rId5"/>
    <sheet name="Juni" sheetId="6" r:id="rId6"/>
    <sheet name="Juli" sheetId="7" r:id="rId7"/>
    <sheet name="Augusti" sheetId="8" r:id="rId8"/>
    <sheet name="September" sheetId="9" r:id="rId9"/>
    <sheet name="Oktober" sheetId="10" r:id="rId10"/>
    <sheet name="November" sheetId="11" r:id="rId11"/>
    <sheet name="December" sheetId="12" r:id="rId12"/>
  </sheets>
  <definedNames>
    <definedName name="_xlnm.Print_Titles" localSheetId="3">April!$A:$B,April!$1:$4</definedName>
    <definedName name="_xlnm.Print_Titles" localSheetId="7">Augusti!$A:$B,Augusti!$1:$4</definedName>
    <definedName name="_xlnm.Print_Titles" localSheetId="11">December!$A:$B,December!$1:$4</definedName>
    <definedName name="_xlnm.Print_Titles" localSheetId="1">Februari!$A:$B,Februari!$1:$4</definedName>
    <definedName name="_xlnm.Print_Titles" localSheetId="0">Januari!$A:$B,Januari!$1:$4</definedName>
    <definedName name="_xlnm.Print_Titles" localSheetId="6">Juli!$A:$B,Juli!$1:$4</definedName>
    <definedName name="_xlnm.Print_Titles" localSheetId="5">Juni!$A:$B,Juni!$1:$4</definedName>
    <definedName name="_xlnm.Print_Titles" localSheetId="4">Maj!$A:$B,Maj!$1:$4</definedName>
    <definedName name="_xlnm.Print_Titles" localSheetId="2">Mars!$A:$B,Mars!$1:$4</definedName>
    <definedName name="_xlnm.Print_Titles" localSheetId="10">November!$A:$B,November!$1:$4</definedName>
    <definedName name="_xlnm.Print_Titles" localSheetId="9">Oktober!$A:$B,Oktober!$1:$4</definedName>
    <definedName name="_xlnm.Print_Titles" localSheetId="8">September!$A:$B,September!$1:$4</definedName>
  </definedNames>
  <calcPr calcId="179017"/>
</workbook>
</file>

<file path=xl/calcChain.xml><?xml version="1.0" encoding="utf-8"?>
<calcChain xmlns="http://schemas.openxmlformats.org/spreadsheetml/2006/main">
  <c r="M34" i="5" l="1"/>
  <c r="O32" i="5"/>
  <c r="K32" i="5"/>
  <c r="E32" i="5"/>
  <c r="BO32" i="3" l="1"/>
  <c r="BM32" i="3"/>
  <c r="BK32" i="3"/>
  <c r="BI32" i="3"/>
  <c r="BG33" i="3"/>
  <c r="BG32" i="3"/>
  <c r="BE32" i="3"/>
  <c r="AW32" i="3" l="1"/>
  <c r="AI32" i="3"/>
  <c r="AA33" i="3"/>
  <c r="U32" i="3"/>
  <c r="K40" i="2" l="1"/>
  <c r="M40" i="2"/>
  <c r="O40" i="2"/>
  <c r="S40" i="2"/>
  <c r="U40" i="2"/>
  <c r="W40" i="2"/>
  <c r="Y40" i="2"/>
  <c r="AA40" i="2"/>
  <c r="AC40" i="2"/>
  <c r="AG40" i="2"/>
  <c r="AI40" i="2"/>
  <c r="AK40" i="2"/>
  <c r="AM40" i="2"/>
  <c r="AO40" i="2"/>
  <c r="AU40" i="2"/>
  <c r="AW40" i="2"/>
  <c r="AY40" i="2"/>
  <c r="BA40" i="2"/>
  <c r="BC40" i="2"/>
  <c r="BG40" i="2"/>
  <c r="BI40" i="2"/>
  <c r="BK40" i="2"/>
  <c r="BM40" i="2"/>
  <c r="BO40" i="2"/>
  <c r="BQ40" i="2"/>
  <c r="BS40" i="2"/>
  <c r="I40" i="2"/>
  <c r="Q33" i="2"/>
  <c r="Q40" i="2" s="1"/>
  <c r="AE33" i="2"/>
  <c r="AE40" i="2" s="1"/>
  <c r="AS33" i="2"/>
  <c r="AS40" i="2" s="1"/>
  <c r="BE32" i="2"/>
  <c r="BE40" i="2" s="1"/>
  <c r="AQ32" i="2"/>
  <c r="AQ40" i="2" s="1"/>
  <c r="BV40" i="2" l="1"/>
  <c r="BV35" i="12"/>
  <c r="BX35" i="12" s="1"/>
  <c r="BV32" i="12"/>
  <c r="BX32" i="12" s="1"/>
  <c r="BV39" i="12"/>
  <c r="BX39" i="12" s="1"/>
  <c r="BV38" i="12"/>
  <c r="BX38" i="12" s="1"/>
  <c r="BV37" i="12"/>
  <c r="BX37" i="12" s="1"/>
  <c r="BV36" i="12"/>
  <c r="BX36" i="12" s="1"/>
  <c r="BV34" i="12"/>
  <c r="BX34" i="12" s="1"/>
  <c r="BV33" i="12"/>
  <c r="BX33" i="12" s="1"/>
  <c r="BV39" i="11"/>
  <c r="BX39" i="11" s="1"/>
  <c r="BV38" i="11"/>
  <c r="BX38" i="11" s="1"/>
  <c r="BV37" i="11"/>
  <c r="BX37" i="11" s="1"/>
  <c r="BV36" i="11"/>
  <c r="BX36" i="11" s="1"/>
  <c r="BV35" i="11"/>
  <c r="BX35" i="11" s="1"/>
  <c r="BV34" i="11"/>
  <c r="BX34" i="11" s="1"/>
  <c r="BV33" i="11"/>
  <c r="BX33" i="11" s="1"/>
  <c r="BV32" i="11"/>
  <c r="BX32" i="11" s="1"/>
  <c r="BV39" i="10"/>
  <c r="BX39" i="10" s="1"/>
  <c r="BV38" i="10"/>
  <c r="BX38" i="10" s="1"/>
  <c r="BV37" i="10"/>
  <c r="BX37" i="10" s="1"/>
  <c r="BV36" i="10"/>
  <c r="BX36" i="10" s="1"/>
  <c r="BV35" i="10"/>
  <c r="BX35" i="10" s="1"/>
  <c r="BV34" i="10"/>
  <c r="BX34" i="10" s="1"/>
  <c r="BV33" i="10"/>
  <c r="BX33" i="10" s="1"/>
  <c r="BV32" i="10"/>
  <c r="BX32" i="10" s="1"/>
  <c r="BV39" i="9"/>
  <c r="BX39" i="9" s="1"/>
  <c r="BV38" i="9"/>
  <c r="BX38" i="9" s="1"/>
  <c r="BV37" i="9"/>
  <c r="BX37" i="9" s="1"/>
  <c r="BV36" i="9"/>
  <c r="BX36" i="9" s="1"/>
  <c r="BV35" i="9"/>
  <c r="BX35" i="9" s="1"/>
  <c r="BV34" i="9"/>
  <c r="BX34" i="9" s="1"/>
  <c r="BV33" i="9"/>
  <c r="BX33" i="9" s="1"/>
  <c r="BV32" i="9"/>
  <c r="BX32" i="9" s="1"/>
  <c r="BV39" i="8"/>
  <c r="BX39" i="8" s="1"/>
  <c r="BV38" i="8"/>
  <c r="BX38" i="8" s="1"/>
  <c r="BV37" i="8"/>
  <c r="BX37" i="8" s="1"/>
  <c r="BV36" i="8"/>
  <c r="BX36" i="8" s="1"/>
  <c r="BV35" i="8"/>
  <c r="BX35" i="8" s="1"/>
  <c r="BV34" i="8"/>
  <c r="BX34" i="8" s="1"/>
  <c r="BV33" i="8"/>
  <c r="BX33" i="8" s="1"/>
  <c r="BV32" i="8"/>
  <c r="BX32" i="8" s="1"/>
  <c r="CJ39" i="4"/>
  <c r="CL39" i="4" s="1"/>
  <c r="CJ38" i="4"/>
  <c r="CJ37" i="4"/>
  <c r="CL37" i="4" s="1"/>
  <c r="CJ36" i="4"/>
  <c r="CL36" i="4" s="1"/>
  <c r="CJ35" i="4"/>
  <c r="CL35" i="4" s="1"/>
  <c r="CJ34" i="4"/>
  <c r="CL34" i="4" s="1"/>
  <c r="CJ33" i="4"/>
  <c r="CL33" i="4" s="1"/>
  <c r="CJ32" i="4"/>
  <c r="CL32" i="4" s="1"/>
  <c r="CJ39" i="7"/>
  <c r="CJ38" i="7"/>
  <c r="CJ37" i="7"/>
  <c r="CJ36" i="7"/>
  <c r="CJ35" i="7"/>
  <c r="CJ34" i="7"/>
  <c r="CJ33" i="7"/>
  <c r="CJ32" i="7"/>
  <c r="CL39" i="7"/>
  <c r="CL38" i="7"/>
  <c r="CL37" i="7"/>
  <c r="CL36" i="7"/>
  <c r="CL35" i="7"/>
  <c r="CL34" i="7"/>
  <c r="CL33" i="7"/>
  <c r="CL32" i="7"/>
  <c r="BV39" i="6"/>
  <c r="BX39" i="6" s="1"/>
  <c r="BV38" i="6"/>
  <c r="BX38" i="6" s="1"/>
  <c r="BV37" i="6"/>
  <c r="BX37" i="6" s="1"/>
  <c r="BV36" i="6"/>
  <c r="BX36" i="6" s="1"/>
  <c r="BV35" i="6"/>
  <c r="BX35" i="6" s="1"/>
  <c r="BV34" i="6"/>
  <c r="BX34" i="6" s="1"/>
  <c r="BV33" i="6"/>
  <c r="BX33" i="6" s="1"/>
  <c r="BV32" i="6"/>
  <c r="BX32" i="6" s="1"/>
  <c r="BV39" i="5"/>
  <c r="BX39" i="5" s="1"/>
  <c r="BV38" i="5"/>
  <c r="BX38" i="5" s="1"/>
  <c r="BV37" i="5"/>
  <c r="BX37" i="5" s="1"/>
  <c r="BV36" i="5"/>
  <c r="BX36" i="5" s="1"/>
  <c r="BV35" i="5"/>
  <c r="BX35" i="5" s="1"/>
  <c r="BV34" i="5"/>
  <c r="BX34" i="5" s="1"/>
  <c r="BV33" i="5"/>
  <c r="BX33" i="5" s="1"/>
  <c r="BV32" i="5"/>
  <c r="BX32" i="5" s="1"/>
  <c r="CL38" i="4"/>
  <c r="BV39" i="3"/>
  <c r="BX39" i="3" s="1"/>
  <c r="BV38" i="3"/>
  <c r="BX38" i="3" s="1"/>
  <c r="BV37" i="3"/>
  <c r="BX37" i="3" s="1"/>
  <c r="BX36" i="3"/>
  <c r="BV36" i="3"/>
  <c r="BV35" i="3"/>
  <c r="BX35" i="3" s="1"/>
  <c r="BV34" i="3"/>
  <c r="BX34" i="3" s="1"/>
  <c r="BV33" i="3"/>
  <c r="BX33" i="3" s="1"/>
  <c r="BV32" i="3"/>
  <c r="BX32" i="3" s="1"/>
  <c r="BV39" i="2"/>
  <c r="BX39" i="2" s="1"/>
  <c r="BV38" i="2"/>
  <c r="BX38" i="2" s="1"/>
  <c r="BV37" i="2"/>
  <c r="BX37" i="2" s="1"/>
  <c r="BV36" i="2"/>
  <c r="BX36" i="2" s="1"/>
  <c r="BV35" i="2"/>
  <c r="BX35" i="2" s="1"/>
  <c r="BV34" i="2"/>
  <c r="BX34" i="2" s="1"/>
  <c r="BV33" i="2"/>
  <c r="BV32" i="2"/>
  <c r="BX32" i="2" s="1"/>
  <c r="BX35" i="1"/>
  <c r="BV39" i="1"/>
  <c r="BX39" i="1" s="1"/>
  <c r="BV38" i="1"/>
  <c r="BX38" i="1" s="1"/>
  <c r="BV37" i="1"/>
  <c r="BX37" i="1" s="1"/>
  <c r="BV36" i="1"/>
  <c r="BX36" i="1" s="1"/>
  <c r="BV35" i="1"/>
  <c r="BV34" i="1"/>
  <c r="BX34" i="1" s="1"/>
  <c r="BV33" i="1"/>
  <c r="BX33" i="1" s="1"/>
  <c r="BV32" i="1"/>
  <c r="BX32" i="1" s="1"/>
  <c r="BX41" i="6" l="1"/>
  <c r="BX41" i="1"/>
  <c r="BX41" i="8"/>
  <c r="BV43" i="2"/>
  <c r="BX33" i="2"/>
  <c r="BX41" i="2" s="1"/>
  <c r="BX41" i="3"/>
  <c r="BX41" i="12"/>
  <c r="BX41" i="11"/>
  <c r="BX41" i="10"/>
  <c r="BX41" i="9"/>
  <c r="CL41" i="7"/>
  <c r="BX41" i="5"/>
  <c r="CL41" i="4"/>
</calcChain>
</file>

<file path=xl/sharedStrings.xml><?xml version="1.0" encoding="utf-8"?>
<sst xmlns="http://schemas.openxmlformats.org/spreadsheetml/2006/main" count="1389" uniqueCount="121">
  <si>
    <t>Vecka</t>
  </si>
  <si>
    <t>Dag</t>
  </si>
  <si>
    <t>Datum</t>
  </si>
  <si>
    <t>SIS U</t>
  </si>
  <si>
    <t>SIS H/D</t>
  </si>
  <si>
    <t>WIK U</t>
  </si>
  <si>
    <t>WIK H/D</t>
  </si>
  <si>
    <t>HOOK U</t>
  </si>
  <si>
    <t>HOOK A</t>
  </si>
  <si>
    <t>KSK U</t>
  </si>
  <si>
    <t>KSK A</t>
  </si>
  <si>
    <t>Mån</t>
  </si>
  <si>
    <t>Tis</t>
  </si>
  <si>
    <t>Ons</t>
  </si>
  <si>
    <t>Tors</t>
  </si>
  <si>
    <t>Fre</t>
  </si>
  <si>
    <t>Lör</t>
  </si>
  <si>
    <t>Sön</t>
  </si>
  <si>
    <t>Timmar</t>
  </si>
  <si>
    <t>Tim-pris</t>
  </si>
  <si>
    <t>Summa</t>
  </si>
  <si>
    <t>Summa:</t>
  </si>
  <si>
    <t>WIK
F05/06</t>
  </si>
  <si>
    <t>WIK
P07</t>
  </si>
  <si>
    <t>WIK
P02</t>
  </si>
  <si>
    <t>WIK
P03</t>
  </si>
  <si>
    <t>WIK
P04</t>
  </si>
  <si>
    <t>WIK
F03</t>
  </si>
  <si>
    <t>WIK
P05/ P06/ P07</t>
  </si>
  <si>
    <t>WIK
U/J</t>
  </si>
  <si>
    <t>WIK
D</t>
  </si>
  <si>
    <t>KSK
H</t>
  </si>
  <si>
    <t>WIK
A/U/J</t>
  </si>
  <si>
    <t>SIS
H/D</t>
  </si>
  <si>
    <t>HOK
H</t>
  </si>
  <si>
    <t>WIK
A</t>
  </si>
  <si>
    <t>KSK
Tr-Match</t>
  </si>
  <si>
    <t>WIK
U
Tr.-Match</t>
  </si>
  <si>
    <t>HOK
H
1/2</t>
  </si>
  <si>
    <t>SIS
D/U
Tr-Match</t>
  </si>
  <si>
    <t>KSK
H-Cup</t>
  </si>
  <si>
    <t>WIK
D
Tr.- Match</t>
  </si>
  <si>
    <t>HOK
H-Cup</t>
  </si>
  <si>
    <t>WIK
P04
Tr-Match</t>
  </si>
  <si>
    <t>WIK
F03
Tr-Match</t>
  </si>
  <si>
    <t>WIK
P02
Tr.-Match</t>
  </si>
  <si>
    <t>WIK
A
Match</t>
  </si>
  <si>
    <t>WIK
D
Tr.-Match</t>
  </si>
  <si>
    <t>KG ej spel-bar</t>
  </si>
  <si>
    <r>
      <t xml:space="preserve">WIK
</t>
    </r>
    <r>
      <rPr>
        <sz val="6"/>
        <rFont val="Arial"/>
        <family val="2"/>
      </rPr>
      <t>P02 1/2</t>
    </r>
  </si>
  <si>
    <t>SIS
D
1/2</t>
  </si>
  <si>
    <r>
      <t xml:space="preserve">WIK
</t>
    </r>
    <r>
      <rPr>
        <sz val="6"/>
        <rFont val="Arial"/>
        <family val="2"/>
      </rPr>
      <t>F05/06</t>
    </r>
  </si>
  <si>
    <t>WIK
F05/06
1/2</t>
  </si>
  <si>
    <t>WIK
A
Tr.- Match</t>
  </si>
  <si>
    <t>WIK
P04
Tr.-Match</t>
  </si>
  <si>
    <t>WIK
D
Tr. Match</t>
  </si>
  <si>
    <t>För kallt att träna/ Planen frusen och isig!</t>
  </si>
  <si>
    <t>Total per dag</t>
  </si>
  <si>
    <t>Förening</t>
  </si>
  <si>
    <t>WIK H/D/J</t>
  </si>
  <si>
    <t>Kontroll:</t>
  </si>
  <si>
    <t>Februari</t>
  </si>
  <si>
    <t>KSK
Match</t>
  </si>
  <si>
    <t>WIK
A
Serie-Match</t>
  </si>
  <si>
    <t>WIK
D
Serie-Match</t>
  </si>
  <si>
    <t>SIS
D
Serie-Match</t>
  </si>
  <si>
    <t>WIK
D/U
Serie-Match</t>
  </si>
  <si>
    <t>WIK
P03
Tr-Match</t>
  </si>
  <si>
    <t>WIK
F05/06
Tr-match
x2</t>
  </si>
  <si>
    <t>WIK
P07
Tr.-match</t>
  </si>
  <si>
    <t>SIS
D</t>
  </si>
  <si>
    <t>SIS
D
H-Cup</t>
  </si>
  <si>
    <t>SIS
H
H-Cup</t>
  </si>
  <si>
    <t>WIK
J18 
DM-Match</t>
  </si>
  <si>
    <t>SIS
D
Tr-Match</t>
  </si>
  <si>
    <t>WIK
P02
DM-Match</t>
  </si>
  <si>
    <t>WIK
P05</t>
  </si>
  <si>
    <t>WIK
U
Serie-Match</t>
  </si>
  <si>
    <t>KSK
P</t>
  </si>
  <si>
    <t>WIK
F03
DM-Match</t>
  </si>
  <si>
    <t>SIS
D
F07
8.30-9.30</t>
  </si>
  <si>
    <t>SIS
U
Match</t>
  </si>
  <si>
    <t>WIK
P06
Match
x2</t>
  </si>
  <si>
    <t>SIS
P04
DM-Match</t>
  </si>
  <si>
    <t>WIK
P06
Match</t>
  </si>
  <si>
    <t>WIK
P03
Serie-Match</t>
  </si>
  <si>
    <t>WIK
P05
Serie-Match</t>
  </si>
  <si>
    <t>WIK
P06
Serie-Match</t>
  </si>
  <si>
    <t>SIS
P05
Match</t>
  </si>
  <si>
    <t>SIS
F07
Serie-Match</t>
  </si>
  <si>
    <t>WIK
F07
Serie-Match</t>
  </si>
  <si>
    <t>WIK
P07
Serie-Match</t>
  </si>
  <si>
    <t>SIS
F05
Serie-Match</t>
  </si>
  <si>
    <t>WIK
P02 DM-Match</t>
  </si>
  <si>
    <t>WIK
F03
Serie-Match</t>
  </si>
  <si>
    <t>SIS
P07
Serie-Match</t>
  </si>
  <si>
    <t>WIK
P04
Serie-Match</t>
  </si>
  <si>
    <t>WIK
P02
Serie-Match</t>
  </si>
  <si>
    <t>SIS
F07</t>
  </si>
  <si>
    <t>WIK
Domar- utb</t>
  </si>
  <si>
    <t>WIK
J18
Serie-Match</t>
  </si>
  <si>
    <t>WIK
A
1/2</t>
  </si>
  <si>
    <t>WIK
P08
Tr.-Match</t>
  </si>
  <si>
    <t>KSK
Tr.-Match</t>
  </si>
  <si>
    <t>WIK
F05/06
Tr-Match</t>
  </si>
  <si>
    <t>SIS
H
Serie-Match</t>
  </si>
  <si>
    <t>SIS
F08
P04
Serie-
Match</t>
  </si>
  <si>
    <t>Maj 2018</t>
  </si>
  <si>
    <t>Bankeryd</t>
  </si>
  <si>
    <t>WIK J vs</t>
  </si>
  <si>
    <t>WIK P04 vs</t>
  </si>
  <si>
    <t>Huskvarna</t>
  </si>
  <si>
    <t>18.30</t>
  </si>
  <si>
    <t>WIK P02 vs</t>
  </si>
  <si>
    <t>Eksjö</t>
  </si>
  <si>
    <t>17.30</t>
  </si>
  <si>
    <t>Match</t>
  </si>
  <si>
    <t>WIK D/U</t>
  </si>
  <si>
    <t>WIK F03/04</t>
  </si>
  <si>
    <t>Sm.stenar</t>
  </si>
  <si>
    <t>IFK Värnamo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</si>
</sst>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\ d\/m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6"/>
      <name val="Arial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0">
    <xf numFmtId="0" fontId="0" fillId="0" borderId="0" xfId="0"/>
    <xf numFmtId="20" fontId="4" fillId="0" borderId="9" xfId="0" applyNumberFormat="1" applyFont="1" applyFill="1" applyBorder="1" applyAlignment="1">
      <alignment horizontal="left"/>
    </xf>
    <xf numFmtId="20" fontId="5" fillId="0" borderId="10" xfId="0" applyNumberFormat="1" applyFont="1" applyFill="1" applyBorder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20" fontId="5" fillId="0" borderId="14" xfId="0" applyNumberFormat="1" applyFont="1" applyFill="1" applyBorder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20" fontId="5" fillId="0" borderId="1" xfId="0" applyNumberFormat="1" applyFont="1" applyFill="1" applyBorder="1"/>
    <xf numFmtId="0" fontId="5" fillId="0" borderId="18" xfId="0" applyFont="1" applyFill="1" applyBorder="1" applyAlignment="1"/>
    <xf numFmtId="20" fontId="5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/>
    <xf numFmtId="20" fontId="4" fillId="0" borderId="14" xfId="0" applyNumberFormat="1" applyFont="1" applyFill="1" applyBorder="1"/>
    <xf numFmtId="20" fontId="4" fillId="0" borderId="1" xfId="0" applyNumberFormat="1" applyFont="1" applyFill="1" applyBorder="1"/>
    <xf numFmtId="0" fontId="5" fillId="0" borderId="20" xfId="0" applyFont="1" applyFill="1" applyBorder="1" applyAlignment="1"/>
    <xf numFmtId="0" fontId="5" fillId="0" borderId="21" xfId="0" applyFont="1" applyFill="1" applyBorder="1" applyAlignment="1"/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0" fontId="4" fillId="5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166" fontId="4" fillId="7" borderId="4" xfId="0" applyNumberFormat="1" applyFont="1" applyFill="1" applyBorder="1" applyAlignment="1">
      <alignment horizontal="left" vertical="center" wrapText="1"/>
    </xf>
    <xf numFmtId="0" fontId="0" fillId="7" borderId="0" xfId="0" applyFill="1"/>
    <xf numFmtId="0" fontId="0" fillId="6" borderId="0" xfId="0" applyFill="1"/>
    <xf numFmtId="0" fontId="0" fillId="4" borderId="0" xfId="0" applyFill="1"/>
    <xf numFmtId="20" fontId="5" fillId="5" borderId="0" xfId="0" applyNumberFormat="1" applyFont="1" applyFill="1" applyBorder="1"/>
    <xf numFmtId="0" fontId="0" fillId="5" borderId="0" xfId="0" applyFill="1"/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/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3" fontId="1" fillId="5" borderId="36" xfId="0" applyNumberFormat="1" applyFont="1" applyFill="1" applyBorder="1"/>
    <xf numFmtId="0" fontId="4" fillId="5" borderId="37" xfId="0" applyFont="1" applyFill="1" applyBorder="1" applyAlignment="1">
      <alignment horizontal="right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3" fontId="1" fillId="5" borderId="39" xfId="0" applyNumberFormat="1" applyFont="1" applyFill="1" applyBorder="1"/>
    <xf numFmtId="0" fontId="4" fillId="5" borderId="40" xfId="0" applyFont="1" applyFill="1" applyBorder="1" applyAlignment="1">
      <alignment horizontal="right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3" fontId="1" fillId="4" borderId="36" xfId="0" applyNumberFormat="1" applyFont="1" applyFill="1" applyBorder="1"/>
    <xf numFmtId="0" fontId="4" fillId="4" borderId="37" xfId="0" applyFont="1" applyFill="1" applyBorder="1" applyAlignment="1">
      <alignment horizontal="right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3" fontId="1" fillId="4" borderId="39" xfId="0" applyNumberFormat="1" applyFont="1" applyFill="1" applyBorder="1"/>
    <xf numFmtId="0" fontId="4" fillId="4" borderId="40" xfId="0" applyFont="1" applyFill="1" applyBorder="1" applyAlignment="1">
      <alignment horizontal="right"/>
    </xf>
    <xf numFmtId="0" fontId="0" fillId="6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3" fontId="1" fillId="6" borderId="36" xfId="0" applyNumberFormat="1" applyFont="1" applyFill="1" applyBorder="1"/>
    <xf numFmtId="0" fontId="4" fillId="6" borderId="37" xfId="0" applyFont="1" applyFill="1" applyBorder="1" applyAlignment="1">
      <alignment horizontal="right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3" fontId="1" fillId="6" borderId="39" xfId="0" applyNumberFormat="1" applyFont="1" applyFill="1" applyBorder="1"/>
    <xf numFmtId="0" fontId="4" fillId="6" borderId="40" xfId="0" applyFont="1" applyFill="1" applyBorder="1" applyAlignment="1">
      <alignment horizontal="right"/>
    </xf>
    <xf numFmtId="0" fontId="0" fillId="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3" fontId="1" fillId="7" borderId="36" xfId="0" applyNumberFormat="1" applyFont="1" applyFill="1" applyBorder="1"/>
    <xf numFmtId="166" fontId="4" fillId="7" borderId="37" xfId="0" applyNumberFormat="1" applyFont="1" applyFill="1" applyBorder="1" applyAlignment="1">
      <alignment horizontal="right" vertical="center" wrapText="1"/>
    </xf>
    <xf numFmtId="0" fontId="0" fillId="7" borderId="38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3" fontId="1" fillId="7" borderId="39" xfId="0" applyNumberFormat="1" applyFont="1" applyFill="1" applyBorder="1"/>
    <xf numFmtId="166" fontId="4" fillId="7" borderId="40" xfId="0" applyNumberFormat="1" applyFont="1" applyFill="1" applyBorder="1" applyAlignment="1">
      <alignment horizontal="right" vertical="center" wrapText="1"/>
    </xf>
    <xf numFmtId="0" fontId="1" fillId="0" borderId="41" xfId="0" applyFont="1" applyBorder="1" applyAlignment="1">
      <alignment horizontal="center"/>
    </xf>
    <xf numFmtId="3" fontId="1" fillId="0" borderId="41" xfId="0" applyNumberFormat="1" applyFont="1" applyBorder="1"/>
    <xf numFmtId="0" fontId="4" fillId="0" borderId="18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5" fillId="0" borderId="31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46" xfId="0" applyFont="1" applyFill="1" applyBorder="1" applyAlignment="1"/>
    <xf numFmtId="0" fontId="5" fillId="0" borderId="47" xfId="0" applyFont="1" applyFill="1" applyBorder="1" applyAlignment="1"/>
    <xf numFmtId="0" fontId="5" fillId="0" borderId="48" xfId="0" applyFont="1" applyFill="1" applyBorder="1" applyAlignment="1"/>
    <xf numFmtId="0" fontId="5" fillId="0" borderId="49" xfId="0" applyFont="1" applyFill="1" applyBorder="1" applyAlignment="1"/>
    <xf numFmtId="0" fontId="5" fillId="0" borderId="50" xfId="0" applyFont="1" applyFill="1" applyBorder="1" applyAlignment="1"/>
    <xf numFmtId="0" fontId="5" fillId="0" borderId="51" xfId="0" applyFont="1" applyFill="1" applyBorder="1" applyAlignment="1"/>
    <xf numFmtId="0" fontId="4" fillId="0" borderId="25" xfId="0" applyFont="1" applyFill="1" applyBorder="1" applyAlignment="1"/>
    <xf numFmtId="0" fontId="4" fillId="0" borderId="27" xfId="0" applyFont="1" applyFill="1" applyBorder="1" applyAlignment="1"/>
    <xf numFmtId="0" fontId="4" fillId="0" borderId="26" xfId="0" applyFont="1" applyFill="1" applyBorder="1" applyAlignment="1"/>
    <xf numFmtId="0" fontId="1" fillId="0" borderId="0" xfId="0" applyFont="1" applyAlignment="1">
      <alignment horizontal="center"/>
    </xf>
    <xf numFmtId="166" fontId="4" fillId="0" borderId="4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34" xfId="0" applyFont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166" fontId="4" fillId="7" borderId="37" xfId="0" applyNumberFormat="1" applyFont="1" applyFill="1" applyBorder="1" applyAlignment="1">
      <alignment horizontal="center" vertical="center" wrapText="1"/>
    </xf>
    <xf numFmtId="166" fontId="4" fillId="7" borderId="4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57" xfId="0" applyFont="1" applyFill="1" applyBorder="1" applyAlignment="1"/>
    <xf numFmtId="0" fontId="5" fillId="0" borderId="58" xfId="0" applyFont="1" applyFill="1" applyBorder="1" applyAlignment="1"/>
    <xf numFmtId="0" fontId="5" fillId="0" borderId="59" xfId="0" applyFont="1" applyFill="1" applyBorder="1" applyAlignment="1"/>
    <xf numFmtId="0" fontId="5" fillId="0" borderId="60" xfId="0" applyFont="1" applyFill="1" applyBorder="1" applyAlignment="1"/>
    <xf numFmtId="0" fontId="5" fillId="0" borderId="61" xfId="0" applyFont="1" applyFill="1" applyBorder="1" applyAlignment="1"/>
    <xf numFmtId="0" fontId="0" fillId="0" borderId="0" xfId="0" applyBorder="1" applyAlignment="1"/>
    <xf numFmtId="20" fontId="4" fillId="0" borderId="56" xfId="0" applyNumberFormat="1" applyFont="1" applyFill="1" applyBorder="1"/>
    <xf numFmtId="20" fontId="4" fillId="0" borderId="0" xfId="0" applyNumberFormat="1" applyFont="1" applyFill="1" applyBorder="1"/>
    <xf numFmtId="0" fontId="5" fillId="0" borderId="62" xfId="0" applyFont="1" applyFill="1" applyBorder="1" applyAlignment="1"/>
    <xf numFmtId="0" fontId="5" fillId="0" borderId="63" xfId="0" applyFont="1" applyFill="1" applyBorder="1" applyAlignment="1"/>
    <xf numFmtId="0" fontId="6" fillId="7" borderId="2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3" xfId="0" applyBorder="1" applyAlignment="1"/>
    <xf numFmtId="164" fontId="4" fillId="0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right" vertical="center"/>
    </xf>
    <xf numFmtId="0" fontId="5" fillId="3" borderId="4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11" borderId="42" xfId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center" vertical="center" wrapText="1"/>
    </xf>
    <xf numFmtId="0" fontId="5" fillId="11" borderId="43" xfId="1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10" borderId="42" xfId="1" applyFont="1" applyFill="1" applyBorder="1" applyAlignment="1">
      <alignment horizontal="center" vertical="center" wrapText="1"/>
    </xf>
    <xf numFmtId="0" fontId="5" fillId="10" borderId="43" xfId="1" applyFont="1" applyFill="1" applyBorder="1" applyAlignment="1">
      <alignment horizontal="center" vertical="center" wrapText="1"/>
    </xf>
    <xf numFmtId="0" fontId="5" fillId="10" borderId="8" xfId="1" applyFont="1" applyFill="1" applyBorder="1" applyAlignment="1">
      <alignment horizontal="center" vertical="center" wrapText="1"/>
    </xf>
    <xf numFmtId="0" fontId="5" fillId="6" borderId="42" xfId="1" applyFont="1" applyFill="1" applyBorder="1" applyAlignment="1">
      <alignment horizontal="center" vertical="center" wrapText="1"/>
    </xf>
    <xf numFmtId="0" fontId="5" fillId="6" borderId="43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4" fillId="8" borderId="42" xfId="1" applyFont="1" applyFill="1" applyBorder="1" applyAlignment="1">
      <alignment horizontal="center" vertical="center" wrapText="1"/>
    </xf>
    <xf numFmtId="0" fontId="4" fillId="8" borderId="43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9" borderId="42" xfId="1" applyFont="1" applyFill="1" applyBorder="1" applyAlignment="1">
      <alignment horizontal="center" vertical="center" wrapText="1"/>
    </xf>
    <xf numFmtId="0" fontId="4" fillId="9" borderId="43" xfId="1" applyFont="1" applyFill="1" applyBorder="1" applyAlignment="1">
      <alignment horizontal="center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center" vertical="center" wrapText="1"/>
    </xf>
    <xf numFmtId="0" fontId="4" fillId="4" borderId="43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11" borderId="52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4" fillId="8" borderId="29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8" borderId="3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6" borderId="42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5" fillId="8" borderId="42" xfId="1" applyFont="1" applyFill="1" applyBorder="1" applyAlignment="1">
      <alignment horizontal="center" vertical="center" wrapText="1"/>
    </xf>
    <xf numFmtId="0" fontId="5" fillId="8" borderId="43" xfId="1" applyFont="1" applyFill="1" applyBorder="1" applyAlignment="1">
      <alignment horizontal="center" vertical="center" wrapText="1"/>
    </xf>
    <xf numFmtId="0" fontId="5" fillId="8" borderId="8" xfId="1" applyFont="1" applyFill="1" applyBorder="1" applyAlignment="1">
      <alignment horizontal="center" vertical="center" wrapText="1"/>
    </xf>
    <xf numFmtId="0" fontId="4" fillId="6" borderId="43" xfId="1" applyFont="1" applyFill="1" applyBorder="1" applyAlignment="1">
      <alignment horizontal="center" vertical="center" wrapText="1"/>
    </xf>
    <xf numFmtId="0" fontId="0" fillId="0" borderId="43" xfId="0" applyBorder="1" applyAlignment="1"/>
    <xf numFmtId="0" fontId="0" fillId="0" borderId="8" xfId="0" applyBorder="1" applyAlignment="1"/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43" xfId="0" applyFont="1" applyBorder="1" applyAlignment="1"/>
    <xf numFmtId="0" fontId="0" fillId="0" borderId="8" xfId="0" applyFont="1" applyBorder="1" applyAlignment="1"/>
    <xf numFmtId="0" fontId="5" fillId="3" borderId="29" xfId="1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7" xfId="0" applyBorder="1" applyAlignment="1"/>
    <xf numFmtId="0" fontId="4" fillId="6" borderId="10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5" fillId="9" borderId="42" xfId="1" applyFont="1" applyFill="1" applyBorder="1" applyAlignment="1">
      <alignment horizontal="center" vertical="center" wrapText="1"/>
    </xf>
    <xf numFmtId="0" fontId="5" fillId="9" borderId="43" xfId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/>
    <xf numFmtId="0" fontId="5" fillId="4" borderId="29" xfId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" xfId="0" applyBorder="1" applyAlignment="1"/>
    <xf numFmtId="49" fontId="0" fillId="0" borderId="2" xfId="0" applyNumberFormat="1" applyBorder="1" applyAlignment="1">
      <alignment horizontal="center"/>
    </xf>
    <xf numFmtId="49" fontId="0" fillId="0" borderId="19" xfId="0" applyNumberFormat="1" applyBorder="1" applyAlignment="1"/>
    <xf numFmtId="49" fontId="0" fillId="0" borderId="3" xfId="0" applyNumberFormat="1" applyBorder="1" applyAlignment="1"/>
    <xf numFmtId="0" fontId="6" fillId="5" borderId="3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42"/>
  <sheetViews>
    <sheetView zoomScaleNormal="100" workbookViewId="0"/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1802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1803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1804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1805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43101</v>
      </c>
      <c r="D4" s="130"/>
      <c r="E4" s="129">
        <v>43102</v>
      </c>
      <c r="F4" s="130"/>
      <c r="G4" s="129">
        <v>43103</v>
      </c>
      <c r="H4" s="130"/>
      <c r="I4" s="129">
        <v>43104</v>
      </c>
      <c r="J4" s="130"/>
      <c r="K4" s="129">
        <v>43105</v>
      </c>
      <c r="L4" s="130"/>
      <c r="M4" s="129">
        <v>43106</v>
      </c>
      <c r="N4" s="130"/>
      <c r="O4" s="129">
        <v>43107</v>
      </c>
      <c r="P4" s="130"/>
      <c r="Q4" s="129">
        <v>43108</v>
      </c>
      <c r="R4" s="130"/>
      <c r="S4" s="129">
        <v>43109</v>
      </c>
      <c r="T4" s="130"/>
      <c r="U4" s="129">
        <v>43110</v>
      </c>
      <c r="V4" s="130"/>
      <c r="W4" s="129">
        <v>43111</v>
      </c>
      <c r="X4" s="130"/>
      <c r="Y4" s="129">
        <v>43112</v>
      </c>
      <c r="Z4" s="130"/>
      <c r="AA4" s="129">
        <v>43113</v>
      </c>
      <c r="AB4" s="130"/>
      <c r="AC4" s="129">
        <v>43114</v>
      </c>
      <c r="AD4" s="130"/>
      <c r="AE4" s="129">
        <v>43115</v>
      </c>
      <c r="AF4" s="130"/>
      <c r="AG4" s="129">
        <v>43116</v>
      </c>
      <c r="AH4" s="130"/>
      <c r="AI4" s="129">
        <v>43117</v>
      </c>
      <c r="AJ4" s="130"/>
      <c r="AK4" s="129">
        <v>43118</v>
      </c>
      <c r="AL4" s="130"/>
      <c r="AM4" s="129">
        <v>43119</v>
      </c>
      <c r="AN4" s="130"/>
      <c r="AO4" s="129">
        <v>43120</v>
      </c>
      <c r="AP4" s="130"/>
      <c r="AQ4" s="129">
        <v>43121</v>
      </c>
      <c r="AR4" s="130"/>
      <c r="AS4" s="129">
        <v>43122</v>
      </c>
      <c r="AT4" s="130"/>
      <c r="AU4" s="129">
        <v>43123</v>
      </c>
      <c r="AV4" s="130"/>
      <c r="AW4" s="129">
        <v>43124</v>
      </c>
      <c r="AX4" s="130"/>
      <c r="AY4" s="129">
        <v>43125</v>
      </c>
      <c r="AZ4" s="130"/>
      <c r="BA4" s="129">
        <v>43126</v>
      </c>
      <c r="BB4" s="130"/>
      <c r="BC4" s="129">
        <v>43127</v>
      </c>
      <c r="BD4" s="130"/>
      <c r="BE4" s="129">
        <v>43128</v>
      </c>
      <c r="BF4" s="130"/>
      <c r="BG4" s="129">
        <v>43129</v>
      </c>
      <c r="BH4" s="130"/>
      <c r="BI4" s="129">
        <v>43130</v>
      </c>
      <c r="BJ4" s="130"/>
      <c r="BK4" s="129">
        <v>43131</v>
      </c>
      <c r="BL4" s="130"/>
      <c r="BM4" s="129">
        <v>43132</v>
      </c>
      <c r="BN4" s="130"/>
      <c r="BO4" s="129">
        <v>43133</v>
      </c>
      <c r="BP4" s="130"/>
      <c r="BQ4" s="129">
        <v>43134</v>
      </c>
      <c r="BR4" s="130"/>
      <c r="BS4" s="129">
        <v>43135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x14ac:dyDescent="0.25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x14ac:dyDescent="0.25">
      <c r="A20" s="138">
        <v>0.70833333333333337</v>
      </c>
      <c r="B20" s="1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x14ac:dyDescent="0.25">
      <c r="A21" s="138"/>
      <c r="B21" s="17"/>
      <c r="C21" s="1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x14ac:dyDescent="0.25">
      <c r="A22" s="138">
        <v>0.75</v>
      </c>
      <c r="B22" s="16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x14ac:dyDescent="0.25">
      <c r="A23" s="138"/>
      <c r="B23" s="17"/>
      <c r="C23" s="11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1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22"/>
      <c r="AE23" s="11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4"/>
      <c r="BI23" s="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</row>
    <row r="24" spans="1:83" x14ac:dyDescent="0.25">
      <c r="A24" s="138">
        <v>0.79166666666666663</v>
      </c>
      <c r="B24" s="16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7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  <c r="AE24" s="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</row>
    <row r="25" spans="1:83" x14ac:dyDescent="0.25">
      <c r="A25" s="138"/>
      <c r="B25" s="17"/>
      <c r="C25" s="1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1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2"/>
      <c r="AE25" s="11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</row>
    <row r="26" spans="1:83" x14ac:dyDescent="0.25">
      <c r="A26" s="138">
        <v>0.83333333333333337</v>
      </c>
      <c r="B26" s="16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7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1"/>
      <c r="AE26" s="7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</row>
    <row r="27" spans="1:83" x14ac:dyDescent="0.25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</row>
    <row r="28" spans="1:83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</row>
    <row r="29" spans="1:83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>SUM(C32:BT32)</f>
        <v>0</v>
      </c>
      <c r="BW32" s="45">
        <v>150</v>
      </c>
      <c r="BX32" s="46">
        <f>BV32*BW32</f>
        <v>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ref="BV33:BV39" si="0">SUM(C33:BT33)</f>
        <v>0</v>
      </c>
      <c r="BW33" s="49">
        <v>300</v>
      </c>
      <c r="BX33" s="50">
        <f t="shared" ref="BX33:BX39" si="1">BV33*BW33</f>
        <v>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0</v>
      </c>
      <c r="BW35" s="57">
        <v>300</v>
      </c>
      <c r="BX35" s="58">
        <f t="shared" si="1"/>
        <v>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0</v>
      </c>
    </row>
    <row r="42" spans="1:83" ht="15.75" thickTop="1" x14ac:dyDescent="0.25"/>
  </sheetData>
  <mergeCells count="368">
    <mergeCell ref="C2:P2"/>
    <mergeCell ref="A30:A31"/>
    <mergeCell ref="M3:N3"/>
    <mergeCell ref="M4:N4"/>
    <mergeCell ref="O3:P3"/>
    <mergeCell ref="O4:P4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K3:L3"/>
    <mergeCell ref="C4:D4"/>
    <mergeCell ref="E4:F4"/>
    <mergeCell ref="G4:H4"/>
    <mergeCell ref="I4:J4"/>
    <mergeCell ref="K4:L4"/>
    <mergeCell ref="C3:D3"/>
    <mergeCell ref="S4:T4"/>
    <mergeCell ref="U4:V4"/>
    <mergeCell ref="W4:X4"/>
    <mergeCell ref="Y4:Z4"/>
    <mergeCell ref="AA4:AB4"/>
    <mergeCell ref="E3:F3"/>
    <mergeCell ref="G3:H3"/>
    <mergeCell ref="I3:J3"/>
    <mergeCell ref="AC4:AD4"/>
    <mergeCell ref="Q3:R3"/>
    <mergeCell ref="S3:T3"/>
    <mergeCell ref="U3:V3"/>
    <mergeCell ref="W3:X3"/>
    <mergeCell ref="Y3:Z3"/>
    <mergeCell ref="AA3:AB3"/>
    <mergeCell ref="Q2:AD2"/>
    <mergeCell ref="AE2:AR2"/>
    <mergeCell ref="AE3:AF3"/>
    <mergeCell ref="AG3:AH3"/>
    <mergeCell ref="AI3:AJ3"/>
    <mergeCell ref="AK3:AL3"/>
    <mergeCell ref="AM3:AN3"/>
    <mergeCell ref="AO3:AP3"/>
    <mergeCell ref="AQ3:AR3"/>
    <mergeCell ref="AC3:AD3"/>
    <mergeCell ref="Q4:R4"/>
    <mergeCell ref="BG2:BT2"/>
    <mergeCell ref="BG3:BH3"/>
    <mergeCell ref="BI3:BJ3"/>
    <mergeCell ref="BK3:BL3"/>
    <mergeCell ref="BM3:BN3"/>
    <mergeCell ref="BO3:BP3"/>
    <mergeCell ref="BQ3:BR3"/>
    <mergeCell ref="BS3:BT3"/>
    <mergeCell ref="AU4:AV4"/>
    <mergeCell ref="AW4:AX4"/>
    <mergeCell ref="AY4:AZ4"/>
    <mergeCell ref="BA4:BB4"/>
    <mergeCell ref="BC4:BD4"/>
    <mergeCell ref="BE4:BF4"/>
    <mergeCell ref="AS2:BF2"/>
    <mergeCell ref="AS3:AT3"/>
    <mergeCell ref="AU3:AV3"/>
    <mergeCell ref="AW3:AX3"/>
    <mergeCell ref="AY3:AZ3"/>
    <mergeCell ref="BA3:BB3"/>
    <mergeCell ref="BC3:BD3"/>
    <mergeCell ref="BE3:BF3"/>
    <mergeCell ref="AS4:AT4"/>
    <mergeCell ref="BS4:BT4"/>
    <mergeCell ref="I32:J32"/>
    <mergeCell ref="I33:J33"/>
    <mergeCell ref="I34:J34"/>
    <mergeCell ref="I35:J35"/>
    <mergeCell ref="G32:H32"/>
    <mergeCell ref="G33:H33"/>
    <mergeCell ref="G34:H34"/>
    <mergeCell ref="G35:H35"/>
    <mergeCell ref="G36:H36"/>
    <mergeCell ref="BG4:BH4"/>
    <mergeCell ref="BI4:BJ4"/>
    <mergeCell ref="BK4:BL4"/>
    <mergeCell ref="BM4:BN4"/>
    <mergeCell ref="BO4:BP4"/>
    <mergeCell ref="BQ4:BR4"/>
    <mergeCell ref="AQ4:AR4"/>
    <mergeCell ref="AE4:AF4"/>
    <mergeCell ref="AG4:AH4"/>
    <mergeCell ref="AI4:AJ4"/>
    <mergeCell ref="AK4:AL4"/>
    <mergeCell ref="AM4:AN4"/>
    <mergeCell ref="AO4:AP4"/>
    <mergeCell ref="K32:L32"/>
    <mergeCell ref="K33:L33"/>
    <mergeCell ref="K34:L34"/>
    <mergeCell ref="K35:L35"/>
    <mergeCell ref="K36:L36"/>
    <mergeCell ref="K37:L37"/>
    <mergeCell ref="K38:L38"/>
    <mergeCell ref="K39:L39"/>
    <mergeCell ref="C37:D37"/>
    <mergeCell ref="C38:D38"/>
    <mergeCell ref="C39:D39"/>
    <mergeCell ref="E32:F32"/>
    <mergeCell ref="E33:F33"/>
    <mergeCell ref="E34:F34"/>
    <mergeCell ref="E35:F35"/>
    <mergeCell ref="E36:F36"/>
    <mergeCell ref="E37:F37"/>
    <mergeCell ref="E38:F38"/>
    <mergeCell ref="E39:F39"/>
    <mergeCell ref="C32:D32"/>
    <mergeCell ref="C33:D33"/>
    <mergeCell ref="C34:D34"/>
    <mergeCell ref="C35:D35"/>
    <mergeCell ref="C36:D36"/>
    <mergeCell ref="M38:N38"/>
    <mergeCell ref="M39:N39"/>
    <mergeCell ref="O38:P38"/>
    <mergeCell ref="O39:P39"/>
    <mergeCell ref="O35:P35"/>
    <mergeCell ref="O36:P36"/>
    <mergeCell ref="O37:P37"/>
    <mergeCell ref="G37:H37"/>
    <mergeCell ref="G38:H38"/>
    <mergeCell ref="G39:H39"/>
    <mergeCell ref="I36:J36"/>
    <mergeCell ref="I37:J37"/>
    <mergeCell ref="I38:J38"/>
    <mergeCell ref="I39:J39"/>
    <mergeCell ref="O32:P32"/>
    <mergeCell ref="O33:P33"/>
    <mergeCell ref="O34:P34"/>
    <mergeCell ref="M32:N32"/>
    <mergeCell ref="M33:N33"/>
    <mergeCell ref="M34:N34"/>
    <mergeCell ref="M35:N35"/>
    <mergeCell ref="M36:N36"/>
    <mergeCell ref="M37:N37"/>
    <mergeCell ref="Y32:Z32"/>
    <mergeCell ref="AA32:AB32"/>
    <mergeCell ref="AC32:AD32"/>
    <mergeCell ref="Q33:R33"/>
    <mergeCell ref="S33:T33"/>
    <mergeCell ref="U33:V33"/>
    <mergeCell ref="W33:X33"/>
    <mergeCell ref="Y33:Z33"/>
    <mergeCell ref="AA33:AB33"/>
    <mergeCell ref="AC33:AD33"/>
    <mergeCell ref="Q32:R32"/>
    <mergeCell ref="S32:T32"/>
    <mergeCell ref="U32:V32"/>
    <mergeCell ref="W32:X32"/>
    <mergeCell ref="Y34:Z34"/>
    <mergeCell ref="AA34:AB34"/>
    <mergeCell ref="AC34:AD34"/>
    <mergeCell ref="Q35:R35"/>
    <mergeCell ref="S35:T35"/>
    <mergeCell ref="U35:V35"/>
    <mergeCell ref="W35:X35"/>
    <mergeCell ref="Y35:Z35"/>
    <mergeCell ref="AA35:AB35"/>
    <mergeCell ref="AC35:AD35"/>
    <mergeCell ref="Q34:R34"/>
    <mergeCell ref="S34:T34"/>
    <mergeCell ref="U34:V34"/>
    <mergeCell ref="W34:X34"/>
    <mergeCell ref="AC36:AD36"/>
    <mergeCell ref="Q37:R37"/>
    <mergeCell ref="S37:T37"/>
    <mergeCell ref="U37:V37"/>
    <mergeCell ref="W37:X37"/>
    <mergeCell ref="Y37:Z37"/>
    <mergeCell ref="AA37:AB37"/>
    <mergeCell ref="AC37:AD37"/>
    <mergeCell ref="Q36:R36"/>
    <mergeCell ref="S36:T36"/>
    <mergeCell ref="U36:V36"/>
    <mergeCell ref="W36:X36"/>
    <mergeCell ref="Y36:Z36"/>
    <mergeCell ref="AA36:AB36"/>
    <mergeCell ref="AC38:AD38"/>
    <mergeCell ref="Q39:R39"/>
    <mergeCell ref="S39:T39"/>
    <mergeCell ref="U39:V39"/>
    <mergeCell ref="W39:X39"/>
    <mergeCell ref="Y39:Z39"/>
    <mergeCell ref="AA39:AB39"/>
    <mergeCell ref="AC39:AD39"/>
    <mergeCell ref="Q38:R38"/>
    <mergeCell ref="S38:T38"/>
    <mergeCell ref="U38:V38"/>
    <mergeCell ref="W38:X38"/>
    <mergeCell ref="Y38:Z38"/>
    <mergeCell ref="AA38:AB38"/>
    <mergeCell ref="AQ32:AR32"/>
    <mergeCell ref="AE33:AF33"/>
    <mergeCell ref="AG33:AH33"/>
    <mergeCell ref="AI33:AJ33"/>
    <mergeCell ref="AK33:AL33"/>
    <mergeCell ref="AM33:AN33"/>
    <mergeCell ref="AO33:AP33"/>
    <mergeCell ref="AQ33:AR33"/>
    <mergeCell ref="AE32:AF32"/>
    <mergeCell ref="AG32:AH32"/>
    <mergeCell ref="AI32:AJ32"/>
    <mergeCell ref="AK32:AL32"/>
    <mergeCell ref="AM32:AN32"/>
    <mergeCell ref="AO32:AP32"/>
    <mergeCell ref="AQ34:AR34"/>
    <mergeCell ref="AE35:AF35"/>
    <mergeCell ref="AG35:AH35"/>
    <mergeCell ref="AI35:AJ35"/>
    <mergeCell ref="AK35:AL35"/>
    <mergeCell ref="AM35:AN35"/>
    <mergeCell ref="AO35:AP35"/>
    <mergeCell ref="AQ35:AR35"/>
    <mergeCell ref="AE34:AF34"/>
    <mergeCell ref="AG34:AH34"/>
    <mergeCell ref="AI34:AJ34"/>
    <mergeCell ref="AK34:AL34"/>
    <mergeCell ref="AM34:AN34"/>
    <mergeCell ref="AO34:AP34"/>
    <mergeCell ref="AQ36:AR36"/>
    <mergeCell ref="AE37:AF37"/>
    <mergeCell ref="AG37:AH37"/>
    <mergeCell ref="AI37:AJ37"/>
    <mergeCell ref="AK37:AL37"/>
    <mergeCell ref="AM37:AN37"/>
    <mergeCell ref="AO37:AP37"/>
    <mergeCell ref="AQ37:AR37"/>
    <mergeCell ref="AE36:AF36"/>
    <mergeCell ref="AG36:AH36"/>
    <mergeCell ref="AI36:AJ36"/>
    <mergeCell ref="AK36:AL36"/>
    <mergeCell ref="AM36:AN36"/>
    <mergeCell ref="AO36:AP36"/>
    <mergeCell ref="AQ38:AR38"/>
    <mergeCell ref="AE39:AF39"/>
    <mergeCell ref="AG39:AH39"/>
    <mergeCell ref="AI39:AJ39"/>
    <mergeCell ref="AK39:AL39"/>
    <mergeCell ref="AM39:AN39"/>
    <mergeCell ref="AO39:AP39"/>
    <mergeCell ref="AQ39:AR39"/>
    <mergeCell ref="AE38:AF38"/>
    <mergeCell ref="AG38:AH38"/>
    <mergeCell ref="AI38:AJ38"/>
    <mergeCell ref="AK38:AL38"/>
    <mergeCell ref="AM38:AN38"/>
    <mergeCell ref="AO38:AP38"/>
    <mergeCell ref="BE32:BF32"/>
    <mergeCell ref="AS33:AT33"/>
    <mergeCell ref="AU33:AV33"/>
    <mergeCell ref="AW33:AX33"/>
    <mergeCell ref="AY33:AZ33"/>
    <mergeCell ref="BA33:BB33"/>
    <mergeCell ref="BC33:BD33"/>
    <mergeCell ref="BE33:BF33"/>
    <mergeCell ref="AS32:AT32"/>
    <mergeCell ref="AU32:AV32"/>
    <mergeCell ref="AW32:AX32"/>
    <mergeCell ref="AY32:AZ32"/>
    <mergeCell ref="BA32:BB32"/>
    <mergeCell ref="BC32:BD32"/>
    <mergeCell ref="BE34:BF34"/>
    <mergeCell ref="AS35:AT35"/>
    <mergeCell ref="AU35:AV35"/>
    <mergeCell ref="AW35:AX35"/>
    <mergeCell ref="AY35:AZ35"/>
    <mergeCell ref="BA35:BB35"/>
    <mergeCell ref="BC35:BD35"/>
    <mergeCell ref="BE35:BF35"/>
    <mergeCell ref="AS34:AT34"/>
    <mergeCell ref="AU34:AV34"/>
    <mergeCell ref="AW34:AX34"/>
    <mergeCell ref="AY34:AZ34"/>
    <mergeCell ref="BA34:BB34"/>
    <mergeCell ref="BC34:BD34"/>
    <mergeCell ref="BE36:BF36"/>
    <mergeCell ref="AS37:AT37"/>
    <mergeCell ref="AU37:AV37"/>
    <mergeCell ref="AW37:AX37"/>
    <mergeCell ref="AY37:AZ37"/>
    <mergeCell ref="BA37:BB37"/>
    <mergeCell ref="BC37:BD37"/>
    <mergeCell ref="BE37:BF37"/>
    <mergeCell ref="AS36:AT36"/>
    <mergeCell ref="AU36:AV36"/>
    <mergeCell ref="AW36:AX36"/>
    <mergeCell ref="AY36:AZ36"/>
    <mergeCell ref="BA36:BB36"/>
    <mergeCell ref="BC36:BD36"/>
    <mergeCell ref="BE38:BF38"/>
    <mergeCell ref="AS39:AT39"/>
    <mergeCell ref="AU39:AV39"/>
    <mergeCell ref="AW39:AX39"/>
    <mergeCell ref="AY39:AZ39"/>
    <mergeCell ref="BA39:BB39"/>
    <mergeCell ref="BC39:BD39"/>
    <mergeCell ref="BE39:BF39"/>
    <mergeCell ref="AS38:AT38"/>
    <mergeCell ref="AU38:AV38"/>
    <mergeCell ref="AW38:AX38"/>
    <mergeCell ref="AY38:AZ38"/>
    <mergeCell ref="BA38:BB38"/>
    <mergeCell ref="BC38:BD38"/>
    <mergeCell ref="BS32:BT32"/>
    <mergeCell ref="BG33:BH33"/>
    <mergeCell ref="BI33:BJ33"/>
    <mergeCell ref="BK33:BL33"/>
    <mergeCell ref="BM33:BN33"/>
    <mergeCell ref="BO33:BP33"/>
    <mergeCell ref="BQ33:BR33"/>
    <mergeCell ref="BS33:BT33"/>
    <mergeCell ref="BG32:BH32"/>
    <mergeCell ref="BI32:BJ32"/>
    <mergeCell ref="BK32:BL32"/>
    <mergeCell ref="BM32:BN32"/>
    <mergeCell ref="BO32:BP32"/>
    <mergeCell ref="BQ32:BR32"/>
    <mergeCell ref="BS34:BT34"/>
    <mergeCell ref="BG35:BH35"/>
    <mergeCell ref="BI35:BJ35"/>
    <mergeCell ref="BK35:BL35"/>
    <mergeCell ref="BM35:BN35"/>
    <mergeCell ref="BO35:BP35"/>
    <mergeCell ref="BQ35:BR35"/>
    <mergeCell ref="BS35:BT35"/>
    <mergeCell ref="BG34:BH34"/>
    <mergeCell ref="BI34:BJ34"/>
    <mergeCell ref="BK34:BL34"/>
    <mergeCell ref="BM34:BN34"/>
    <mergeCell ref="BO34:BP34"/>
    <mergeCell ref="BQ34:BR34"/>
    <mergeCell ref="BS36:BT36"/>
    <mergeCell ref="BG37:BH37"/>
    <mergeCell ref="BI37:BJ37"/>
    <mergeCell ref="BK37:BL37"/>
    <mergeCell ref="BM37:BN37"/>
    <mergeCell ref="BO37:BP37"/>
    <mergeCell ref="BQ37:BR37"/>
    <mergeCell ref="BS37:BT37"/>
    <mergeCell ref="BG36:BH36"/>
    <mergeCell ref="BI36:BJ36"/>
    <mergeCell ref="BK36:BL36"/>
    <mergeCell ref="BM36:BN36"/>
    <mergeCell ref="BO36:BP36"/>
    <mergeCell ref="BQ36:BR36"/>
    <mergeCell ref="BS38:BT38"/>
    <mergeCell ref="BG39:BH39"/>
    <mergeCell ref="BI39:BJ39"/>
    <mergeCell ref="BK39:BL39"/>
    <mergeCell ref="BM39:BN39"/>
    <mergeCell ref="BO39:BP39"/>
    <mergeCell ref="BQ39:BR39"/>
    <mergeCell ref="BS39:BT39"/>
    <mergeCell ref="BG38:BH38"/>
    <mergeCell ref="BI38:BJ38"/>
    <mergeCell ref="BK38:BL38"/>
    <mergeCell ref="BM38:BN38"/>
    <mergeCell ref="BO38:BP38"/>
    <mergeCell ref="BQ38:BR3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E42"/>
  <sheetViews>
    <sheetView zoomScaleNormal="100" workbookViewId="0">
      <selection activeCell="W15" sqref="W15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1840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1841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1842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1843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1844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43374</v>
      </c>
      <c r="D4" s="130"/>
      <c r="E4" s="129">
        <v>43375</v>
      </c>
      <c r="F4" s="130"/>
      <c r="G4" s="129">
        <v>43376</v>
      </c>
      <c r="H4" s="130"/>
      <c r="I4" s="129">
        <v>43377</v>
      </c>
      <c r="J4" s="130"/>
      <c r="K4" s="129">
        <v>43378</v>
      </c>
      <c r="L4" s="130"/>
      <c r="M4" s="129">
        <v>43379</v>
      </c>
      <c r="N4" s="130"/>
      <c r="O4" s="129">
        <v>43380</v>
      </c>
      <c r="P4" s="130"/>
      <c r="Q4" s="129">
        <v>43381</v>
      </c>
      <c r="R4" s="130"/>
      <c r="S4" s="129">
        <v>43382</v>
      </c>
      <c r="T4" s="130"/>
      <c r="U4" s="129">
        <v>43383</v>
      </c>
      <c r="V4" s="130"/>
      <c r="W4" s="129">
        <v>43384</v>
      </c>
      <c r="X4" s="130"/>
      <c r="Y4" s="129">
        <v>43385</v>
      </c>
      <c r="Z4" s="130"/>
      <c r="AA4" s="129">
        <v>43386</v>
      </c>
      <c r="AB4" s="130"/>
      <c r="AC4" s="129">
        <v>43387</v>
      </c>
      <c r="AD4" s="130"/>
      <c r="AE4" s="129">
        <v>43388</v>
      </c>
      <c r="AF4" s="130"/>
      <c r="AG4" s="129">
        <v>43389</v>
      </c>
      <c r="AH4" s="130"/>
      <c r="AI4" s="129">
        <v>43390</v>
      </c>
      <c r="AJ4" s="130"/>
      <c r="AK4" s="129">
        <v>43391</v>
      </c>
      <c r="AL4" s="130"/>
      <c r="AM4" s="129">
        <v>43392</v>
      </c>
      <c r="AN4" s="130"/>
      <c r="AO4" s="129">
        <v>43393</v>
      </c>
      <c r="AP4" s="130"/>
      <c r="AQ4" s="129">
        <v>43394</v>
      </c>
      <c r="AR4" s="130"/>
      <c r="AS4" s="129">
        <v>43395</v>
      </c>
      <c r="AT4" s="130"/>
      <c r="AU4" s="129">
        <v>43396</v>
      </c>
      <c r="AV4" s="130"/>
      <c r="AW4" s="129">
        <v>43397</v>
      </c>
      <c r="AX4" s="130"/>
      <c r="AY4" s="129">
        <v>43398</v>
      </c>
      <c r="AZ4" s="130"/>
      <c r="BA4" s="129">
        <v>43399</v>
      </c>
      <c r="BB4" s="130"/>
      <c r="BC4" s="129">
        <v>43400</v>
      </c>
      <c r="BD4" s="130"/>
      <c r="BE4" s="129">
        <v>43401</v>
      </c>
      <c r="BF4" s="130"/>
      <c r="BG4" s="129">
        <v>43402</v>
      </c>
      <c r="BH4" s="130"/>
      <c r="BI4" s="129">
        <v>43403</v>
      </c>
      <c r="BJ4" s="130"/>
      <c r="BK4" s="129">
        <v>43404</v>
      </c>
      <c r="BL4" s="130"/>
      <c r="BM4" s="129">
        <v>43405</v>
      </c>
      <c r="BN4" s="130"/>
      <c r="BO4" s="129">
        <v>43406</v>
      </c>
      <c r="BP4" s="130"/>
      <c r="BQ4" s="129">
        <v>43407</v>
      </c>
      <c r="BR4" s="130"/>
      <c r="BS4" s="129">
        <v>43408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x14ac:dyDescent="0.25">
      <c r="A19" s="138"/>
      <c r="B19" s="10"/>
      <c r="C19" s="117"/>
      <c r="D19" s="1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thickBot="1" x14ac:dyDescent="0.3">
      <c r="A20" s="138">
        <v>0.70833333333333337</v>
      </c>
      <c r="B20" s="115"/>
      <c r="C20" s="117"/>
      <c r="D20" s="113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x14ac:dyDescent="0.25">
      <c r="A21" s="138"/>
      <c r="B21" s="116"/>
      <c r="C21" s="235"/>
      <c r="D21" s="236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thickBot="1" x14ac:dyDescent="0.3">
      <c r="A22" s="138">
        <v>0.75</v>
      </c>
      <c r="B22" s="115"/>
      <c r="C22" s="221" t="s">
        <v>115</v>
      </c>
      <c r="D22" s="237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x14ac:dyDescent="0.25">
      <c r="A23" s="138"/>
      <c r="B23" s="116"/>
      <c r="C23" s="221" t="s">
        <v>109</v>
      </c>
      <c r="D23" s="237"/>
      <c r="E23" s="4"/>
      <c r="F23" s="5"/>
      <c r="G23" s="125" t="s">
        <v>112</v>
      </c>
      <c r="H23" s="126"/>
      <c r="I23" s="5"/>
      <c r="J23" s="5"/>
      <c r="K23" s="5"/>
      <c r="L23" s="5"/>
      <c r="M23" s="5"/>
      <c r="N23" s="5"/>
      <c r="O23" s="5"/>
      <c r="P23" s="22"/>
      <c r="Q23" s="11"/>
      <c r="R23" s="4"/>
      <c r="S23" s="127" t="s">
        <v>112</v>
      </c>
      <c r="T23" s="128"/>
      <c r="U23" s="4"/>
      <c r="V23" s="5"/>
      <c r="W23" s="5"/>
      <c r="X23" s="5"/>
      <c r="Y23" s="5"/>
      <c r="Z23" s="5"/>
      <c r="AA23" s="5"/>
      <c r="AB23" s="5"/>
      <c r="AC23" s="5"/>
      <c r="AD23" s="22"/>
      <c r="AE23" s="11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4"/>
      <c r="BI23" s="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</row>
    <row r="24" spans="1:83" x14ac:dyDescent="0.25">
      <c r="A24" s="138">
        <v>0.79166666666666663</v>
      </c>
      <c r="B24" s="115"/>
      <c r="C24" s="221" t="s">
        <v>108</v>
      </c>
      <c r="D24" s="237"/>
      <c r="E24" s="8"/>
      <c r="F24" s="9"/>
      <c r="G24" s="225" t="s">
        <v>3</v>
      </c>
      <c r="H24" s="226"/>
      <c r="I24" s="9"/>
      <c r="J24" s="9"/>
      <c r="K24" s="9"/>
      <c r="L24" s="9"/>
      <c r="M24" s="9"/>
      <c r="N24" s="9"/>
      <c r="O24" s="9"/>
      <c r="P24" s="21"/>
      <c r="Q24" s="7"/>
      <c r="R24" s="8"/>
      <c r="S24" s="221" t="s">
        <v>110</v>
      </c>
      <c r="T24" s="222"/>
      <c r="U24" s="8"/>
      <c r="V24" s="9"/>
      <c r="W24" s="9"/>
      <c r="X24" s="9"/>
      <c r="Y24" s="9"/>
      <c r="Z24" s="9"/>
      <c r="AA24" s="9"/>
      <c r="AB24" s="9"/>
      <c r="AC24" s="9"/>
      <c r="AD24" s="21"/>
      <c r="AE24" s="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</row>
    <row r="25" spans="1:83" ht="15.75" thickBot="1" x14ac:dyDescent="0.3">
      <c r="A25" s="138"/>
      <c r="B25" s="116"/>
      <c r="C25" s="238"/>
      <c r="D25" s="239"/>
      <c r="E25" s="4"/>
      <c r="F25" s="5"/>
      <c r="G25" s="225" t="s">
        <v>116</v>
      </c>
      <c r="H25" s="226"/>
      <c r="I25" s="5"/>
      <c r="J25" s="5"/>
      <c r="K25" s="5"/>
      <c r="L25" s="5"/>
      <c r="M25" s="5"/>
      <c r="N25" s="5"/>
      <c r="O25" s="5"/>
      <c r="P25" s="22"/>
      <c r="Q25" s="11"/>
      <c r="R25" s="4"/>
      <c r="S25" s="221" t="s">
        <v>120</v>
      </c>
      <c r="T25" s="222"/>
      <c r="U25" s="4"/>
      <c r="V25" s="5"/>
      <c r="W25" s="5"/>
      <c r="X25" s="5"/>
      <c r="Y25" s="5"/>
      <c r="Z25" s="5"/>
      <c r="AA25" s="5"/>
      <c r="AB25" s="5"/>
      <c r="AC25" s="5"/>
      <c r="AD25" s="22"/>
      <c r="AE25" s="11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</row>
    <row r="26" spans="1:83" ht="15.75" thickBot="1" x14ac:dyDescent="0.3">
      <c r="A26" s="138">
        <v>0.83333333333333337</v>
      </c>
      <c r="B26" s="16"/>
      <c r="C26" s="118"/>
      <c r="D26" s="87"/>
      <c r="E26" s="9"/>
      <c r="F26" s="9"/>
      <c r="G26" s="227"/>
      <c r="H26" s="228"/>
      <c r="I26" s="9"/>
      <c r="J26" s="9"/>
      <c r="K26" s="9"/>
      <c r="L26" s="9"/>
      <c r="M26" s="9"/>
      <c r="N26" s="9"/>
      <c r="O26" s="9"/>
      <c r="P26" s="21"/>
      <c r="Q26" s="7"/>
      <c r="R26" s="8"/>
      <c r="S26" s="223"/>
      <c r="T26" s="224"/>
      <c r="U26" s="8"/>
      <c r="V26" s="9"/>
      <c r="W26" s="9"/>
      <c r="X26" s="9"/>
      <c r="Y26" s="9"/>
      <c r="Z26" s="9"/>
      <c r="AA26" s="9"/>
      <c r="AB26" s="9"/>
      <c r="AC26" s="9"/>
      <c r="AD26" s="21"/>
      <c r="AE26" s="7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</row>
    <row r="27" spans="1:83" x14ac:dyDescent="0.25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</row>
    <row r="28" spans="1:83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</row>
    <row r="29" spans="1:83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 t="shared" ref="BV32:BV39" si="0">SUM(C32:BT32)</f>
        <v>0</v>
      </c>
      <c r="BW32" s="45">
        <v>150</v>
      </c>
      <c r="BX32" s="46">
        <f>BV32*BW32</f>
        <v>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si="0"/>
        <v>0</v>
      </c>
      <c r="BW33" s="49">
        <v>300</v>
      </c>
      <c r="BX33" s="50">
        <f t="shared" ref="BX33:BX39" si="1">BV33*BW33</f>
        <v>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0</v>
      </c>
      <c r="BW35" s="57">
        <v>300</v>
      </c>
      <c r="BX35" s="58">
        <f t="shared" si="1"/>
        <v>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0</v>
      </c>
    </row>
    <row r="42" spans="1:83" ht="15.75" thickTop="1" x14ac:dyDescent="0.25"/>
  </sheetData>
  <mergeCells count="381">
    <mergeCell ref="S23:T23"/>
    <mergeCell ref="S24:T24"/>
    <mergeCell ref="S25:T25"/>
    <mergeCell ref="S26:T26"/>
    <mergeCell ref="AS2:BF2"/>
    <mergeCell ref="BG2:B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O3:AP3"/>
    <mergeCell ref="AQ3:AR3"/>
    <mergeCell ref="Y3:Z3"/>
    <mergeCell ref="AA3:AB3"/>
    <mergeCell ref="O4:P4"/>
    <mergeCell ref="Q4:R4"/>
    <mergeCell ref="S4:T4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AS3:AT3"/>
    <mergeCell ref="AU3:AV3"/>
    <mergeCell ref="A8:A9"/>
    <mergeCell ref="A10:A11"/>
    <mergeCell ref="A12:A13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6:A7"/>
    <mergeCell ref="AY4:AZ4"/>
    <mergeCell ref="BA4:BB4"/>
    <mergeCell ref="BC4:BD4"/>
    <mergeCell ref="BE4:BF4"/>
    <mergeCell ref="BG4:BH4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C21:D21"/>
    <mergeCell ref="C22:D22"/>
    <mergeCell ref="C25:D25"/>
    <mergeCell ref="C23:D23"/>
    <mergeCell ref="C24:D24"/>
    <mergeCell ref="G23:H23"/>
    <mergeCell ref="G24:H24"/>
    <mergeCell ref="G25:H25"/>
    <mergeCell ref="G26:H26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S37:T37"/>
    <mergeCell ref="U37:V37"/>
    <mergeCell ref="W37:X37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C38:D38"/>
    <mergeCell ref="E38:F38"/>
    <mergeCell ref="G38:H38"/>
    <mergeCell ref="I38:J38"/>
    <mergeCell ref="K38:L38"/>
    <mergeCell ref="M38:N38"/>
    <mergeCell ref="BI37:BJ37"/>
    <mergeCell ref="BK37:BL37"/>
    <mergeCell ref="BM37:BN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BQ38:BR38"/>
    <mergeCell ref="BS38:BT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M39:N39"/>
    <mergeCell ref="O39:P39"/>
    <mergeCell ref="Q39:R39"/>
    <mergeCell ref="S39:T39"/>
    <mergeCell ref="U39:V39"/>
    <mergeCell ref="W39:X39"/>
    <mergeCell ref="BK38:BL38"/>
    <mergeCell ref="BM38:BN38"/>
    <mergeCell ref="BO38:BP38"/>
    <mergeCell ref="AK38:AL38"/>
    <mergeCell ref="O38:P38"/>
    <mergeCell ref="Q38:R38"/>
    <mergeCell ref="S38:T38"/>
    <mergeCell ref="U38:V38"/>
    <mergeCell ref="W38:X38"/>
    <mergeCell ref="Y38:Z38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BS39:BT39"/>
    <mergeCell ref="AW39:AX39"/>
    <mergeCell ref="AY39:AZ39"/>
    <mergeCell ref="BA39:BB39"/>
    <mergeCell ref="BC39:BD39"/>
    <mergeCell ref="BE39:BF39"/>
    <mergeCell ref="BG39:BH39"/>
    <mergeCell ref="AC39:AD39"/>
    <mergeCell ref="AE39:AF39"/>
    <mergeCell ref="AG39:AH39"/>
    <mergeCell ref="AI39:AJ39"/>
    <mergeCell ref="BI39:BJ39"/>
    <mergeCell ref="BK39:BL39"/>
    <mergeCell ref="BM39:BN39"/>
    <mergeCell ref="BO39:BP39"/>
    <mergeCell ref="BQ39:BR39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E42"/>
  <sheetViews>
    <sheetView zoomScale="80" zoomScaleNormal="80" workbookViewId="0">
      <selection activeCell="BV32" sqref="BV32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1844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1845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1846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1847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1848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43402</v>
      </c>
      <c r="D4" s="130"/>
      <c r="E4" s="129">
        <v>43403</v>
      </c>
      <c r="F4" s="130"/>
      <c r="G4" s="129">
        <v>43404</v>
      </c>
      <c r="H4" s="130"/>
      <c r="I4" s="129">
        <v>43405</v>
      </c>
      <c r="J4" s="130"/>
      <c r="K4" s="129">
        <v>43406</v>
      </c>
      <c r="L4" s="130"/>
      <c r="M4" s="129">
        <v>43407</v>
      </c>
      <c r="N4" s="130"/>
      <c r="O4" s="129">
        <v>43408</v>
      </c>
      <c r="P4" s="130"/>
      <c r="Q4" s="129">
        <v>43409</v>
      </c>
      <c r="R4" s="130"/>
      <c r="S4" s="129">
        <v>43410</v>
      </c>
      <c r="T4" s="130"/>
      <c r="U4" s="129">
        <v>43411</v>
      </c>
      <c r="V4" s="130"/>
      <c r="W4" s="129">
        <v>43412</v>
      </c>
      <c r="X4" s="130"/>
      <c r="Y4" s="129">
        <v>43413</v>
      </c>
      <c r="Z4" s="130"/>
      <c r="AA4" s="129">
        <v>43414</v>
      </c>
      <c r="AB4" s="130"/>
      <c r="AC4" s="129">
        <v>43415</v>
      </c>
      <c r="AD4" s="130"/>
      <c r="AE4" s="129">
        <v>43416</v>
      </c>
      <c r="AF4" s="130"/>
      <c r="AG4" s="129">
        <v>43417</v>
      </c>
      <c r="AH4" s="130"/>
      <c r="AI4" s="129">
        <v>43418</v>
      </c>
      <c r="AJ4" s="130"/>
      <c r="AK4" s="129">
        <v>43419</v>
      </c>
      <c r="AL4" s="130"/>
      <c r="AM4" s="129">
        <v>43420</v>
      </c>
      <c r="AN4" s="130"/>
      <c r="AO4" s="129">
        <v>43421</v>
      </c>
      <c r="AP4" s="130"/>
      <c r="AQ4" s="129">
        <v>43422</v>
      </c>
      <c r="AR4" s="130"/>
      <c r="AS4" s="129">
        <v>43423</v>
      </c>
      <c r="AT4" s="130"/>
      <c r="AU4" s="129">
        <v>43424</v>
      </c>
      <c r="AV4" s="130"/>
      <c r="AW4" s="129">
        <v>43425</v>
      </c>
      <c r="AX4" s="130"/>
      <c r="AY4" s="129">
        <v>43426</v>
      </c>
      <c r="AZ4" s="130"/>
      <c r="BA4" s="129">
        <v>43427</v>
      </c>
      <c r="BB4" s="130"/>
      <c r="BC4" s="129">
        <v>43428</v>
      </c>
      <c r="BD4" s="130"/>
      <c r="BE4" s="129">
        <v>43429</v>
      </c>
      <c r="BF4" s="130"/>
      <c r="BG4" s="129">
        <v>43430</v>
      </c>
      <c r="BH4" s="130"/>
      <c r="BI4" s="129">
        <v>43431</v>
      </c>
      <c r="BJ4" s="130"/>
      <c r="BK4" s="129">
        <v>43432</v>
      </c>
      <c r="BL4" s="130"/>
      <c r="BM4" s="129">
        <v>43433</v>
      </c>
      <c r="BN4" s="130"/>
      <c r="BO4" s="129">
        <v>43434</v>
      </c>
      <c r="BP4" s="130"/>
      <c r="BQ4" s="129">
        <v>43435</v>
      </c>
      <c r="BR4" s="130"/>
      <c r="BS4" s="129">
        <v>43436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x14ac:dyDescent="0.25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x14ac:dyDescent="0.25">
      <c r="A20" s="138">
        <v>0.70833333333333337</v>
      </c>
      <c r="B20" s="1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x14ac:dyDescent="0.25">
      <c r="A21" s="138"/>
      <c r="B21" s="17"/>
      <c r="C21" s="1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x14ac:dyDescent="0.25">
      <c r="A22" s="138">
        <v>0.75</v>
      </c>
      <c r="B22" s="16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x14ac:dyDescent="0.25">
      <c r="A23" s="138"/>
      <c r="B23" s="17"/>
      <c r="C23" s="11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1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22"/>
      <c r="AE23" s="11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4"/>
      <c r="BI23" s="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</row>
    <row r="24" spans="1:83" x14ac:dyDescent="0.25">
      <c r="A24" s="138">
        <v>0.79166666666666663</v>
      </c>
      <c r="B24" s="16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7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  <c r="AE24" s="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</row>
    <row r="25" spans="1:83" x14ac:dyDescent="0.25">
      <c r="A25" s="138"/>
      <c r="B25" s="17"/>
      <c r="C25" s="1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1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2"/>
      <c r="AE25" s="11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</row>
    <row r="26" spans="1:83" x14ac:dyDescent="0.25">
      <c r="A26" s="138">
        <v>0.83333333333333337</v>
      </c>
      <c r="B26" s="16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7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1"/>
      <c r="AE26" s="7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</row>
    <row r="27" spans="1:83" x14ac:dyDescent="0.25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</row>
    <row r="28" spans="1:83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</row>
    <row r="29" spans="1:83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 t="shared" ref="BV32:BV39" si="0">SUM(C32:BT32)</f>
        <v>0</v>
      </c>
      <c r="BW32" s="45">
        <v>150</v>
      </c>
      <c r="BX32" s="46">
        <f>BV32*BW32</f>
        <v>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si="0"/>
        <v>0</v>
      </c>
      <c r="BW33" s="49">
        <v>300</v>
      </c>
      <c r="BX33" s="50">
        <f t="shared" ref="BX33:BX39" si="1">BV33*BW33</f>
        <v>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0</v>
      </c>
      <c r="BW35" s="57">
        <v>300</v>
      </c>
      <c r="BX35" s="58">
        <f t="shared" si="1"/>
        <v>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0</v>
      </c>
    </row>
    <row r="42" spans="1:83" ht="15.75" thickTop="1" x14ac:dyDescent="0.25"/>
  </sheetData>
  <mergeCells count="368">
    <mergeCell ref="AS2:BF2"/>
    <mergeCell ref="BG2:B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O3:AP3"/>
    <mergeCell ref="AQ3:AR3"/>
    <mergeCell ref="AS3:AT3"/>
    <mergeCell ref="AU3:AV3"/>
    <mergeCell ref="Y3:Z3"/>
    <mergeCell ref="AA3:AB3"/>
    <mergeCell ref="O4:P4"/>
    <mergeCell ref="Q4:R4"/>
    <mergeCell ref="S4:T4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A8:A9"/>
    <mergeCell ref="A10:A11"/>
    <mergeCell ref="A12:A13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6:A7"/>
    <mergeCell ref="AY4:AZ4"/>
    <mergeCell ref="BA4:BB4"/>
    <mergeCell ref="BC4:BD4"/>
    <mergeCell ref="BE4:BF4"/>
    <mergeCell ref="BG4:BH4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S37:T37"/>
    <mergeCell ref="U37:V37"/>
    <mergeCell ref="W37:X37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C38:D38"/>
    <mergeCell ref="E38:F38"/>
    <mergeCell ref="G38:H38"/>
    <mergeCell ref="I38:J38"/>
    <mergeCell ref="K38:L38"/>
    <mergeCell ref="M38:N38"/>
    <mergeCell ref="BI37:BJ37"/>
    <mergeCell ref="BK37:BL37"/>
    <mergeCell ref="BM37:BN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BQ38:BR38"/>
    <mergeCell ref="BS38:BT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M39:N39"/>
    <mergeCell ref="O39:P39"/>
    <mergeCell ref="Q39:R39"/>
    <mergeCell ref="S39:T39"/>
    <mergeCell ref="U39:V39"/>
    <mergeCell ref="W39:X39"/>
    <mergeCell ref="BK38:BL38"/>
    <mergeCell ref="BM38:BN38"/>
    <mergeCell ref="BO38:BP38"/>
    <mergeCell ref="AK38:AL38"/>
    <mergeCell ref="O38:P38"/>
    <mergeCell ref="Q38:R38"/>
    <mergeCell ref="S38:T38"/>
    <mergeCell ref="U38:V38"/>
    <mergeCell ref="W38:X38"/>
    <mergeCell ref="Y38:Z38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BS39:BT39"/>
    <mergeCell ref="AW39:AX39"/>
    <mergeCell ref="AY39:AZ39"/>
    <mergeCell ref="BA39:BB39"/>
    <mergeCell ref="BC39:BD39"/>
    <mergeCell ref="BE39:BF39"/>
    <mergeCell ref="BG39:BH39"/>
    <mergeCell ref="AC39:AD39"/>
    <mergeCell ref="AE39:AF39"/>
    <mergeCell ref="AG39:AH39"/>
    <mergeCell ref="AI39:AJ39"/>
    <mergeCell ref="BI39:BJ39"/>
    <mergeCell ref="BK39:BL39"/>
    <mergeCell ref="BM39:BN39"/>
    <mergeCell ref="BO39:BP39"/>
    <mergeCell ref="BQ39:BR39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E42"/>
  <sheetViews>
    <sheetView zoomScale="80" zoomScaleNormal="80" workbookViewId="0">
      <selection activeCell="BX20" sqref="BX20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1848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1849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1850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1851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1852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43430</v>
      </c>
      <c r="D4" s="130"/>
      <c r="E4" s="129">
        <v>43431</v>
      </c>
      <c r="F4" s="130"/>
      <c r="G4" s="129">
        <v>43432</v>
      </c>
      <c r="H4" s="130"/>
      <c r="I4" s="129">
        <v>43433</v>
      </c>
      <c r="J4" s="130"/>
      <c r="K4" s="129">
        <v>43434</v>
      </c>
      <c r="L4" s="130"/>
      <c r="M4" s="129">
        <v>43435</v>
      </c>
      <c r="N4" s="130"/>
      <c r="O4" s="129">
        <v>43436</v>
      </c>
      <c r="P4" s="130"/>
      <c r="Q4" s="129">
        <v>43437</v>
      </c>
      <c r="R4" s="130"/>
      <c r="S4" s="129">
        <v>43438</v>
      </c>
      <c r="T4" s="130"/>
      <c r="U4" s="129">
        <v>43439</v>
      </c>
      <c r="V4" s="130"/>
      <c r="W4" s="129">
        <v>43440</v>
      </c>
      <c r="X4" s="130"/>
      <c r="Y4" s="129">
        <v>43441</v>
      </c>
      <c r="Z4" s="130"/>
      <c r="AA4" s="129">
        <v>43442</v>
      </c>
      <c r="AB4" s="130"/>
      <c r="AC4" s="129">
        <v>43443</v>
      </c>
      <c r="AD4" s="130"/>
      <c r="AE4" s="129">
        <v>43444</v>
      </c>
      <c r="AF4" s="130"/>
      <c r="AG4" s="129">
        <v>43445</v>
      </c>
      <c r="AH4" s="130"/>
      <c r="AI4" s="129">
        <v>43446</v>
      </c>
      <c r="AJ4" s="130"/>
      <c r="AK4" s="129">
        <v>43447</v>
      </c>
      <c r="AL4" s="130"/>
      <c r="AM4" s="129">
        <v>43448</v>
      </c>
      <c r="AN4" s="130"/>
      <c r="AO4" s="129">
        <v>43449</v>
      </c>
      <c r="AP4" s="130"/>
      <c r="AQ4" s="129">
        <v>43450</v>
      </c>
      <c r="AR4" s="130"/>
      <c r="AS4" s="129">
        <v>43451</v>
      </c>
      <c r="AT4" s="130"/>
      <c r="AU4" s="129">
        <v>43452</v>
      </c>
      <c r="AV4" s="130"/>
      <c r="AW4" s="129">
        <v>43453</v>
      </c>
      <c r="AX4" s="130"/>
      <c r="AY4" s="129">
        <v>43454</v>
      </c>
      <c r="AZ4" s="130"/>
      <c r="BA4" s="129">
        <v>43455</v>
      </c>
      <c r="BB4" s="130"/>
      <c r="BC4" s="129">
        <v>43456</v>
      </c>
      <c r="BD4" s="130"/>
      <c r="BE4" s="129">
        <v>43457</v>
      </c>
      <c r="BF4" s="130"/>
      <c r="BG4" s="129">
        <v>43458</v>
      </c>
      <c r="BH4" s="130"/>
      <c r="BI4" s="129">
        <v>43459</v>
      </c>
      <c r="BJ4" s="130"/>
      <c r="BK4" s="129">
        <v>43460</v>
      </c>
      <c r="BL4" s="130"/>
      <c r="BM4" s="129">
        <v>43461</v>
      </c>
      <c r="BN4" s="130"/>
      <c r="BO4" s="129">
        <v>43462</v>
      </c>
      <c r="BP4" s="130"/>
      <c r="BQ4" s="129">
        <v>43463</v>
      </c>
      <c r="BR4" s="130"/>
      <c r="BS4" s="129">
        <v>43464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x14ac:dyDescent="0.25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x14ac:dyDescent="0.25">
      <c r="A20" s="138">
        <v>0.70833333333333337</v>
      </c>
      <c r="B20" s="1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x14ac:dyDescent="0.25">
      <c r="A21" s="138"/>
      <c r="B21" s="17"/>
      <c r="C21" s="1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x14ac:dyDescent="0.25">
      <c r="A22" s="138">
        <v>0.75</v>
      </c>
      <c r="B22" s="16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x14ac:dyDescent="0.25">
      <c r="A23" s="138"/>
      <c r="B23" s="17"/>
      <c r="C23" s="11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1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22"/>
      <c r="AE23" s="11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4"/>
      <c r="BI23" s="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</row>
    <row r="24" spans="1:83" x14ac:dyDescent="0.25">
      <c r="A24" s="138">
        <v>0.79166666666666663</v>
      </c>
      <c r="B24" s="16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7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  <c r="AE24" s="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</row>
    <row r="25" spans="1:83" x14ac:dyDescent="0.25">
      <c r="A25" s="138"/>
      <c r="B25" s="17"/>
      <c r="C25" s="1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1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2"/>
      <c r="AE25" s="11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</row>
    <row r="26" spans="1:83" x14ac:dyDescent="0.25">
      <c r="A26" s="138">
        <v>0.83333333333333337</v>
      </c>
      <c r="B26" s="16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7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1"/>
      <c r="AE26" s="7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</row>
    <row r="27" spans="1:83" x14ac:dyDescent="0.25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</row>
    <row r="28" spans="1:83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</row>
    <row r="29" spans="1:83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 t="shared" ref="BV32:BV39" si="0">SUM(C32:BT32)</f>
        <v>0</v>
      </c>
      <c r="BW32" s="45">
        <v>150</v>
      </c>
      <c r="BX32" s="46">
        <f>BV32*BW32</f>
        <v>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si="0"/>
        <v>0</v>
      </c>
      <c r="BW33" s="49">
        <v>300</v>
      </c>
      <c r="BX33" s="50">
        <f t="shared" ref="BX33:BX39" si="1">BV33*BW33</f>
        <v>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0</v>
      </c>
      <c r="BW35" s="57">
        <v>300</v>
      </c>
      <c r="BX35" s="58">
        <f t="shared" si="1"/>
        <v>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0</v>
      </c>
    </row>
    <row r="42" spans="1:83" ht="15.75" thickTop="1" x14ac:dyDescent="0.25"/>
  </sheetData>
  <mergeCells count="368">
    <mergeCell ref="AS2:BF2"/>
    <mergeCell ref="BG2:B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O3:AP3"/>
    <mergeCell ref="AQ3:AR3"/>
    <mergeCell ref="AS3:AT3"/>
    <mergeCell ref="AU3:AV3"/>
    <mergeCell ref="Y3:Z3"/>
    <mergeCell ref="AA3:AB3"/>
    <mergeCell ref="O4:P4"/>
    <mergeCell ref="Q4:R4"/>
    <mergeCell ref="S4:T4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A8:A9"/>
    <mergeCell ref="A10:A11"/>
    <mergeCell ref="A12:A13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6:A7"/>
    <mergeCell ref="AY4:AZ4"/>
    <mergeCell ref="BA4:BB4"/>
    <mergeCell ref="BC4:BD4"/>
    <mergeCell ref="BE4:BF4"/>
    <mergeCell ref="BG4:BH4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S37:T37"/>
    <mergeCell ref="U37:V37"/>
    <mergeCell ref="W37:X37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C38:D38"/>
    <mergeCell ref="E38:F38"/>
    <mergeCell ref="G38:H38"/>
    <mergeCell ref="I38:J38"/>
    <mergeCell ref="K38:L38"/>
    <mergeCell ref="M38:N38"/>
    <mergeCell ref="BI37:BJ37"/>
    <mergeCell ref="BK37:BL37"/>
    <mergeCell ref="BM37:BN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BQ38:BR38"/>
    <mergeCell ref="BS38:BT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M39:N39"/>
    <mergeCell ref="O39:P39"/>
    <mergeCell ref="Q39:R39"/>
    <mergeCell ref="S39:T39"/>
    <mergeCell ref="U39:V39"/>
    <mergeCell ref="W39:X39"/>
    <mergeCell ref="BK38:BL38"/>
    <mergeCell ref="BM38:BN38"/>
    <mergeCell ref="BO38:BP38"/>
    <mergeCell ref="AK38:AL38"/>
    <mergeCell ref="O38:P38"/>
    <mergeCell ref="Q38:R38"/>
    <mergeCell ref="S38:T38"/>
    <mergeCell ref="U38:V38"/>
    <mergeCell ref="W38:X38"/>
    <mergeCell ref="Y38:Z38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BS39:BT39"/>
    <mergeCell ref="AW39:AX39"/>
    <mergeCell ref="AY39:AZ39"/>
    <mergeCell ref="BA39:BB39"/>
    <mergeCell ref="BC39:BD39"/>
    <mergeCell ref="BE39:BF39"/>
    <mergeCell ref="BG39:BH39"/>
    <mergeCell ref="AC39:AD39"/>
    <mergeCell ref="AE39:AF39"/>
    <mergeCell ref="AG39:AH39"/>
    <mergeCell ref="AI39:AJ39"/>
    <mergeCell ref="BI39:BJ39"/>
    <mergeCell ref="BK39:BL39"/>
    <mergeCell ref="BM39:BN39"/>
    <mergeCell ref="BO39:BP39"/>
    <mergeCell ref="BQ39:BR39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43"/>
  <sheetViews>
    <sheetView topLeftCell="A8" zoomScaleNormal="100" workbookViewId="0">
      <pane xSplit="1" topLeftCell="BG1" activePane="topRight" state="frozen"/>
      <selection activeCell="A2" sqref="A2"/>
      <selection pane="topRight" activeCell="BV19" sqref="BV19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6" width="10.7109375" customWidth="1"/>
    <col min="77" max="77" width="10.7109375" style="40" customWidth="1"/>
    <col min="78" max="86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1805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1806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1807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1808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1809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43129</v>
      </c>
      <c r="D4" s="130"/>
      <c r="E4" s="129">
        <v>43130</v>
      </c>
      <c r="F4" s="130"/>
      <c r="G4" s="129">
        <v>43131</v>
      </c>
      <c r="H4" s="130"/>
      <c r="I4" s="129">
        <v>43132</v>
      </c>
      <c r="J4" s="130"/>
      <c r="K4" s="129">
        <v>43133</v>
      </c>
      <c r="L4" s="130"/>
      <c r="M4" s="129">
        <v>43134</v>
      </c>
      <c r="N4" s="130"/>
      <c r="O4" s="129">
        <v>43135</v>
      </c>
      <c r="P4" s="130"/>
      <c r="Q4" s="129">
        <v>43136</v>
      </c>
      <c r="R4" s="130"/>
      <c r="S4" s="129">
        <v>43137</v>
      </c>
      <c r="T4" s="130"/>
      <c r="U4" s="129">
        <v>43138</v>
      </c>
      <c r="V4" s="130"/>
      <c r="W4" s="129">
        <v>43139</v>
      </c>
      <c r="X4" s="130"/>
      <c r="Y4" s="129">
        <v>43140</v>
      </c>
      <c r="Z4" s="130"/>
      <c r="AA4" s="129">
        <v>43141</v>
      </c>
      <c r="AB4" s="130"/>
      <c r="AC4" s="129">
        <v>43142</v>
      </c>
      <c r="AD4" s="130"/>
      <c r="AE4" s="129">
        <v>43143</v>
      </c>
      <c r="AF4" s="130"/>
      <c r="AG4" s="129">
        <v>43144</v>
      </c>
      <c r="AH4" s="130"/>
      <c r="AI4" s="129">
        <v>43145</v>
      </c>
      <c r="AJ4" s="130"/>
      <c r="AK4" s="129">
        <v>43146</v>
      </c>
      <c r="AL4" s="130"/>
      <c r="AM4" s="129">
        <v>43147</v>
      </c>
      <c r="AN4" s="130"/>
      <c r="AO4" s="129">
        <v>43148</v>
      </c>
      <c r="AP4" s="130"/>
      <c r="AQ4" s="129">
        <v>43149</v>
      </c>
      <c r="AR4" s="130"/>
      <c r="AS4" s="129">
        <v>43150</v>
      </c>
      <c r="AT4" s="130"/>
      <c r="AU4" s="129">
        <v>43151</v>
      </c>
      <c r="AV4" s="130"/>
      <c r="AW4" s="129">
        <v>43152</v>
      </c>
      <c r="AX4" s="130"/>
      <c r="AY4" s="129">
        <v>43153</v>
      </c>
      <c r="AZ4" s="130"/>
      <c r="BA4" s="129">
        <v>43154</v>
      </c>
      <c r="BB4" s="130"/>
      <c r="BC4" s="129">
        <v>43155</v>
      </c>
      <c r="BD4" s="130"/>
      <c r="BE4" s="129">
        <v>43156</v>
      </c>
      <c r="BF4" s="130"/>
      <c r="BG4" s="129">
        <v>43157</v>
      </c>
      <c r="BH4" s="130"/>
      <c r="BI4" s="129">
        <v>43158</v>
      </c>
      <c r="BJ4" s="130"/>
      <c r="BK4" s="129">
        <v>43159</v>
      </c>
      <c r="BL4" s="130"/>
      <c r="BM4" s="129">
        <v>43160</v>
      </c>
      <c r="BN4" s="130"/>
      <c r="BO4" s="129">
        <v>43161</v>
      </c>
      <c r="BP4" s="130"/>
      <c r="BQ4" s="129">
        <v>43162</v>
      </c>
      <c r="BR4" s="130"/>
      <c r="BS4" s="129">
        <v>43163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4"/>
      <c r="S5" s="5"/>
      <c r="T5" s="5"/>
      <c r="U5" s="5"/>
      <c r="V5" s="5"/>
      <c r="W5" s="5"/>
      <c r="X5" s="5"/>
      <c r="Y5" s="5"/>
      <c r="Z5" s="5"/>
      <c r="AA5" s="19"/>
      <c r="AB5" s="19"/>
      <c r="AC5" s="19"/>
      <c r="AD5" s="20"/>
      <c r="AE5" s="3"/>
      <c r="AF5" s="4"/>
      <c r="AG5" s="5"/>
      <c r="AH5" s="5"/>
      <c r="AI5" s="5"/>
      <c r="AJ5" s="5"/>
      <c r="AK5" s="5"/>
      <c r="AL5" s="5"/>
      <c r="AM5" s="5"/>
      <c r="AN5" s="5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4"/>
      <c r="BI5" s="5"/>
      <c r="BJ5" s="5"/>
      <c r="BK5" s="5"/>
      <c r="BL5" s="5"/>
      <c r="BM5" s="5"/>
      <c r="BN5" s="5"/>
      <c r="BO5" s="5"/>
      <c r="BP5" s="5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ht="15.75" thickBot="1" x14ac:dyDescent="0.3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ht="15" customHeight="1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139" t="s">
        <v>37</v>
      </c>
      <c r="BD9" s="139" t="s">
        <v>37</v>
      </c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90"/>
      <c r="BQ9" s="150" t="s">
        <v>36</v>
      </c>
      <c r="BR9" s="150" t="s">
        <v>36</v>
      </c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142"/>
      <c r="BD10" s="142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1"/>
      <c r="BQ10" s="151"/>
      <c r="BR10" s="151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142"/>
      <c r="BD11" s="142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90"/>
      <c r="BQ11" s="151"/>
      <c r="BR11" s="151"/>
      <c r="BS11" s="5"/>
      <c r="BT11" s="22"/>
    </row>
    <row r="12" spans="1:72" ht="15.75" thickBot="1" x14ac:dyDescent="0.3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143"/>
      <c r="BD12" s="143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1"/>
      <c r="BQ12" s="152"/>
      <c r="BR12" s="152"/>
      <c r="BS12" s="9"/>
      <c r="BT12" s="21"/>
    </row>
    <row r="13" spans="1:72" ht="15" customHeight="1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90"/>
      <c r="BC13" s="139" t="s">
        <v>53</v>
      </c>
      <c r="BD13" s="139" t="s">
        <v>53</v>
      </c>
      <c r="BE13" s="139" t="s">
        <v>54</v>
      </c>
      <c r="BF13" s="139" t="s">
        <v>54</v>
      </c>
      <c r="BG13" s="165" t="s">
        <v>56</v>
      </c>
      <c r="BH13" s="166"/>
      <c r="BI13" s="166"/>
      <c r="BJ13" s="166"/>
      <c r="BK13" s="166"/>
      <c r="BL13" s="166"/>
      <c r="BM13" s="166"/>
      <c r="BN13" s="166"/>
      <c r="BO13" s="166"/>
      <c r="BP13" s="167"/>
      <c r="BQ13" s="139" t="s">
        <v>37</v>
      </c>
      <c r="BR13" s="139" t="s">
        <v>37</v>
      </c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1"/>
      <c r="BC14" s="142"/>
      <c r="BD14" s="142"/>
      <c r="BE14" s="142"/>
      <c r="BF14" s="142"/>
      <c r="BG14" s="168"/>
      <c r="BH14" s="169"/>
      <c r="BI14" s="169"/>
      <c r="BJ14" s="169"/>
      <c r="BK14" s="169"/>
      <c r="BL14" s="169"/>
      <c r="BM14" s="169"/>
      <c r="BN14" s="169"/>
      <c r="BO14" s="169"/>
      <c r="BP14" s="170"/>
      <c r="BQ14" s="142"/>
      <c r="BR14" s="142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90"/>
      <c r="BC15" s="142"/>
      <c r="BD15" s="142"/>
      <c r="BE15" s="142"/>
      <c r="BF15" s="142"/>
      <c r="BG15" s="11"/>
      <c r="BH15" s="4"/>
      <c r="BI15" s="5"/>
      <c r="BJ15" s="5"/>
      <c r="BK15" s="5"/>
      <c r="BL15" s="5"/>
      <c r="BM15" s="5"/>
      <c r="BN15" s="5"/>
      <c r="BO15" s="5"/>
      <c r="BP15" s="90"/>
      <c r="BQ15" s="142"/>
      <c r="BR15" s="142"/>
      <c r="BS15" s="5"/>
      <c r="BT15" s="22"/>
    </row>
    <row r="16" spans="1:72" ht="15.75" thickBot="1" x14ac:dyDescent="0.3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1"/>
      <c r="BC16" s="143"/>
      <c r="BD16" s="143"/>
      <c r="BE16" s="143"/>
      <c r="BF16" s="143"/>
      <c r="BG16" s="7"/>
      <c r="BH16" s="8"/>
      <c r="BI16" s="9"/>
      <c r="BJ16" s="9"/>
      <c r="BK16" s="9"/>
      <c r="BL16" s="9"/>
      <c r="BM16" s="9"/>
      <c r="BN16" s="9"/>
      <c r="BO16" s="9"/>
      <c r="BP16" s="91"/>
      <c r="BQ16" s="143"/>
      <c r="BR16" s="143"/>
      <c r="BS16" s="9"/>
      <c r="BT16" s="21"/>
    </row>
    <row r="17" spans="1:77" ht="15" customHeight="1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144" t="s">
        <v>48</v>
      </c>
      <c r="P17" s="144" t="s">
        <v>48</v>
      </c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39" t="s">
        <v>49</v>
      </c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139" t="s">
        <v>49</v>
      </c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139" t="s">
        <v>49</v>
      </c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77" ht="15" customHeight="1" thickBot="1" x14ac:dyDescent="0.3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145"/>
      <c r="P18" s="145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40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40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140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77" ht="15" customHeight="1" thickBot="1" x14ac:dyDescent="0.3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139" t="s">
        <v>52</v>
      </c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39" t="s">
        <v>52</v>
      </c>
      <c r="BF19" s="153" t="s">
        <v>38</v>
      </c>
      <c r="BG19" s="78"/>
      <c r="BH19" s="79"/>
      <c r="BI19" s="80"/>
      <c r="BJ19" s="80"/>
      <c r="BK19" s="80"/>
      <c r="BL19" s="80"/>
      <c r="BM19" s="80"/>
      <c r="BN19" s="80"/>
      <c r="BO19" s="80"/>
      <c r="BP19" s="80"/>
      <c r="BQ19" s="5"/>
      <c r="BR19" s="5"/>
      <c r="BS19" s="5"/>
      <c r="BT19" s="153" t="s">
        <v>38</v>
      </c>
    </row>
    <row r="20" spans="1:77" ht="15" customHeight="1" thickBot="1" x14ac:dyDescent="0.3">
      <c r="A20" s="138">
        <v>0.70833333333333337</v>
      </c>
      <c r="B20" s="16"/>
      <c r="C20" s="7"/>
      <c r="D20" s="84"/>
      <c r="E20" s="9"/>
      <c r="F20" s="9"/>
      <c r="G20" s="85"/>
      <c r="H20" s="9"/>
      <c r="I20" s="9"/>
      <c r="J20" s="9"/>
      <c r="K20" s="85"/>
      <c r="L20" s="85"/>
      <c r="M20" s="9"/>
      <c r="N20" s="9"/>
      <c r="O20" s="9"/>
      <c r="P20" s="21"/>
      <c r="Q20" s="11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11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41"/>
      <c r="AS20" s="11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41"/>
      <c r="BF20" s="154"/>
      <c r="BG20" s="78"/>
      <c r="BH20" s="81"/>
      <c r="BI20" s="82"/>
      <c r="BJ20" s="82"/>
      <c r="BK20" s="82"/>
      <c r="BL20" s="82"/>
      <c r="BM20" s="82"/>
      <c r="BN20" s="82"/>
      <c r="BO20" s="9"/>
      <c r="BP20" s="156" t="s">
        <v>23</v>
      </c>
      <c r="BQ20" s="9"/>
      <c r="BR20" s="9"/>
      <c r="BS20" s="9"/>
      <c r="BT20" s="154"/>
    </row>
    <row r="21" spans="1:77" ht="15.75" thickBot="1" x14ac:dyDescent="0.3">
      <c r="A21" s="138"/>
      <c r="B21" s="17"/>
      <c r="C21" s="11"/>
      <c r="D21" s="139" t="s">
        <v>26</v>
      </c>
      <c r="E21" s="4"/>
      <c r="F21" s="5"/>
      <c r="G21" s="144" t="s">
        <v>48</v>
      </c>
      <c r="H21" s="144" t="s">
        <v>48</v>
      </c>
      <c r="I21" s="86"/>
      <c r="J21" s="86"/>
      <c r="K21" s="139" t="s">
        <v>29</v>
      </c>
      <c r="L21" s="139" t="s">
        <v>29</v>
      </c>
      <c r="M21" s="5"/>
      <c r="N21" s="5"/>
      <c r="O21" s="5"/>
      <c r="P21" s="22"/>
      <c r="Q21" s="150" t="s">
        <v>31</v>
      </c>
      <c r="R21" s="139" t="s">
        <v>26</v>
      </c>
      <c r="S21" s="4"/>
      <c r="T21" s="5"/>
      <c r="U21" s="139" t="s">
        <v>26</v>
      </c>
      <c r="V21" s="139" t="s">
        <v>27</v>
      </c>
      <c r="W21" s="86"/>
      <c r="X21" s="86"/>
      <c r="Y21" s="139" t="s">
        <v>29</v>
      </c>
      <c r="Z21" s="139" t="s">
        <v>29</v>
      </c>
      <c r="AA21" s="5"/>
      <c r="AB21" s="5"/>
      <c r="AC21" s="5"/>
      <c r="AD21" s="22"/>
      <c r="AE21" s="150" t="s">
        <v>31</v>
      </c>
      <c r="AF21" s="139" t="s">
        <v>26</v>
      </c>
      <c r="AG21" s="139" t="s">
        <v>51</v>
      </c>
      <c r="AH21" s="5"/>
      <c r="AI21" s="139" t="s">
        <v>26</v>
      </c>
      <c r="AJ21" s="139" t="s">
        <v>27</v>
      </c>
      <c r="AK21" s="86"/>
      <c r="AL21" s="86"/>
      <c r="AM21" s="139" t="s">
        <v>29</v>
      </c>
      <c r="AN21" s="139" t="s">
        <v>29</v>
      </c>
      <c r="AO21" s="5"/>
      <c r="AP21" s="5"/>
      <c r="AQ21" s="5"/>
      <c r="AR21" s="140"/>
      <c r="AS21" s="150" t="s">
        <v>31</v>
      </c>
      <c r="AT21" s="139" t="s">
        <v>26</v>
      </c>
      <c r="AU21" s="5"/>
      <c r="AV21" s="5"/>
      <c r="AW21" s="139" t="s">
        <v>26</v>
      </c>
      <c r="AX21" s="139" t="s">
        <v>27</v>
      </c>
      <c r="AY21" s="86"/>
      <c r="AZ21" s="86"/>
      <c r="BA21" s="139" t="s">
        <v>29</v>
      </c>
      <c r="BB21" s="139" t="s">
        <v>29</v>
      </c>
      <c r="BC21" s="5"/>
      <c r="BD21" s="5"/>
      <c r="BE21" s="140"/>
      <c r="BF21" s="155"/>
      <c r="BG21" s="156" t="s">
        <v>24</v>
      </c>
      <c r="BH21" s="156" t="s">
        <v>25</v>
      </c>
      <c r="BI21" s="156" t="s">
        <v>26</v>
      </c>
      <c r="BJ21" s="156" t="s">
        <v>27</v>
      </c>
      <c r="BK21" s="171" t="s">
        <v>28</v>
      </c>
      <c r="BL21" s="172"/>
      <c r="BM21" s="156" t="s">
        <v>26</v>
      </c>
      <c r="BN21" s="156" t="s">
        <v>27</v>
      </c>
      <c r="BO21" s="5"/>
      <c r="BP21" s="157"/>
      <c r="BQ21" s="5"/>
      <c r="BR21" s="5"/>
      <c r="BS21" s="5"/>
      <c r="BT21" s="155"/>
    </row>
    <row r="22" spans="1:77" ht="15" customHeight="1" thickBot="1" x14ac:dyDescent="0.3">
      <c r="A22" s="138">
        <v>0.75</v>
      </c>
      <c r="B22" s="16"/>
      <c r="C22" s="7"/>
      <c r="D22" s="141"/>
      <c r="E22" s="84"/>
      <c r="F22" s="85"/>
      <c r="G22" s="146"/>
      <c r="H22" s="146"/>
      <c r="I22" s="5"/>
      <c r="J22" s="5"/>
      <c r="K22" s="141"/>
      <c r="L22" s="141"/>
      <c r="M22" s="9"/>
      <c r="N22" s="9"/>
      <c r="O22" s="9"/>
      <c r="P22" s="21"/>
      <c r="Q22" s="151"/>
      <c r="R22" s="141"/>
      <c r="S22" s="84"/>
      <c r="T22" s="85"/>
      <c r="U22" s="141"/>
      <c r="V22" s="141"/>
      <c r="W22" s="139" t="s">
        <v>30</v>
      </c>
      <c r="X22" s="139" t="s">
        <v>30</v>
      </c>
      <c r="Y22" s="141"/>
      <c r="Z22" s="141"/>
      <c r="AA22" s="9"/>
      <c r="AB22" s="9"/>
      <c r="AC22" s="9"/>
      <c r="AD22" s="21"/>
      <c r="AE22" s="151"/>
      <c r="AF22" s="141"/>
      <c r="AG22" s="140"/>
      <c r="AH22" s="85"/>
      <c r="AI22" s="141"/>
      <c r="AJ22" s="141"/>
      <c r="AK22" s="139" t="s">
        <v>30</v>
      </c>
      <c r="AL22" s="139" t="s">
        <v>30</v>
      </c>
      <c r="AM22" s="141"/>
      <c r="AN22" s="141"/>
      <c r="AO22" s="9"/>
      <c r="AP22" s="9"/>
      <c r="AQ22" s="9"/>
      <c r="AR22" s="21"/>
      <c r="AS22" s="151"/>
      <c r="AT22" s="141"/>
      <c r="AU22" s="85"/>
      <c r="AV22" s="85"/>
      <c r="AW22" s="141"/>
      <c r="AX22" s="141"/>
      <c r="AY22" s="139" t="s">
        <v>30</v>
      </c>
      <c r="AZ22" s="139" t="s">
        <v>30</v>
      </c>
      <c r="BA22" s="141"/>
      <c r="BB22" s="141"/>
      <c r="BC22" s="9"/>
      <c r="BD22" s="9"/>
      <c r="BE22" s="9"/>
      <c r="BF22" s="21"/>
      <c r="BG22" s="157"/>
      <c r="BH22" s="157"/>
      <c r="BI22" s="157"/>
      <c r="BJ22" s="157"/>
      <c r="BK22" s="173"/>
      <c r="BL22" s="174"/>
      <c r="BM22" s="157"/>
      <c r="BN22" s="157"/>
      <c r="BO22" s="156" t="s">
        <v>29</v>
      </c>
      <c r="BP22" s="156" t="s">
        <v>29</v>
      </c>
      <c r="BQ22" s="9"/>
      <c r="BR22" s="9"/>
      <c r="BS22" s="21"/>
      <c r="BT22" s="21"/>
    </row>
    <row r="23" spans="1:77" ht="15" customHeight="1" thickBot="1" x14ac:dyDescent="0.3">
      <c r="A23" s="138"/>
      <c r="B23" s="17"/>
      <c r="C23" s="139" t="s">
        <v>32</v>
      </c>
      <c r="D23" s="140"/>
      <c r="E23" s="147" t="s">
        <v>33</v>
      </c>
      <c r="F23" s="147" t="s">
        <v>33</v>
      </c>
      <c r="G23" s="145"/>
      <c r="H23" s="145"/>
      <c r="I23" s="9"/>
      <c r="J23" s="9"/>
      <c r="K23" s="140"/>
      <c r="L23" s="140"/>
      <c r="M23" s="5"/>
      <c r="N23" s="5"/>
      <c r="O23" s="144" t="s">
        <v>48</v>
      </c>
      <c r="P23" s="144" t="s">
        <v>48</v>
      </c>
      <c r="Q23" s="152"/>
      <c r="R23" s="140"/>
      <c r="S23" s="147" t="s">
        <v>33</v>
      </c>
      <c r="T23" s="147" t="s">
        <v>33</v>
      </c>
      <c r="U23" s="140"/>
      <c r="V23" s="140"/>
      <c r="W23" s="141"/>
      <c r="X23" s="141"/>
      <c r="Y23" s="140"/>
      <c r="Z23" s="140"/>
      <c r="AA23" s="5"/>
      <c r="AB23" s="5"/>
      <c r="AC23" s="5"/>
      <c r="AD23" s="147" t="s">
        <v>50</v>
      </c>
      <c r="AE23" s="152"/>
      <c r="AF23" s="140"/>
      <c r="AG23" s="147" t="s">
        <v>33</v>
      </c>
      <c r="AH23" s="147" t="s">
        <v>33</v>
      </c>
      <c r="AI23" s="140"/>
      <c r="AJ23" s="140"/>
      <c r="AK23" s="141"/>
      <c r="AL23" s="141"/>
      <c r="AM23" s="140"/>
      <c r="AN23" s="140"/>
      <c r="AO23" s="5"/>
      <c r="AP23" s="5"/>
      <c r="AQ23" s="5"/>
      <c r="AR23" s="147" t="s">
        <v>50</v>
      </c>
      <c r="AS23" s="152"/>
      <c r="AT23" s="140"/>
      <c r="AU23" s="147" t="s">
        <v>33</v>
      </c>
      <c r="AV23" s="147" t="s">
        <v>33</v>
      </c>
      <c r="AW23" s="140"/>
      <c r="AX23" s="140"/>
      <c r="AY23" s="141"/>
      <c r="AZ23" s="141"/>
      <c r="BA23" s="140"/>
      <c r="BB23" s="140"/>
      <c r="BC23" s="5"/>
      <c r="BD23" s="5"/>
      <c r="BE23" s="139" t="s">
        <v>55</v>
      </c>
      <c r="BF23" s="139" t="s">
        <v>55</v>
      </c>
      <c r="BG23" s="156" t="s">
        <v>30</v>
      </c>
      <c r="BH23" s="159" t="s">
        <v>31</v>
      </c>
      <c r="BI23" s="156" t="s">
        <v>32</v>
      </c>
      <c r="BJ23" s="156" t="s">
        <v>32</v>
      </c>
      <c r="BK23" s="175"/>
      <c r="BL23" s="176"/>
      <c r="BM23" s="162" t="s">
        <v>33</v>
      </c>
      <c r="BN23" s="162" t="s">
        <v>33</v>
      </c>
      <c r="BO23" s="157"/>
      <c r="BP23" s="157"/>
      <c r="BQ23" s="5"/>
      <c r="BR23" s="5"/>
      <c r="BS23" s="162" t="s">
        <v>39</v>
      </c>
      <c r="BT23" s="162" t="s">
        <v>39</v>
      </c>
    </row>
    <row r="24" spans="1:77" ht="15.75" thickBot="1" x14ac:dyDescent="0.3">
      <c r="A24" s="138">
        <v>0.79166666666666663</v>
      </c>
      <c r="B24" s="16"/>
      <c r="C24" s="141"/>
      <c r="D24" s="139" t="s">
        <v>32</v>
      </c>
      <c r="E24" s="148"/>
      <c r="F24" s="148"/>
      <c r="G24" s="144" t="s">
        <v>48</v>
      </c>
      <c r="H24" s="8"/>
      <c r="I24" s="86"/>
      <c r="J24" s="86"/>
      <c r="K24" s="87"/>
      <c r="L24" s="83"/>
      <c r="M24" s="9"/>
      <c r="N24" s="9"/>
      <c r="O24" s="146"/>
      <c r="P24" s="146"/>
      <c r="Q24" s="139" t="s">
        <v>30</v>
      </c>
      <c r="R24" s="139" t="s">
        <v>30</v>
      </c>
      <c r="S24" s="148"/>
      <c r="T24" s="148"/>
      <c r="U24" s="150" t="s">
        <v>31</v>
      </c>
      <c r="V24" s="153" t="s">
        <v>34</v>
      </c>
      <c r="W24" s="140"/>
      <c r="X24" s="140"/>
      <c r="Y24" s="87"/>
      <c r="Z24" s="83"/>
      <c r="AA24" s="9"/>
      <c r="AB24" s="9"/>
      <c r="AC24" s="9"/>
      <c r="AD24" s="148"/>
      <c r="AE24" s="139" t="s">
        <v>30</v>
      </c>
      <c r="AF24" s="139" t="s">
        <v>30</v>
      </c>
      <c r="AG24" s="148"/>
      <c r="AH24" s="148"/>
      <c r="AI24" s="150" t="s">
        <v>31</v>
      </c>
      <c r="AJ24" s="153" t="s">
        <v>34</v>
      </c>
      <c r="AK24" s="140"/>
      <c r="AL24" s="140"/>
      <c r="AM24" s="87"/>
      <c r="AN24" s="83"/>
      <c r="AO24" s="9"/>
      <c r="AP24" s="9"/>
      <c r="AQ24" s="9"/>
      <c r="AR24" s="148"/>
      <c r="AS24" s="139" t="s">
        <v>30</v>
      </c>
      <c r="AT24" s="139" t="s">
        <v>30</v>
      </c>
      <c r="AU24" s="148"/>
      <c r="AV24" s="148"/>
      <c r="AW24" s="150" t="s">
        <v>31</v>
      </c>
      <c r="AX24" s="153" t="s">
        <v>34</v>
      </c>
      <c r="AY24" s="140"/>
      <c r="AZ24" s="140"/>
      <c r="BA24" s="87"/>
      <c r="BB24" s="83"/>
      <c r="BC24" s="9"/>
      <c r="BD24" s="9"/>
      <c r="BE24" s="142"/>
      <c r="BF24" s="142"/>
      <c r="BG24" s="157"/>
      <c r="BH24" s="160"/>
      <c r="BI24" s="157"/>
      <c r="BJ24" s="157"/>
      <c r="BK24" s="159" t="s">
        <v>31</v>
      </c>
      <c r="BL24" s="177" t="s">
        <v>34</v>
      </c>
      <c r="BM24" s="163"/>
      <c r="BN24" s="163"/>
      <c r="BO24" s="158"/>
      <c r="BP24" s="158"/>
      <c r="BQ24" s="9"/>
      <c r="BR24" s="9"/>
      <c r="BS24" s="163"/>
      <c r="BT24" s="163"/>
    </row>
    <row r="25" spans="1:77" ht="15.75" thickBot="1" x14ac:dyDescent="0.3">
      <c r="A25" s="138"/>
      <c r="B25" s="17"/>
      <c r="C25" s="140"/>
      <c r="D25" s="143"/>
      <c r="E25" s="149"/>
      <c r="F25" s="149"/>
      <c r="G25" s="146"/>
      <c r="H25" s="4"/>
      <c r="I25" s="139" t="s">
        <v>32</v>
      </c>
      <c r="J25" s="139" t="s">
        <v>32</v>
      </c>
      <c r="K25" s="4"/>
      <c r="L25" s="5"/>
      <c r="M25" s="5"/>
      <c r="N25" s="5"/>
      <c r="O25" s="145"/>
      <c r="P25" s="145"/>
      <c r="Q25" s="141"/>
      <c r="R25" s="141"/>
      <c r="S25" s="149"/>
      <c r="T25" s="149"/>
      <c r="U25" s="151"/>
      <c r="V25" s="154"/>
      <c r="W25" s="139" t="s">
        <v>32</v>
      </c>
      <c r="X25" s="139" t="s">
        <v>32</v>
      </c>
      <c r="Y25" s="4"/>
      <c r="Z25" s="5"/>
      <c r="AA25" s="5"/>
      <c r="AB25" s="5"/>
      <c r="AC25" s="5"/>
      <c r="AD25" s="149"/>
      <c r="AE25" s="141"/>
      <c r="AF25" s="141"/>
      <c r="AG25" s="149"/>
      <c r="AH25" s="149"/>
      <c r="AI25" s="151"/>
      <c r="AJ25" s="154"/>
      <c r="AK25" s="139" t="s">
        <v>32</v>
      </c>
      <c r="AL25" s="139" t="s">
        <v>32</v>
      </c>
      <c r="AM25" s="4"/>
      <c r="AN25" s="5"/>
      <c r="AO25" s="5"/>
      <c r="AP25" s="5"/>
      <c r="AQ25" s="5"/>
      <c r="AR25" s="149"/>
      <c r="AS25" s="141"/>
      <c r="AT25" s="141"/>
      <c r="AU25" s="149"/>
      <c r="AV25" s="149"/>
      <c r="AW25" s="151"/>
      <c r="AX25" s="154"/>
      <c r="AY25" s="139" t="s">
        <v>32</v>
      </c>
      <c r="AZ25" s="139" t="s">
        <v>32</v>
      </c>
      <c r="BA25" s="4"/>
      <c r="BB25" s="5"/>
      <c r="BC25" s="5"/>
      <c r="BD25" s="5"/>
      <c r="BE25" s="142"/>
      <c r="BF25" s="142"/>
      <c r="BG25" s="158"/>
      <c r="BH25" s="161"/>
      <c r="BI25" s="158"/>
      <c r="BJ25" s="158"/>
      <c r="BK25" s="161"/>
      <c r="BL25" s="178"/>
      <c r="BM25" s="164"/>
      <c r="BN25" s="164"/>
      <c r="BO25" s="79"/>
      <c r="BP25" s="80"/>
      <c r="BQ25" s="5"/>
      <c r="BR25" s="5"/>
      <c r="BS25" s="163"/>
      <c r="BT25" s="163"/>
    </row>
    <row r="26" spans="1:77" ht="15.75" thickBot="1" x14ac:dyDescent="0.3">
      <c r="A26" s="138">
        <v>0.83333333333333337</v>
      </c>
      <c r="B26" s="16"/>
      <c r="C26" s="7"/>
      <c r="D26" s="8"/>
      <c r="E26" s="139" t="s">
        <v>32</v>
      </c>
      <c r="F26" s="139" t="s">
        <v>32</v>
      </c>
      <c r="G26" s="145"/>
      <c r="H26" s="8"/>
      <c r="I26" s="141"/>
      <c r="J26" s="141"/>
      <c r="K26" s="8"/>
      <c r="L26" s="9"/>
      <c r="M26" s="9"/>
      <c r="N26" s="9"/>
      <c r="O26" s="9"/>
      <c r="P26" s="21"/>
      <c r="Q26" s="140"/>
      <c r="R26" s="140"/>
      <c r="S26" s="139" t="s">
        <v>32</v>
      </c>
      <c r="T26" s="139" t="s">
        <v>32</v>
      </c>
      <c r="U26" s="152"/>
      <c r="V26" s="155"/>
      <c r="W26" s="141"/>
      <c r="X26" s="141"/>
      <c r="Y26" s="8"/>
      <c r="Z26" s="9"/>
      <c r="AA26" s="9"/>
      <c r="AB26" s="9"/>
      <c r="AC26" s="9"/>
      <c r="AD26" s="21"/>
      <c r="AE26" s="140"/>
      <c r="AF26" s="140"/>
      <c r="AG26" s="139" t="s">
        <v>32</v>
      </c>
      <c r="AH26" s="139" t="s">
        <v>32</v>
      </c>
      <c r="AI26" s="152"/>
      <c r="AJ26" s="155"/>
      <c r="AK26" s="141"/>
      <c r="AL26" s="141"/>
      <c r="AM26" s="8"/>
      <c r="AN26" s="9"/>
      <c r="AO26" s="9"/>
      <c r="AP26" s="9"/>
      <c r="AQ26" s="9"/>
      <c r="AR26" s="21"/>
      <c r="AS26" s="140"/>
      <c r="AT26" s="140"/>
      <c r="AU26" s="139" t="s">
        <v>32</v>
      </c>
      <c r="AV26" s="139" t="s">
        <v>32</v>
      </c>
      <c r="AW26" s="152"/>
      <c r="AX26" s="155"/>
      <c r="AY26" s="141"/>
      <c r="AZ26" s="141"/>
      <c r="BA26" s="8"/>
      <c r="BB26" s="9"/>
      <c r="BC26" s="9"/>
      <c r="BD26" s="9"/>
      <c r="BE26" s="143"/>
      <c r="BF26" s="143"/>
      <c r="BG26" s="156" t="s">
        <v>32</v>
      </c>
      <c r="BH26" s="156" t="s">
        <v>32</v>
      </c>
      <c r="BI26" s="162" t="s">
        <v>33</v>
      </c>
      <c r="BJ26" s="162" t="s">
        <v>33</v>
      </c>
      <c r="BK26" s="156" t="s">
        <v>24</v>
      </c>
      <c r="BL26" s="156" t="s">
        <v>25</v>
      </c>
      <c r="BM26" s="156" t="s">
        <v>35</v>
      </c>
      <c r="BN26" s="156" t="s">
        <v>30</v>
      </c>
      <c r="BO26" s="81"/>
      <c r="BP26" s="82"/>
      <c r="BQ26" s="9"/>
      <c r="BR26" s="9"/>
      <c r="BS26" s="164"/>
      <c r="BT26" s="164"/>
    </row>
    <row r="27" spans="1:77" ht="15.75" thickBot="1" x14ac:dyDescent="0.3">
      <c r="A27" s="138"/>
      <c r="B27" s="17"/>
      <c r="C27" s="11"/>
      <c r="D27" s="4"/>
      <c r="E27" s="141"/>
      <c r="F27" s="141"/>
      <c r="G27" s="4"/>
      <c r="H27" s="5"/>
      <c r="I27" s="140"/>
      <c r="J27" s="140"/>
      <c r="K27" s="4"/>
      <c r="L27" s="5"/>
      <c r="M27" s="5"/>
      <c r="N27" s="5"/>
      <c r="O27" s="5"/>
      <c r="P27" s="22"/>
      <c r="Q27" s="139" t="s">
        <v>32</v>
      </c>
      <c r="R27" s="5"/>
      <c r="S27" s="141"/>
      <c r="T27" s="141"/>
      <c r="U27" s="4"/>
      <c r="V27" s="5"/>
      <c r="W27" s="140"/>
      <c r="X27" s="140"/>
      <c r="Y27" s="4"/>
      <c r="Z27" s="5"/>
      <c r="AA27" s="5"/>
      <c r="AB27" s="5"/>
      <c r="AC27" s="5"/>
      <c r="AD27" s="22"/>
      <c r="AE27" s="139" t="s">
        <v>32</v>
      </c>
      <c r="AF27" s="5"/>
      <c r="AG27" s="141"/>
      <c r="AH27" s="141"/>
      <c r="AI27" s="4"/>
      <c r="AJ27" s="5"/>
      <c r="AK27" s="140"/>
      <c r="AL27" s="140"/>
      <c r="AM27" s="4"/>
      <c r="AN27" s="5"/>
      <c r="AO27" s="5"/>
      <c r="AP27" s="5"/>
      <c r="AQ27" s="5"/>
      <c r="AR27" s="22"/>
      <c r="AS27" s="139" t="s">
        <v>32</v>
      </c>
      <c r="AT27" s="5"/>
      <c r="AU27" s="141"/>
      <c r="AV27" s="141"/>
      <c r="AW27" s="4"/>
      <c r="AX27" s="5"/>
      <c r="AY27" s="140"/>
      <c r="AZ27" s="140"/>
      <c r="BA27" s="4"/>
      <c r="BB27" s="5"/>
      <c r="BC27" s="5"/>
      <c r="BD27" s="5"/>
      <c r="BE27" s="5"/>
      <c r="BF27" s="22"/>
      <c r="BG27" s="157"/>
      <c r="BH27" s="157"/>
      <c r="BI27" s="163"/>
      <c r="BJ27" s="163"/>
      <c r="BK27" s="157"/>
      <c r="BL27" s="157"/>
      <c r="BM27" s="157"/>
      <c r="BN27" s="157"/>
      <c r="BO27" s="79"/>
      <c r="BP27" s="80"/>
      <c r="BQ27" s="5"/>
      <c r="BR27" s="5"/>
      <c r="BS27" s="5"/>
      <c r="BT27" s="22"/>
    </row>
    <row r="28" spans="1:77" ht="15.75" thickBot="1" x14ac:dyDescent="0.3">
      <c r="A28" s="138">
        <v>0.875</v>
      </c>
      <c r="B28" s="16"/>
      <c r="C28" s="7"/>
      <c r="D28" s="8"/>
      <c r="E28" s="140"/>
      <c r="F28" s="140"/>
      <c r="G28" s="8"/>
      <c r="H28" s="9"/>
      <c r="I28" s="8"/>
      <c r="J28" s="9"/>
      <c r="K28" s="8"/>
      <c r="L28" s="9"/>
      <c r="M28" s="9"/>
      <c r="N28" s="9"/>
      <c r="O28" s="9"/>
      <c r="P28" s="21"/>
      <c r="Q28" s="141"/>
      <c r="R28" s="9"/>
      <c r="S28" s="140"/>
      <c r="T28" s="140"/>
      <c r="U28" s="8"/>
      <c r="V28" s="9"/>
      <c r="W28" s="8"/>
      <c r="X28" s="9"/>
      <c r="Y28" s="8"/>
      <c r="Z28" s="9"/>
      <c r="AA28" s="9"/>
      <c r="AB28" s="9"/>
      <c r="AC28" s="9"/>
      <c r="AD28" s="21"/>
      <c r="AE28" s="141"/>
      <c r="AF28" s="9"/>
      <c r="AG28" s="140"/>
      <c r="AH28" s="140"/>
      <c r="AI28" s="8"/>
      <c r="AJ28" s="9"/>
      <c r="AK28" s="147" t="s">
        <v>33</v>
      </c>
      <c r="AL28" s="147" t="s">
        <v>33</v>
      </c>
      <c r="AM28" s="8"/>
      <c r="AN28" s="9"/>
      <c r="AO28" s="9"/>
      <c r="AP28" s="9"/>
      <c r="AQ28" s="9"/>
      <c r="AR28" s="21"/>
      <c r="AS28" s="141"/>
      <c r="AT28" s="9"/>
      <c r="AU28" s="140"/>
      <c r="AV28" s="140"/>
      <c r="AW28" s="8"/>
      <c r="AX28" s="9"/>
      <c r="AY28" s="147" t="s">
        <v>33</v>
      </c>
      <c r="AZ28" s="147" t="s">
        <v>33</v>
      </c>
      <c r="BA28" s="8"/>
      <c r="BB28" s="9"/>
      <c r="BC28" s="9"/>
      <c r="BD28" s="9"/>
      <c r="BE28" s="9"/>
      <c r="BF28" s="21"/>
      <c r="BG28" s="158"/>
      <c r="BH28" s="158"/>
      <c r="BI28" s="164"/>
      <c r="BJ28" s="164"/>
      <c r="BK28" s="158"/>
      <c r="BL28" s="158"/>
      <c r="BM28" s="158"/>
      <c r="BN28" s="158"/>
      <c r="BO28" s="81"/>
      <c r="BP28" s="82"/>
      <c r="BQ28" s="9"/>
      <c r="BR28" s="9"/>
      <c r="BS28" s="9"/>
      <c r="BT28" s="21"/>
    </row>
    <row r="29" spans="1:77" ht="15.75" thickBot="1" x14ac:dyDescent="0.3">
      <c r="A29" s="138"/>
      <c r="B29" s="10"/>
      <c r="C29" s="11"/>
      <c r="D29" s="4"/>
      <c r="E29" s="4"/>
      <c r="F29" s="5"/>
      <c r="G29" s="5"/>
      <c r="H29" s="5"/>
      <c r="I29" s="5"/>
      <c r="J29" s="5"/>
      <c r="K29" s="4"/>
      <c r="L29" s="5"/>
      <c r="M29" s="5"/>
      <c r="N29" s="5"/>
      <c r="O29" s="5"/>
      <c r="P29" s="22"/>
      <c r="Q29" s="140"/>
      <c r="R29" s="5"/>
      <c r="S29" s="4"/>
      <c r="T29" s="5"/>
      <c r="U29" s="5"/>
      <c r="V29" s="5"/>
      <c r="W29" s="5"/>
      <c r="X29" s="5"/>
      <c r="Y29" s="4"/>
      <c r="Z29" s="5"/>
      <c r="AA29" s="5"/>
      <c r="AB29" s="5"/>
      <c r="AC29" s="5"/>
      <c r="AD29" s="22"/>
      <c r="AE29" s="140"/>
      <c r="AF29" s="5"/>
      <c r="AG29" s="4"/>
      <c r="AH29" s="5"/>
      <c r="AI29" s="5"/>
      <c r="AJ29" s="5"/>
      <c r="AK29" s="148"/>
      <c r="AL29" s="148"/>
      <c r="AM29" s="4"/>
      <c r="AN29" s="5"/>
      <c r="AO29" s="5"/>
      <c r="AP29" s="5"/>
      <c r="AQ29" s="5"/>
      <c r="AR29" s="22"/>
      <c r="AS29" s="140"/>
      <c r="AT29" s="5"/>
      <c r="AU29" s="4"/>
      <c r="AV29" s="5"/>
      <c r="AW29" s="5"/>
      <c r="AX29" s="5"/>
      <c r="AY29" s="148"/>
      <c r="AZ29" s="148"/>
      <c r="BA29" s="4"/>
      <c r="BB29" s="5"/>
      <c r="BC29" s="5"/>
      <c r="BD29" s="5"/>
      <c r="BE29" s="5"/>
      <c r="BF29" s="22"/>
      <c r="BG29" s="78"/>
      <c r="BH29" s="80"/>
      <c r="BI29" s="79"/>
      <c r="BJ29" s="80"/>
      <c r="BK29" s="80"/>
      <c r="BL29" s="80"/>
      <c r="BM29" s="80"/>
      <c r="BN29" s="80"/>
      <c r="BO29" s="79"/>
      <c r="BP29" s="80"/>
      <c r="BQ29" s="5"/>
      <c r="BR29" s="5"/>
      <c r="BS29" s="5"/>
      <c r="BT29" s="22"/>
    </row>
    <row r="30" spans="1:77" ht="15.75" thickBot="1" x14ac:dyDescent="0.3">
      <c r="A30" s="138">
        <v>0.91666666666666663</v>
      </c>
      <c r="B30" s="6"/>
      <c r="C30" s="88"/>
      <c r="D30" s="89"/>
      <c r="E30" s="25"/>
      <c r="F30" s="25"/>
      <c r="G30" s="25"/>
      <c r="H30" s="25"/>
      <c r="I30" s="25"/>
      <c r="J30" s="25"/>
      <c r="K30" s="24"/>
      <c r="L30" s="25"/>
      <c r="M30" s="25"/>
      <c r="N30" s="25"/>
      <c r="O30" s="25"/>
      <c r="P30" s="26"/>
      <c r="Q30" s="88"/>
      <c r="R30" s="89"/>
      <c r="S30" s="25"/>
      <c r="T30" s="25"/>
      <c r="U30" s="25"/>
      <c r="V30" s="25"/>
      <c r="W30" s="25"/>
      <c r="X30" s="25"/>
      <c r="Y30" s="24"/>
      <c r="Z30" s="25"/>
      <c r="AA30" s="25"/>
      <c r="AB30" s="25"/>
      <c r="AC30" s="25"/>
      <c r="AD30" s="26"/>
      <c r="AE30" s="88"/>
      <c r="AF30" s="89"/>
      <c r="AG30" s="25"/>
      <c r="AH30" s="25"/>
      <c r="AI30" s="25"/>
      <c r="AJ30" s="25"/>
      <c r="AK30" s="149"/>
      <c r="AL30" s="149"/>
      <c r="AM30" s="24"/>
      <c r="AN30" s="25"/>
      <c r="AO30" s="25"/>
      <c r="AP30" s="25"/>
      <c r="AQ30" s="25"/>
      <c r="AR30" s="26"/>
      <c r="AS30" s="88"/>
      <c r="AT30" s="89"/>
      <c r="AU30" s="25"/>
      <c r="AV30" s="25"/>
      <c r="AW30" s="25"/>
      <c r="AX30" s="25"/>
      <c r="AY30" s="149"/>
      <c r="AZ30" s="149"/>
      <c r="BA30" s="24"/>
      <c r="BB30" s="25"/>
      <c r="BC30" s="25"/>
      <c r="BD30" s="25"/>
      <c r="BE30" s="25"/>
      <c r="BF30" s="26"/>
      <c r="BG30" s="92"/>
      <c r="BH30" s="93"/>
      <c r="BI30" s="93"/>
      <c r="BJ30" s="93"/>
      <c r="BK30" s="93"/>
      <c r="BL30" s="93"/>
      <c r="BM30" s="93"/>
      <c r="BN30" s="93"/>
      <c r="BO30" s="94"/>
      <c r="BP30" s="93"/>
      <c r="BQ30" s="25"/>
      <c r="BR30" s="25"/>
      <c r="BS30" s="25"/>
      <c r="BT30" s="26"/>
      <c r="BV30" s="182" t="s">
        <v>61</v>
      </c>
      <c r="BW30" s="183"/>
      <c r="BX30" s="183"/>
      <c r="BY30" s="183"/>
    </row>
    <row r="31" spans="1:77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98" t="s">
        <v>58</v>
      </c>
    </row>
    <row r="32" spans="1:77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>
        <v>0.75</v>
      </c>
      <c r="R32" s="128"/>
      <c r="S32" s="127"/>
      <c r="T32" s="128"/>
      <c r="U32" s="127">
        <v>1.5</v>
      </c>
      <c r="V32" s="128"/>
      <c r="W32" s="127"/>
      <c r="X32" s="128"/>
      <c r="Y32" s="127"/>
      <c r="Z32" s="128"/>
      <c r="AA32" s="127"/>
      <c r="AB32" s="128"/>
      <c r="AC32" s="127">
        <v>0.5</v>
      </c>
      <c r="AD32" s="128"/>
      <c r="AE32" s="127">
        <v>0.75</v>
      </c>
      <c r="AF32" s="128"/>
      <c r="AG32" s="127">
        <v>0.5</v>
      </c>
      <c r="AH32" s="128"/>
      <c r="AI32" s="127">
        <v>1.5</v>
      </c>
      <c r="AJ32" s="128"/>
      <c r="AK32" s="127"/>
      <c r="AL32" s="128"/>
      <c r="AM32" s="127"/>
      <c r="AN32" s="128"/>
      <c r="AO32" s="127"/>
      <c r="AP32" s="128"/>
      <c r="AQ32" s="127">
        <f>0.5+0.75</f>
        <v>1.25</v>
      </c>
      <c r="AR32" s="128"/>
      <c r="AS32" s="127">
        <v>0.75</v>
      </c>
      <c r="AT32" s="128"/>
      <c r="AU32" s="127"/>
      <c r="AV32" s="128"/>
      <c r="AW32" s="127">
        <v>1.5</v>
      </c>
      <c r="AX32" s="128"/>
      <c r="AY32" s="127"/>
      <c r="AZ32" s="128"/>
      <c r="BA32" s="127"/>
      <c r="BB32" s="128"/>
      <c r="BC32" s="127"/>
      <c r="BD32" s="128"/>
      <c r="BE32" s="127">
        <f>2+0.5+0.75</f>
        <v>3.25</v>
      </c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>SUM(C32:BT32)</f>
        <v>12.25</v>
      </c>
      <c r="BW32" s="45">
        <v>150</v>
      </c>
      <c r="BX32" s="46">
        <f>BV32*BW32</f>
        <v>1837.5</v>
      </c>
      <c r="BY32" s="99" t="s">
        <v>5</v>
      </c>
    </row>
    <row r="33" spans="1:77" ht="15.75" thickBot="1" x14ac:dyDescent="0.3">
      <c r="A33" s="27" t="s">
        <v>59</v>
      </c>
      <c r="B33" s="34"/>
      <c r="C33" s="127"/>
      <c r="D33" s="128"/>
      <c r="E33" s="127"/>
      <c r="F33" s="128"/>
      <c r="G33" s="127"/>
      <c r="H33" s="128"/>
      <c r="I33" s="127">
        <v>1.5</v>
      </c>
      <c r="J33" s="128"/>
      <c r="K33" s="127">
        <v>1.5</v>
      </c>
      <c r="L33" s="128"/>
      <c r="M33" s="127"/>
      <c r="N33" s="128"/>
      <c r="O33" s="127"/>
      <c r="P33" s="128"/>
      <c r="Q33" s="127">
        <f>0.75+1.5</f>
        <v>2.25</v>
      </c>
      <c r="R33" s="128"/>
      <c r="S33" s="127">
        <v>1.5</v>
      </c>
      <c r="T33" s="128"/>
      <c r="U33" s="127"/>
      <c r="V33" s="128"/>
      <c r="W33" s="127">
        <v>3</v>
      </c>
      <c r="X33" s="128"/>
      <c r="Y33" s="127">
        <v>1.5</v>
      </c>
      <c r="Z33" s="128"/>
      <c r="AA33" s="127"/>
      <c r="AB33" s="128"/>
      <c r="AC33" s="127"/>
      <c r="AD33" s="128"/>
      <c r="AE33" s="127">
        <f>0.75+1.5</f>
        <v>2.25</v>
      </c>
      <c r="AF33" s="128"/>
      <c r="AG33" s="127">
        <v>1.5</v>
      </c>
      <c r="AH33" s="128"/>
      <c r="AI33" s="127"/>
      <c r="AJ33" s="128"/>
      <c r="AK33" s="127">
        <v>3</v>
      </c>
      <c r="AL33" s="128"/>
      <c r="AM33" s="127">
        <v>1.5</v>
      </c>
      <c r="AN33" s="128"/>
      <c r="AO33" s="127"/>
      <c r="AP33" s="128"/>
      <c r="AQ33" s="127"/>
      <c r="AR33" s="128"/>
      <c r="AS33" s="127">
        <f>0.75+1.5</f>
        <v>2.25</v>
      </c>
      <c r="AT33" s="128"/>
      <c r="AU33" s="127">
        <v>1.5</v>
      </c>
      <c r="AV33" s="128"/>
      <c r="AW33" s="127"/>
      <c r="AX33" s="128"/>
      <c r="AY33" s="127">
        <v>3</v>
      </c>
      <c r="AZ33" s="128"/>
      <c r="BA33" s="127">
        <v>1.5</v>
      </c>
      <c r="BB33" s="128"/>
      <c r="BC33" s="127">
        <v>4</v>
      </c>
      <c r="BD33" s="128"/>
      <c r="BE33" s="127">
        <v>2</v>
      </c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ref="BV33:BV39" si="0">SUM(C33:BT33)</f>
        <v>33.75</v>
      </c>
      <c r="BW33" s="49">
        <v>300</v>
      </c>
      <c r="BX33" s="50">
        <f t="shared" ref="BX33:BX39" si="1">BV33*BW33</f>
        <v>10125</v>
      </c>
      <c r="BY33" s="100" t="s">
        <v>59</v>
      </c>
    </row>
    <row r="34" spans="1:77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101" t="s">
        <v>3</v>
      </c>
    </row>
    <row r="35" spans="1:77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>
        <v>1.5</v>
      </c>
      <c r="T35" s="126"/>
      <c r="U35" s="125"/>
      <c r="V35" s="126"/>
      <c r="W35" s="125"/>
      <c r="X35" s="126"/>
      <c r="Y35" s="125"/>
      <c r="Z35" s="126"/>
      <c r="AA35" s="125"/>
      <c r="AB35" s="126"/>
      <c r="AC35" s="125">
        <v>0.75</v>
      </c>
      <c r="AD35" s="126"/>
      <c r="AE35" s="125"/>
      <c r="AF35" s="126"/>
      <c r="AG35" s="125">
        <v>1.5</v>
      </c>
      <c r="AH35" s="126"/>
      <c r="AI35" s="125"/>
      <c r="AJ35" s="126"/>
      <c r="AK35" s="125">
        <v>1.5</v>
      </c>
      <c r="AL35" s="126"/>
      <c r="AM35" s="125"/>
      <c r="AN35" s="126"/>
      <c r="AO35" s="125"/>
      <c r="AP35" s="126"/>
      <c r="AQ35" s="125">
        <v>0.75</v>
      </c>
      <c r="AR35" s="126"/>
      <c r="AS35" s="125"/>
      <c r="AT35" s="126"/>
      <c r="AU35" s="125">
        <v>1.5</v>
      </c>
      <c r="AV35" s="126"/>
      <c r="AW35" s="125"/>
      <c r="AX35" s="126"/>
      <c r="AY35" s="125">
        <v>1.5</v>
      </c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9</v>
      </c>
      <c r="BW35" s="57">
        <v>300</v>
      </c>
      <c r="BX35" s="58">
        <f t="shared" si="1"/>
        <v>2700</v>
      </c>
      <c r="BY35" s="102" t="s">
        <v>4</v>
      </c>
    </row>
    <row r="36" spans="1:77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103" t="s">
        <v>7</v>
      </c>
    </row>
    <row r="37" spans="1:77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>
        <v>0.75</v>
      </c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>
        <v>0.75</v>
      </c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>
        <v>0.75</v>
      </c>
      <c r="AX37" s="124"/>
      <c r="AY37" s="123"/>
      <c r="AZ37" s="124"/>
      <c r="BA37" s="123"/>
      <c r="BB37" s="124"/>
      <c r="BC37" s="123"/>
      <c r="BD37" s="124"/>
      <c r="BE37" s="123">
        <v>0.75</v>
      </c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3</v>
      </c>
      <c r="BW37" s="65">
        <v>300</v>
      </c>
      <c r="BX37" s="66">
        <f t="shared" si="1"/>
        <v>900</v>
      </c>
      <c r="BY37" s="104" t="s">
        <v>8</v>
      </c>
    </row>
    <row r="38" spans="1:77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105" t="s">
        <v>9</v>
      </c>
    </row>
    <row r="39" spans="1:77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>
        <v>0.75</v>
      </c>
      <c r="R39" s="122"/>
      <c r="S39" s="121"/>
      <c r="T39" s="122"/>
      <c r="U39" s="121">
        <v>0.75</v>
      </c>
      <c r="V39" s="122"/>
      <c r="W39" s="121"/>
      <c r="X39" s="122"/>
      <c r="Y39" s="121"/>
      <c r="Z39" s="122"/>
      <c r="AA39" s="121"/>
      <c r="AB39" s="122"/>
      <c r="AC39" s="121"/>
      <c r="AD39" s="122"/>
      <c r="AE39" s="121">
        <v>0.75</v>
      </c>
      <c r="AF39" s="122"/>
      <c r="AG39" s="121"/>
      <c r="AH39" s="122"/>
      <c r="AI39" s="121">
        <v>0.75</v>
      </c>
      <c r="AJ39" s="122"/>
      <c r="AK39" s="121"/>
      <c r="AL39" s="122"/>
      <c r="AM39" s="121"/>
      <c r="AN39" s="122"/>
      <c r="AO39" s="121"/>
      <c r="AP39" s="122"/>
      <c r="AQ39" s="121"/>
      <c r="AR39" s="122"/>
      <c r="AS39" s="121">
        <v>0.75</v>
      </c>
      <c r="AT39" s="122"/>
      <c r="AU39" s="121"/>
      <c r="AV39" s="122"/>
      <c r="AW39" s="121">
        <v>0.75</v>
      </c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4.5</v>
      </c>
      <c r="BW39" s="73">
        <v>300</v>
      </c>
      <c r="BX39" s="74">
        <f t="shared" si="1"/>
        <v>1350</v>
      </c>
      <c r="BY39" s="106" t="s">
        <v>10</v>
      </c>
    </row>
    <row r="40" spans="1:77" ht="23.25" thickBot="1" x14ac:dyDescent="0.3">
      <c r="A40" s="96" t="s">
        <v>57</v>
      </c>
      <c r="B40" s="97"/>
      <c r="C40" s="179"/>
      <c r="D40" s="180"/>
      <c r="E40" s="179"/>
      <c r="F40" s="180"/>
      <c r="G40" s="179"/>
      <c r="H40" s="180"/>
      <c r="I40" s="131">
        <f>SUM(I32:J39)</f>
        <v>1.5</v>
      </c>
      <c r="J40" s="181"/>
      <c r="K40" s="131">
        <f t="shared" ref="K40" si="2">SUM(K32:L39)</f>
        <v>1.5</v>
      </c>
      <c r="L40" s="181"/>
      <c r="M40" s="131">
        <f t="shared" ref="M40" si="3">SUM(M32:N39)</f>
        <v>0</v>
      </c>
      <c r="N40" s="181"/>
      <c r="O40" s="131">
        <f t="shared" ref="O40" si="4">SUM(O32:P39)</f>
        <v>0</v>
      </c>
      <c r="P40" s="181"/>
      <c r="Q40" s="131">
        <f t="shared" ref="Q40" si="5">SUM(Q32:R39)</f>
        <v>3.75</v>
      </c>
      <c r="R40" s="181"/>
      <c r="S40" s="131">
        <f t="shared" ref="S40" si="6">SUM(S32:T39)</f>
        <v>3</v>
      </c>
      <c r="T40" s="181"/>
      <c r="U40" s="131">
        <f t="shared" ref="U40" si="7">SUM(U32:V39)</f>
        <v>3</v>
      </c>
      <c r="V40" s="181"/>
      <c r="W40" s="131">
        <f t="shared" ref="W40" si="8">SUM(W32:X39)</f>
        <v>3</v>
      </c>
      <c r="X40" s="181"/>
      <c r="Y40" s="131">
        <f t="shared" ref="Y40" si="9">SUM(Y32:Z39)</f>
        <v>1.5</v>
      </c>
      <c r="Z40" s="181"/>
      <c r="AA40" s="131">
        <f t="shared" ref="AA40" si="10">SUM(AA32:AB39)</f>
        <v>0</v>
      </c>
      <c r="AB40" s="181"/>
      <c r="AC40" s="131">
        <f t="shared" ref="AC40" si="11">SUM(AC32:AD39)</f>
        <v>1.25</v>
      </c>
      <c r="AD40" s="181"/>
      <c r="AE40" s="131">
        <f t="shared" ref="AE40" si="12">SUM(AE32:AF39)</f>
        <v>3.75</v>
      </c>
      <c r="AF40" s="181"/>
      <c r="AG40" s="131">
        <f t="shared" ref="AG40" si="13">SUM(AG32:AH39)</f>
        <v>3.5</v>
      </c>
      <c r="AH40" s="181"/>
      <c r="AI40" s="131">
        <f t="shared" ref="AI40" si="14">SUM(AI32:AJ39)</f>
        <v>3</v>
      </c>
      <c r="AJ40" s="181"/>
      <c r="AK40" s="131">
        <f t="shared" ref="AK40" si="15">SUM(AK32:AL39)</f>
        <v>4.5</v>
      </c>
      <c r="AL40" s="181"/>
      <c r="AM40" s="131">
        <f t="shared" ref="AM40" si="16">SUM(AM32:AN39)</f>
        <v>1.5</v>
      </c>
      <c r="AN40" s="181"/>
      <c r="AO40" s="131">
        <f t="shared" ref="AO40" si="17">SUM(AO32:AP39)</f>
        <v>0</v>
      </c>
      <c r="AP40" s="181"/>
      <c r="AQ40" s="131">
        <f t="shared" ref="AQ40" si="18">SUM(AQ32:AR39)</f>
        <v>2</v>
      </c>
      <c r="AR40" s="181"/>
      <c r="AS40" s="131">
        <f t="shared" ref="AS40" si="19">SUM(AS32:AT39)</f>
        <v>3.75</v>
      </c>
      <c r="AT40" s="181"/>
      <c r="AU40" s="131">
        <f t="shared" ref="AU40" si="20">SUM(AU32:AV39)</f>
        <v>3</v>
      </c>
      <c r="AV40" s="181"/>
      <c r="AW40" s="131">
        <f t="shared" ref="AW40" si="21">SUM(AW32:AX39)</f>
        <v>3</v>
      </c>
      <c r="AX40" s="181"/>
      <c r="AY40" s="131">
        <f t="shared" ref="AY40" si="22">SUM(AY32:AZ39)</f>
        <v>4.5</v>
      </c>
      <c r="AZ40" s="181"/>
      <c r="BA40" s="131">
        <f t="shared" ref="BA40" si="23">SUM(BA32:BB39)</f>
        <v>1.5</v>
      </c>
      <c r="BB40" s="181"/>
      <c r="BC40" s="131">
        <f t="shared" ref="BC40" si="24">SUM(BC32:BD39)</f>
        <v>4</v>
      </c>
      <c r="BD40" s="181"/>
      <c r="BE40" s="131">
        <f t="shared" ref="BE40" si="25">SUM(BE32:BF39)</f>
        <v>6</v>
      </c>
      <c r="BF40" s="181"/>
      <c r="BG40" s="131">
        <f t="shared" ref="BG40" si="26">SUM(BG32:BH39)</f>
        <v>0</v>
      </c>
      <c r="BH40" s="181"/>
      <c r="BI40" s="131">
        <f t="shared" ref="BI40" si="27">SUM(BI32:BJ39)</f>
        <v>0</v>
      </c>
      <c r="BJ40" s="181"/>
      <c r="BK40" s="131">
        <f t="shared" ref="BK40" si="28">SUM(BK32:BL39)</f>
        <v>0</v>
      </c>
      <c r="BL40" s="181"/>
      <c r="BM40" s="131">
        <f t="shared" ref="BM40" si="29">SUM(BM32:BN39)</f>
        <v>0</v>
      </c>
      <c r="BN40" s="181"/>
      <c r="BO40" s="131">
        <f t="shared" ref="BO40" si="30">SUM(BO32:BP39)</f>
        <v>0</v>
      </c>
      <c r="BP40" s="181"/>
      <c r="BQ40" s="131">
        <f t="shared" ref="BQ40" si="31">SUM(BQ32:BR39)</f>
        <v>0</v>
      </c>
      <c r="BR40" s="181"/>
      <c r="BS40" s="131">
        <f t="shared" ref="BS40" si="32">SUM(BS32:BT39)</f>
        <v>0</v>
      </c>
      <c r="BT40" s="181"/>
      <c r="BV40" s="107">
        <f>SUM(C40:BT40)</f>
        <v>62.5</v>
      </c>
    </row>
    <row r="41" spans="1:77" ht="15.75" thickBot="1" x14ac:dyDescent="0.3">
      <c r="BV41" s="95"/>
      <c r="BW41" s="76" t="s">
        <v>21</v>
      </c>
      <c r="BX41" s="77">
        <f>SUM(BX32:BX40)</f>
        <v>16912.5</v>
      </c>
    </row>
    <row r="42" spans="1:77" ht="15.75" thickTop="1" x14ac:dyDescent="0.25"/>
    <row r="43" spans="1:77" x14ac:dyDescent="0.25">
      <c r="BU43" s="108" t="s">
        <v>60</v>
      </c>
      <c r="BV43" s="40">
        <f>SUM(BV32:BV39)-BV40</f>
        <v>0</v>
      </c>
    </row>
  </sheetData>
  <mergeCells count="534">
    <mergeCell ref="BV30:BY3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O33:BP33"/>
    <mergeCell ref="BQ33:BR33"/>
    <mergeCell ref="BS33:BT33"/>
    <mergeCell ref="BG33:BH33"/>
    <mergeCell ref="BO35:BP35"/>
    <mergeCell ref="BQ35:BR35"/>
    <mergeCell ref="BS35:BT35"/>
    <mergeCell ref="BI35:BJ35"/>
    <mergeCell ref="BK35:BL35"/>
    <mergeCell ref="BM35:BN35"/>
    <mergeCell ref="BO37:BP37"/>
    <mergeCell ref="BQ37:BR37"/>
    <mergeCell ref="BS37:BT37"/>
    <mergeCell ref="BI37:BJ37"/>
    <mergeCell ref="BK37:BL37"/>
    <mergeCell ref="BE23:BE26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AV26:AV28"/>
    <mergeCell ref="AS27:AS29"/>
    <mergeCell ref="AY28:AY30"/>
    <mergeCell ref="AZ28:AZ30"/>
    <mergeCell ref="AN21:AN23"/>
    <mergeCell ref="AW32:AX32"/>
    <mergeCell ref="AW33:AX33"/>
    <mergeCell ref="AY33:AZ33"/>
    <mergeCell ref="BA33:BB33"/>
    <mergeCell ref="BC33:BD33"/>
    <mergeCell ref="BE33:BF33"/>
    <mergeCell ref="AW34:AX34"/>
    <mergeCell ref="AW35:AX35"/>
    <mergeCell ref="AY35:AZ35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BN26:BN28"/>
    <mergeCell ref="BQ9:BQ12"/>
    <mergeCell ref="BQ13:BQ16"/>
    <mergeCell ref="BR9:BR12"/>
    <mergeCell ref="BR13:BR16"/>
    <mergeCell ref="BS23:BS26"/>
    <mergeCell ref="BT19:BT21"/>
    <mergeCell ref="BT23:BT26"/>
    <mergeCell ref="BK24:BK25"/>
    <mergeCell ref="BL24:BL25"/>
    <mergeCell ref="BP22:BP24"/>
    <mergeCell ref="BG26:BG28"/>
    <mergeCell ref="BH26:BH28"/>
    <mergeCell ref="BI26:BI28"/>
    <mergeCell ref="BJ26:BJ28"/>
    <mergeCell ref="BK26:BK28"/>
    <mergeCell ref="BL26:BL28"/>
    <mergeCell ref="BM26:BM28"/>
    <mergeCell ref="BD13:BD16"/>
    <mergeCell ref="BE13:BE16"/>
    <mergeCell ref="BF13:BF16"/>
    <mergeCell ref="BF17:BF18"/>
    <mergeCell ref="BE19:BE21"/>
    <mergeCell ref="BF19:BF21"/>
    <mergeCell ref="BF23:BF26"/>
    <mergeCell ref="BG13:BP14"/>
    <mergeCell ref="BP20:BP21"/>
    <mergeCell ref="BG21:BG22"/>
    <mergeCell ref="BH21:BH22"/>
    <mergeCell ref="BI21:BI22"/>
    <mergeCell ref="BJ21:BJ22"/>
    <mergeCell ref="BK21:BL23"/>
    <mergeCell ref="BM21:BM22"/>
    <mergeCell ref="BN21:BN22"/>
    <mergeCell ref="BO22:BO24"/>
    <mergeCell ref="BG23:BG25"/>
    <mergeCell ref="BH23:BH25"/>
    <mergeCell ref="BI23:BI25"/>
    <mergeCell ref="BJ23:BJ25"/>
    <mergeCell ref="BM23:BM25"/>
    <mergeCell ref="BN23:BN25"/>
    <mergeCell ref="AR23:AR25"/>
    <mergeCell ref="AS21:AS23"/>
    <mergeCell ref="AT21:AT23"/>
    <mergeCell ref="AW21:AW23"/>
    <mergeCell ref="AX21:AX23"/>
    <mergeCell ref="BA21:BA23"/>
    <mergeCell ref="BB21:BB23"/>
    <mergeCell ref="AY22:AY24"/>
    <mergeCell ref="AZ22:AZ24"/>
    <mergeCell ref="AU23:AU25"/>
    <mergeCell ref="AV23:AV25"/>
    <mergeCell ref="AS24:AS26"/>
    <mergeCell ref="AT24:AT26"/>
    <mergeCell ref="AW24:AW26"/>
    <mergeCell ref="AX24:AX26"/>
    <mergeCell ref="AY25:AY27"/>
    <mergeCell ref="AZ25:AZ27"/>
    <mergeCell ref="AU26:AU28"/>
    <mergeCell ref="AK22:AK24"/>
    <mergeCell ref="AL22:AL24"/>
    <mergeCell ref="AG23:AG25"/>
    <mergeCell ref="AH23:AH25"/>
    <mergeCell ref="AE24:AE26"/>
    <mergeCell ref="AF24:AF26"/>
    <mergeCell ref="AI24:AI26"/>
    <mergeCell ref="AJ24:AJ26"/>
    <mergeCell ref="AK25:AK27"/>
    <mergeCell ref="AL25:AL27"/>
    <mergeCell ref="AG26:AG28"/>
    <mergeCell ref="AH26:AH28"/>
    <mergeCell ref="AE27:AE29"/>
    <mergeCell ref="AK28:AK30"/>
    <mergeCell ref="AL28:AL30"/>
    <mergeCell ref="AD23:AD25"/>
    <mergeCell ref="AE21:AE23"/>
    <mergeCell ref="AF21:AF23"/>
    <mergeCell ref="AG21:AG22"/>
    <mergeCell ref="AI21:AI23"/>
    <mergeCell ref="AJ21:AJ23"/>
    <mergeCell ref="AM21:AM23"/>
    <mergeCell ref="P23:P25"/>
    <mergeCell ref="Q21:Q23"/>
    <mergeCell ref="R21:R23"/>
    <mergeCell ref="U21:U23"/>
    <mergeCell ref="V21:V23"/>
    <mergeCell ref="Y21:Y23"/>
    <mergeCell ref="Z21:Z23"/>
    <mergeCell ref="W22:W24"/>
    <mergeCell ref="X22:X24"/>
    <mergeCell ref="S23:S25"/>
    <mergeCell ref="T23:T25"/>
    <mergeCell ref="Q24:Q26"/>
    <mergeCell ref="R24:R26"/>
    <mergeCell ref="U24:U26"/>
    <mergeCell ref="V24:V26"/>
    <mergeCell ref="W25:W27"/>
    <mergeCell ref="X25:X27"/>
    <mergeCell ref="S26:S28"/>
    <mergeCell ref="T26:T28"/>
    <mergeCell ref="Q27:Q29"/>
    <mergeCell ref="AS2:BF2"/>
    <mergeCell ref="BG2:BT2"/>
    <mergeCell ref="C3:D3"/>
    <mergeCell ref="E3:F3"/>
    <mergeCell ref="G3:H3"/>
    <mergeCell ref="I3:J3"/>
    <mergeCell ref="K3:L3"/>
    <mergeCell ref="D21:D23"/>
    <mergeCell ref="G21:G23"/>
    <mergeCell ref="H21:H23"/>
    <mergeCell ref="K21:K23"/>
    <mergeCell ref="L21:L23"/>
    <mergeCell ref="C23:C25"/>
    <mergeCell ref="E23:E25"/>
    <mergeCell ref="F23:F25"/>
    <mergeCell ref="D24:D25"/>
    <mergeCell ref="G24:G26"/>
    <mergeCell ref="I25:I27"/>
    <mergeCell ref="J25:J27"/>
    <mergeCell ref="E26:E28"/>
    <mergeCell ref="F26:F28"/>
    <mergeCell ref="O17:O18"/>
    <mergeCell ref="O23:O25"/>
    <mergeCell ref="P17:P18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A6:A7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A8:A9"/>
    <mergeCell ref="A10:A11"/>
    <mergeCell ref="A12:A13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D17:AD18"/>
    <mergeCell ref="AR17:AR18"/>
    <mergeCell ref="AR19:AR21"/>
    <mergeCell ref="BC9:BC12"/>
    <mergeCell ref="BC13:BC16"/>
    <mergeCell ref="BD9:BD12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A34:AB34"/>
    <mergeCell ref="AC34:AD34"/>
    <mergeCell ref="AE34:AF34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S35:T35"/>
    <mergeCell ref="U35:V35"/>
    <mergeCell ref="W35:X35"/>
    <mergeCell ref="S37:T37"/>
    <mergeCell ref="U37:V37"/>
    <mergeCell ref="W37:X37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C38:D38"/>
    <mergeCell ref="E38:F38"/>
    <mergeCell ref="G38:H38"/>
    <mergeCell ref="I38:J38"/>
    <mergeCell ref="K38:L38"/>
    <mergeCell ref="M38:N38"/>
    <mergeCell ref="M37:N37"/>
    <mergeCell ref="O37:P37"/>
    <mergeCell ref="Q37:R37"/>
    <mergeCell ref="BM37:BN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AW37:AX37"/>
    <mergeCell ref="AY37:AZ37"/>
    <mergeCell ref="BA37:BB37"/>
    <mergeCell ref="BC37:BD37"/>
    <mergeCell ref="BE37:BF37"/>
    <mergeCell ref="BG37:BH37"/>
    <mergeCell ref="BQ38:BR38"/>
    <mergeCell ref="BS38:BT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M39:N39"/>
    <mergeCell ref="O39:P39"/>
    <mergeCell ref="Q39:R39"/>
    <mergeCell ref="S39:T39"/>
    <mergeCell ref="U39:V39"/>
    <mergeCell ref="W39:X39"/>
    <mergeCell ref="BK38:BL38"/>
    <mergeCell ref="BM38:BN38"/>
    <mergeCell ref="BO38:BP38"/>
    <mergeCell ref="AK38:AL38"/>
    <mergeCell ref="O38:P38"/>
    <mergeCell ref="Q38:R38"/>
    <mergeCell ref="S38:T38"/>
    <mergeCell ref="U38:V38"/>
    <mergeCell ref="W38:X38"/>
    <mergeCell ref="Y38:Z38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BS39:BT39"/>
    <mergeCell ref="AW39:AX39"/>
    <mergeCell ref="AY39:AZ39"/>
    <mergeCell ref="BA39:BB39"/>
    <mergeCell ref="BC39:BD39"/>
    <mergeCell ref="BE39:BF39"/>
    <mergeCell ref="BG39:BH39"/>
    <mergeCell ref="AC39:AD39"/>
    <mergeCell ref="AE39:AF39"/>
    <mergeCell ref="AG39:AH39"/>
    <mergeCell ref="AI39:AJ39"/>
    <mergeCell ref="BI39:BJ39"/>
    <mergeCell ref="BK39:BL39"/>
    <mergeCell ref="BM39:BN39"/>
    <mergeCell ref="BO39:BP39"/>
    <mergeCell ref="BQ39:BR39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E42"/>
  <sheetViews>
    <sheetView zoomScaleNormal="100" workbookViewId="0">
      <pane xSplit="1" topLeftCell="AT1" activePane="topRight" state="frozen"/>
      <selection pane="topRight" activeCell="BW16" sqref="BW16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1809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1810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1811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1812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1813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43157</v>
      </c>
      <c r="D4" s="130"/>
      <c r="E4" s="129">
        <v>43158</v>
      </c>
      <c r="F4" s="130"/>
      <c r="G4" s="129">
        <v>43159</v>
      </c>
      <c r="H4" s="130"/>
      <c r="I4" s="129">
        <v>43160</v>
      </c>
      <c r="J4" s="130"/>
      <c r="K4" s="129">
        <v>43161</v>
      </c>
      <c r="L4" s="130"/>
      <c r="M4" s="129">
        <v>43162</v>
      </c>
      <c r="N4" s="130"/>
      <c r="O4" s="129">
        <v>43163</v>
      </c>
      <c r="P4" s="130"/>
      <c r="Q4" s="129">
        <v>43164</v>
      </c>
      <c r="R4" s="130"/>
      <c r="S4" s="129">
        <v>43165</v>
      </c>
      <c r="T4" s="130"/>
      <c r="U4" s="129">
        <v>43166</v>
      </c>
      <c r="V4" s="130"/>
      <c r="W4" s="129">
        <v>43167</v>
      </c>
      <c r="X4" s="130"/>
      <c r="Y4" s="129">
        <v>43168</v>
      </c>
      <c r="Z4" s="130"/>
      <c r="AA4" s="129">
        <v>43169</v>
      </c>
      <c r="AB4" s="130"/>
      <c r="AC4" s="129">
        <v>43170</v>
      </c>
      <c r="AD4" s="130"/>
      <c r="AE4" s="129">
        <v>43171</v>
      </c>
      <c r="AF4" s="130"/>
      <c r="AG4" s="129">
        <v>43172</v>
      </c>
      <c r="AH4" s="130"/>
      <c r="AI4" s="129">
        <v>43173</v>
      </c>
      <c r="AJ4" s="130"/>
      <c r="AK4" s="129">
        <v>43174</v>
      </c>
      <c r="AL4" s="130"/>
      <c r="AM4" s="129">
        <v>43175</v>
      </c>
      <c r="AN4" s="130"/>
      <c r="AO4" s="129">
        <v>43176</v>
      </c>
      <c r="AP4" s="130"/>
      <c r="AQ4" s="129">
        <v>43177</v>
      </c>
      <c r="AR4" s="130"/>
      <c r="AS4" s="129">
        <v>43178</v>
      </c>
      <c r="AT4" s="130"/>
      <c r="AU4" s="129">
        <v>43179</v>
      </c>
      <c r="AV4" s="130"/>
      <c r="AW4" s="129">
        <v>43180</v>
      </c>
      <c r="AX4" s="130"/>
      <c r="AY4" s="129">
        <v>43181</v>
      </c>
      <c r="AZ4" s="130"/>
      <c r="BA4" s="129">
        <v>43182</v>
      </c>
      <c r="BB4" s="130"/>
      <c r="BC4" s="129">
        <v>43183</v>
      </c>
      <c r="BD4" s="130"/>
      <c r="BE4" s="129">
        <v>43184</v>
      </c>
      <c r="BF4" s="130"/>
      <c r="BG4" s="129">
        <v>43185</v>
      </c>
      <c r="BH4" s="130"/>
      <c r="BI4" s="129">
        <v>43186</v>
      </c>
      <c r="BJ4" s="130"/>
      <c r="BK4" s="129">
        <v>43187</v>
      </c>
      <c r="BL4" s="130"/>
      <c r="BM4" s="129">
        <v>43188</v>
      </c>
      <c r="BN4" s="130"/>
      <c r="BO4" s="129">
        <v>43189</v>
      </c>
      <c r="BP4" s="130"/>
      <c r="BQ4" s="129">
        <v>43190</v>
      </c>
      <c r="BR4" s="130"/>
      <c r="BS4" s="129">
        <v>43191</v>
      </c>
      <c r="BT4" s="130"/>
    </row>
    <row r="5" spans="1:72" x14ac:dyDescent="0.25">
      <c r="A5" s="1"/>
      <c r="B5" s="2"/>
      <c r="C5" s="3"/>
      <c r="D5" s="4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20"/>
      <c r="BS5" s="18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21"/>
      <c r="BS6" s="8"/>
      <c r="BT6" s="21"/>
    </row>
    <row r="7" spans="1:72" ht="15.75" thickBot="1" x14ac:dyDescent="0.3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86"/>
      <c r="BP7" s="5"/>
      <c r="BQ7" s="5"/>
      <c r="BR7" s="22"/>
      <c r="BS7" s="4"/>
      <c r="BT7" s="22"/>
    </row>
    <row r="8" spans="1:72" ht="15.75" thickBot="1" x14ac:dyDescent="0.3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1"/>
      <c r="BO8" s="139" t="s">
        <v>73</v>
      </c>
      <c r="BP8" s="139" t="s">
        <v>73</v>
      </c>
      <c r="BQ8" s="9"/>
      <c r="BR8" s="21"/>
      <c r="BS8" s="8"/>
      <c r="BT8" s="21"/>
    </row>
    <row r="9" spans="1:72" ht="15" customHeight="1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90"/>
      <c r="M9" s="150" t="s">
        <v>36</v>
      </c>
      <c r="N9" s="150" t="s">
        <v>36</v>
      </c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139" t="s">
        <v>37</v>
      </c>
      <c r="AB9" s="139" t="s">
        <v>37</v>
      </c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139" t="s">
        <v>43</v>
      </c>
      <c r="AP9" s="139" t="s">
        <v>43</v>
      </c>
      <c r="AQ9" s="147" t="s">
        <v>71</v>
      </c>
      <c r="AR9" s="147" t="s">
        <v>71</v>
      </c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139" t="s">
        <v>67</v>
      </c>
      <c r="BF9" s="139" t="s">
        <v>67</v>
      </c>
      <c r="BG9" s="11"/>
      <c r="BH9" s="4"/>
      <c r="BI9" s="5"/>
      <c r="BJ9" s="5"/>
      <c r="BK9" s="5"/>
      <c r="BL9" s="5"/>
      <c r="BM9" s="5"/>
      <c r="BN9" s="90"/>
      <c r="BO9" s="188"/>
      <c r="BP9" s="188"/>
      <c r="BQ9" s="139" t="s">
        <v>47</v>
      </c>
      <c r="BR9" s="139" t="s">
        <v>47</v>
      </c>
      <c r="BS9" s="4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1"/>
      <c r="M10" s="151"/>
      <c r="N10" s="151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142"/>
      <c r="AB10" s="141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142"/>
      <c r="AP10" s="142"/>
      <c r="AQ10" s="148"/>
      <c r="AR10" s="148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42"/>
      <c r="BF10" s="142"/>
      <c r="BG10" s="7"/>
      <c r="BH10" s="8"/>
      <c r="BI10" s="9"/>
      <c r="BJ10" s="9"/>
      <c r="BK10" s="9"/>
      <c r="BL10" s="9"/>
      <c r="BM10" s="9"/>
      <c r="BN10" s="91"/>
      <c r="BO10" s="188"/>
      <c r="BP10" s="188"/>
      <c r="BQ10" s="142"/>
      <c r="BR10" s="142"/>
      <c r="BS10" s="8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90"/>
      <c r="M11" s="151"/>
      <c r="N11" s="151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142"/>
      <c r="AB11" s="141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142"/>
      <c r="AP11" s="142"/>
      <c r="AQ11" s="148"/>
      <c r="AR11" s="148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142"/>
      <c r="BF11" s="142"/>
      <c r="BG11" s="11"/>
      <c r="BH11" s="4"/>
      <c r="BI11" s="5"/>
      <c r="BJ11" s="5"/>
      <c r="BK11" s="5"/>
      <c r="BL11" s="5"/>
      <c r="BM11" s="5"/>
      <c r="BN11" s="90"/>
      <c r="BO11" s="188"/>
      <c r="BP11" s="188"/>
      <c r="BQ11" s="142"/>
      <c r="BR11" s="142"/>
      <c r="BS11" s="4"/>
      <c r="BT11" s="22"/>
    </row>
    <row r="12" spans="1:72" ht="15.75" thickBot="1" x14ac:dyDescent="0.3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1"/>
      <c r="M12" s="152"/>
      <c r="N12" s="152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143"/>
      <c r="AB12" s="140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143"/>
      <c r="AP12" s="143"/>
      <c r="AQ12" s="149"/>
      <c r="AR12" s="149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43"/>
      <c r="BF12" s="143"/>
      <c r="BG12" s="7"/>
      <c r="BH12" s="8"/>
      <c r="BI12" s="9"/>
      <c r="BJ12" s="9"/>
      <c r="BK12" s="9"/>
      <c r="BL12" s="9"/>
      <c r="BM12" s="9"/>
      <c r="BN12" s="91"/>
      <c r="BO12" s="189"/>
      <c r="BP12" s="189"/>
      <c r="BQ12" s="143"/>
      <c r="BR12" s="143"/>
      <c r="BS12" s="8"/>
      <c r="BT12" s="21"/>
    </row>
    <row r="13" spans="1:72" ht="15" customHeight="1" x14ac:dyDescent="0.25">
      <c r="A13" s="138"/>
      <c r="B13" s="10"/>
      <c r="C13" s="165" t="s">
        <v>56</v>
      </c>
      <c r="D13" s="166"/>
      <c r="E13" s="166"/>
      <c r="F13" s="166"/>
      <c r="G13" s="166"/>
      <c r="H13" s="166"/>
      <c r="I13" s="166"/>
      <c r="J13" s="166"/>
      <c r="K13" s="166"/>
      <c r="L13" s="167"/>
      <c r="M13" s="139" t="s">
        <v>37</v>
      </c>
      <c r="N13" s="139" t="s">
        <v>37</v>
      </c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39" t="s">
        <v>44</v>
      </c>
      <c r="AR13" s="139" t="s">
        <v>44</v>
      </c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39" t="s">
        <v>44</v>
      </c>
      <c r="BF13" s="139" t="s">
        <v>44</v>
      </c>
      <c r="BG13" s="11"/>
      <c r="BH13" s="4"/>
      <c r="BI13" s="5"/>
      <c r="BJ13" s="5"/>
      <c r="BK13" s="5"/>
      <c r="BL13" s="5"/>
      <c r="BM13" s="5"/>
      <c r="BN13" s="5"/>
      <c r="BO13" s="139" t="s">
        <v>45</v>
      </c>
      <c r="BP13" s="139" t="s">
        <v>45</v>
      </c>
      <c r="BQ13" s="5"/>
      <c r="BR13" s="22"/>
      <c r="BS13" s="184" t="s">
        <v>68</v>
      </c>
      <c r="BT13" s="184" t="s">
        <v>68</v>
      </c>
    </row>
    <row r="14" spans="1:72" ht="15.75" thickBot="1" x14ac:dyDescent="0.3">
      <c r="A14" s="138">
        <v>0.58333333333333337</v>
      </c>
      <c r="B14" s="6"/>
      <c r="C14" s="168"/>
      <c r="D14" s="169"/>
      <c r="E14" s="169"/>
      <c r="F14" s="169"/>
      <c r="G14" s="169"/>
      <c r="H14" s="169"/>
      <c r="I14" s="169"/>
      <c r="J14" s="169"/>
      <c r="K14" s="169"/>
      <c r="L14" s="170"/>
      <c r="M14" s="142"/>
      <c r="N14" s="142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42"/>
      <c r="AR14" s="142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42"/>
      <c r="BF14" s="142"/>
      <c r="BG14" s="7"/>
      <c r="BH14" s="8"/>
      <c r="BI14" s="9"/>
      <c r="BJ14" s="9"/>
      <c r="BK14" s="9"/>
      <c r="BL14" s="9"/>
      <c r="BM14" s="9"/>
      <c r="BN14" s="9"/>
      <c r="BO14" s="142"/>
      <c r="BP14" s="142"/>
      <c r="BQ14" s="9"/>
      <c r="BR14" s="21"/>
      <c r="BS14" s="185"/>
      <c r="BT14" s="185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90"/>
      <c r="M15" s="142"/>
      <c r="N15" s="142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147" t="s">
        <v>72</v>
      </c>
      <c r="AP15" s="147" t="s">
        <v>72</v>
      </c>
      <c r="AQ15" s="142"/>
      <c r="AR15" s="14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42"/>
      <c r="BF15" s="142"/>
      <c r="BG15" s="11"/>
      <c r="BH15" s="4"/>
      <c r="BI15" s="5"/>
      <c r="BJ15" s="5"/>
      <c r="BK15" s="5"/>
      <c r="BL15" s="5"/>
      <c r="BM15" s="5"/>
      <c r="BN15" s="5"/>
      <c r="BO15" s="142"/>
      <c r="BP15" s="142"/>
      <c r="BQ15" s="5"/>
      <c r="BR15" s="22"/>
      <c r="BS15" s="185"/>
      <c r="BT15" s="185"/>
    </row>
    <row r="16" spans="1:72" ht="15.75" thickBot="1" x14ac:dyDescent="0.3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1"/>
      <c r="M16" s="143"/>
      <c r="N16" s="143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148"/>
      <c r="AP16" s="148"/>
      <c r="AQ16" s="143"/>
      <c r="AR16" s="143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43"/>
      <c r="BF16" s="143"/>
      <c r="BG16" s="7"/>
      <c r="BH16" s="8"/>
      <c r="BI16" s="9"/>
      <c r="BJ16" s="9"/>
      <c r="BK16" s="9"/>
      <c r="BL16" s="9"/>
      <c r="BM16" s="9"/>
      <c r="BN16" s="9"/>
      <c r="BO16" s="143"/>
      <c r="BP16" s="143"/>
      <c r="BQ16" s="9"/>
      <c r="BR16" s="21"/>
      <c r="BS16" s="185"/>
      <c r="BT16" s="185"/>
    </row>
    <row r="17" spans="1:83" ht="15.75" customHeight="1" thickBot="1" x14ac:dyDescent="0.3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139" t="s">
        <v>41</v>
      </c>
      <c r="AB17" s="139" t="s">
        <v>41</v>
      </c>
      <c r="AC17" s="4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148"/>
      <c r="AP17" s="148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22"/>
      <c r="BS17" s="185"/>
      <c r="BT17" s="185"/>
    </row>
    <row r="18" spans="1:83" ht="15" customHeight="1" thickBot="1" x14ac:dyDescent="0.3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190"/>
      <c r="AB18" s="142"/>
      <c r="AC18" s="153" t="s">
        <v>42</v>
      </c>
      <c r="AD18" s="153" t="s">
        <v>42</v>
      </c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149"/>
      <c r="AP18" s="14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21"/>
      <c r="BS18" s="186"/>
      <c r="BT18" s="186"/>
    </row>
    <row r="19" spans="1:83" ht="15" customHeight="1" thickBot="1" x14ac:dyDescent="0.3">
      <c r="A19" s="138"/>
      <c r="B19" s="10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5"/>
      <c r="N19" s="5"/>
      <c r="O19" s="5"/>
      <c r="P19" s="153" t="s">
        <v>38</v>
      </c>
      <c r="Q19" s="4"/>
      <c r="R19" s="4"/>
      <c r="S19" s="5"/>
      <c r="T19" s="5"/>
      <c r="U19" s="5"/>
      <c r="V19" s="5"/>
      <c r="W19" s="5"/>
      <c r="X19" s="5"/>
      <c r="Y19" s="5"/>
      <c r="Z19" s="5"/>
      <c r="AA19" s="190"/>
      <c r="AB19" s="142"/>
      <c r="AC19" s="154"/>
      <c r="AD19" s="154"/>
      <c r="AE19" s="78"/>
      <c r="AF19" s="79"/>
      <c r="AG19" s="80"/>
      <c r="AH19" s="80"/>
      <c r="AI19" s="80"/>
      <c r="AJ19" s="80"/>
      <c r="AK19" s="80"/>
      <c r="AL19" s="80"/>
      <c r="AM19" s="80"/>
      <c r="AN19" s="80"/>
      <c r="AO19" s="5"/>
      <c r="AP19" s="5"/>
      <c r="AQ19" s="177" t="s">
        <v>38</v>
      </c>
      <c r="AR19" s="22"/>
      <c r="AS19" s="78"/>
      <c r="AT19" s="79"/>
      <c r="AU19" s="80"/>
      <c r="AV19" s="80"/>
      <c r="AW19" s="80"/>
      <c r="AX19" s="80"/>
      <c r="AY19" s="80"/>
      <c r="AZ19" s="80"/>
      <c r="BA19" s="80"/>
      <c r="BB19" s="80"/>
      <c r="BC19" s="5"/>
      <c r="BD19" s="5"/>
      <c r="BE19" s="177" t="s">
        <v>38</v>
      </c>
      <c r="BF19" s="5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22"/>
      <c r="BS19" s="177" t="s">
        <v>38</v>
      </c>
      <c r="BT19" s="22"/>
    </row>
    <row r="20" spans="1:83" ht="15" customHeight="1" thickBot="1" x14ac:dyDescent="0.3">
      <c r="A20" s="138">
        <v>0.70833333333333337</v>
      </c>
      <c r="B20" s="16"/>
      <c r="C20" s="78"/>
      <c r="D20" s="81"/>
      <c r="E20" s="82"/>
      <c r="F20" s="82"/>
      <c r="G20" s="82"/>
      <c r="H20" s="82"/>
      <c r="I20" s="82"/>
      <c r="J20" s="82"/>
      <c r="K20" s="9"/>
      <c r="L20" s="156" t="s">
        <v>23</v>
      </c>
      <c r="M20" s="9"/>
      <c r="N20" s="9"/>
      <c r="O20" s="9"/>
      <c r="P20" s="154"/>
      <c r="Q20" s="8"/>
      <c r="R20" s="8"/>
      <c r="S20" s="9"/>
      <c r="T20" s="9"/>
      <c r="U20" s="9"/>
      <c r="V20" s="9"/>
      <c r="W20" s="9"/>
      <c r="X20" s="9"/>
      <c r="Y20" s="156" t="s">
        <v>22</v>
      </c>
      <c r="Z20" s="156" t="s">
        <v>23</v>
      </c>
      <c r="AA20" s="191"/>
      <c r="AB20" s="143"/>
      <c r="AC20" s="154"/>
      <c r="AD20" s="154"/>
      <c r="AE20" s="78"/>
      <c r="AF20" s="81"/>
      <c r="AG20" s="82"/>
      <c r="AH20" s="82"/>
      <c r="AI20" s="82"/>
      <c r="AJ20" s="82"/>
      <c r="AK20" s="82"/>
      <c r="AL20" s="82"/>
      <c r="AM20" s="9"/>
      <c r="AN20" s="156" t="s">
        <v>23</v>
      </c>
      <c r="AO20" s="9"/>
      <c r="AP20" s="9"/>
      <c r="AQ20" s="187"/>
      <c r="AR20" s="21"/>
      <c r="AS20" s="78"/>
      <c r="AT20" s="81"/>
      <c r="AU20" s="82"/>
      <c r="AV20" s="82"/>
      <c r="AW20" s="82"/>
      <c r="AX20" s="82"/>
      <c r="AY20" s="82"/>
      <c r="AZ20" s="82"/>
      <c r="BA20" s="9"/>
      <c r="BB20" s="156" t="s">
        <v>23</v>
      </c>
      <c r="BC20" s="9"/>
      <c r="BD20" s="9"/>
      <c r="BE20" s="187"/>
      <c r="BF20" s="9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21"/>
      <c r="BS20" s="187"/>
      <c r="BT20" s="21"/>
    </row>
    <row r="21" spans="1:83" ht="15.75" customHeight="1" thickBot="1" x14ac:dyDescent="0.3">
      <c r="A21" s="138"/>
      <c r="B21" s="17"/>
      <c r="C21" s="5"/>
      <c r="D21" s="5"/>
      <c r="E21" s="5"/>
      <c r="F21" s="5"/>
      <c r="G21" s="5"/>
      <c r="H21" s="5"/>
      <c r="I21" s="156" t="s">
        <v>26</v>
      </c>
      <c r="J21" s="156" t="s">
        <v>27</v>
      </c>
      <c r="K21" s="5"/>
      <c r="L21" s="157"/>
      <c r="M21" s="5"/>
      <c r="N21" s="5"/>
      <c r="O21" s="5"/>
      <c r="P21" s="155"/>
      <c r="Q21" s="192" t="s">
        <v>24</v>
      </c>
      <c r="R21" s="156" t="s">
        <v>25</v>
      </c>
      <c r="S21" s="156" t="s">
        <v>26</v>
      </c>
      <c r="T21" s="156" t="s">
        <v>27</v>
      </c>
      <c r="U21" s="171" t="s">
        <v>28</v>
      </c>
      <c r="V21" s="172"/>
      <c r="W21" s="156" t="s">
        <v>26</v>
      </c>
      <c r="X21" s="156" t="s">
        <v>27</v>
      </c>
      <c r="Y21" s="158"/>
      <c r="Z21" s="158"/>
      <c r="AA21" s="5"/>
      <c r="AB21" s="5"/>
      <c r="AC21" s="142"/>
      <c r="AD21" s="142"/>
      <c r="AE21" s="156" t="s">
        <v>24</v>
      </c>
      <c r="AF21" s="156" t="s">
        <v>25</v>
      </c>
      <c r="AG21" s="156" t="s">
        <v>26</v>
      </c>
      <c r="AH21" s="156" t="s">
        <v>27</v>
      </c>
      <c r="AI21" s="171" t="s">
        <v>28</v>
      </c>
      <c r="AJ21" s="172"/>
      <c r="AK21" s="156" t="s">
        <v>26</v>
      </c>
      <c r="AL21" s="156" t="s">
        <v>27</v>
      </c>
      <c r="AM21" s="5"/>
      <c r="AN21" s="157"/>
      <c r="AO21" s="5"/>
      <c r="AP21" s="5"/>
      <c r="AQ21" s="178"/>
      <c r="AR21" s="22"/>
      <c r="AS21" s="156" t="s">
        <v>24</v>
      </c>
      <c r="AT21" s="156" t="s">
        <v>25</v>
      </c>
      <c r="AU21" s="5"/>
      <c r="AV21" s="156" t="s">
        <v>27</v>
      </c>
      <c r="AW21" s="171" t="s">
        <v>28</v>
      </c>
      <c r="AX21" s="172"/>
      <c r="AY21" s="156" t="s">
        <v>26</v>
      </c>
      <c r="AZ21" s="156" t="s">
        <v>27</v>
      </c>
      <c r="BA21" s="5"/>
      <c r="BB21" s="157"/>
      <c r="BC21" s="5"/>
      <c r="BD21" s="5"/>
      <c r="BE21" s="178"/>
      <c r="BF21" s="156" t="s">
        <v>26</v>
      </c>
      <c r="BG21" s="156" t="s">
        <v>24</v>
      </c>
      <c r="BH21" s="156" t="s">
        <v>25</v>
      </c>
      <c r="BI21" s="156" t="s">
        <v>26</v>
      </c>
      <c r="BJ21" s="156" t="s">
        <v>27</v>
      </c>
      <c r="BK21" s="171" t="s">
        <v>28</v>
      </c>
      <c r="BL21" s="172"/>
      <c r="BM21" s="156" t="s">
        <v>26</v>
      </c>
      <c r="BN21" s="156" t="s">
        <v>27</v>
      </c>
      <c r="BO21" s="5"/>
      <c r="BP21" s="156" t="s">
        <v>23</v>
      </c>
      <c r="BQ21" s="5"/>
      <c r="BR21" s="22"/>
      <c r="BS21" s="178"/>
      <c r="BT21" s="22"/>
    </row>
    <row r="22" spans="1:83" ht="15" customHeight="1" thickBot="1" x14ac:dyDescent="0.3">
      <c r="A22" s="138">
        <v>0.75</v>
      </c>
      <c r="B22" s="16"/>
      <c r="C22" s="9"/>
      <c r="D22" s="9"/>
      <c r="E22" s="9"/>
      <c r="F22" s="9"/>
      <c r="G22" s="9"/>
      <c r="H22" s="9"/>
      <c r="I22" s="157"/>
      <c r="J22" s="157"/>
      <c r="K22" s="156" t="s">
        <v>29</v>
      </c>
      <c r="L22" s="156" t="s">
        <v>29</v>
      </c>
      <c r="M22" s="9"/>
      <c r="N22" s="9"/>
      <c r="O22" s="21"/>
      <c r="P22" s="21"/>
      <c r="Q22" s="193"/>
      <c r="R22" s="157"/>
      <c r="S22" s="157"/>
      <c r="T22" s="157"/>
      <c r="U22" s="173"/>
      <c r="V22" s="174"/>
      <c r="W22" s="157"/>
      <c r="X22" s="157"/>
      <c r="Y22" s="83"/>
      <c r="Z22" s="83"/>
      <c r="AA22" s="9"/>
      <c r="AB22" s="9"/>
      <c r="AC22" s="189"/>
      <c r="AD22" s="189"/>
      <c r="AE22" s="157"/>
      <c r="AF22" s="157"/>
      <c r="AG22" s="157"/>
      <c r="AH22" s="157"/>
      <c r="AI22" s="173"/>
      <c r="AJ22" s="174"/>
      <c r="AK22" s="157"/>
      <c r="AL22" s="157"/>
      <c r="AM22" s="156" t="s">
        <v>29</v>
      </c>
      <c r="AN22" s="156" t="s">
        <v>29</v>
      </c>
      <c r="AO22" s="9"/>
      <c r="AP22" s="9"/>
      <c r="AQ22" s="156" t="s">
        <v>22</v>
      </c>
      <c r="AR22" s="21"/>
      <c r="AS22" s="157"/>
      <c r="AT22" s="157"/>
      <c r="AU22" s="9"/>
      <c r="AV22" s="157"/>
      <c r="AW22" s="173"/>
      <c r="AX22" s="174"/>
      <c r="AY22" s="157"/>
      <c r="AZ22" s="157"/>
      <c r="BA22" s="156" t="s">
        <v>29</v>
      </c>
      <c r="BB22" s="156" t="s">
        <v>29</v>
      </c>
      <c r="BC22" s="9"/>
      <c r="BD22" s="9"/>
      <c r="BE22" s="156" t="s">
        <v>22</v>
      </c>
      <c r="BF22" s="157"/>
      <c r="BG22" s="157"/>
      <c r="BH22" s="157"/>
      <c r="BI22" s="157"/>
      <c r="BJ22" s="157"/>
      <c r="BK22" s="173"/>
      <c r="BL22" s="174"/>
      <c r="BM22" s="157"/>
      <c r="BN22" s="157"/>
      <c r="BO22" s="9"/>
      <c r="BP22" s="143"/>
      <c r="BQ22" s="9"/>
      <c r="BR22" s="21"/>
      <c r="BS22" s="8"/>
      <c r="BT22" s="21"/>
    </row>
    <row r="23" spans="1:83" ht="15" customHeight="1" thickBot="1" x14ac:dyDescent="0.3">
      <c r="A23" s="138"/>
      <c r="B23" s="17"/>
      <c r="C23" s="5"/>
      <c r="D23" s="5"/>
      <c r="E23" s="5"/>
      <c r="F23" s="5"/>
      <c r="G23" s="5"/>
      <c r="H23" s="5"/>
      <c r="I23" s="162" t="s">
        <v>33</v>
      </c>
      <c r="J23" s="162" t="s">
        <v>33</v>
      </c>
      <c r="K23" s="157"/>
      <c r="L23" s="157"/>
      <c r="M23" s="5"/>
      <c r="N23" s="5"/>
      <c r="O23" s="147" t="s">
        <v>39</v>
      </c>
      <c r="P23" s="147" t="s">
        <v>39</v>
      </c>
      <c r="Q23" s="192" t="s">
        <v>30</v>
      </c>
      <c r="R23" s="159" t="s">
        <v>31</v>
      </c>
      <c r="S23" s="156" t="s">
        <v>32</v>
      </c>
      <c r="T23" s="156" t="s">
        <v>32</v>
      </c>
      <c r="U23" s="175"/>
      <c r="V23" s="176"/>
      <c r="W23" s="162" t="s">
        <v>33</v>
      </c>
      <c r="X23" s="162" t="s">
        <v>33</v>
      </c>
      <c r="Y23" s="150" t="s">
        <v>40</v>
      </c>
      <c r="Z23" s="150" t="s">
        <v>40</v>
      </c>
      <c r="AA23" s="5"/>
      <c r="AB23" s="5"/>
      <c r="AC23" s="156" t="s">
        <v>26</v>
      </c>
      <c r="AD23" s="22"/>
      <c r="AE23" s="156" t="s">
        <v>30</v>
      </c>
      <c r="AF23" s="159" t="s">
        <v>31</v>
      </c>
      <c r="AG23" s="156" t="s">
        <v>32</v>
      </c>
      <c r="AH23" s="156" t="s">
        <v>32</v>
      </c>
      <c r="AI23" s="175"/>
      <c r="AJ23" s="176"/>
      <c r="AK23" s="162" t="s">
        <v>33</v>
      </c>
      <c r="AL23" s="162" t="s">
        <v>33</v>
      </c>
      <c r="AM23" s="157"/>
      <c r="AN23" s="157"/>
      <c r="AO23" s="5"/>
      <c r="AP23" s="5"/>
      <c r="AQ23" s="157"/>
      <c r="AR23" s="22"/>
      <c r="AS23" s="156" t="s">
        <v>30</v>
      </c>
      <c r="AT23" s="159" t="s">
        <v>31</v>
      </c>
      <c r="AU23" s="156" t="s">
        <v>32</v>
      </c>
      <c r="AV23" s="156" t="s">
        <v>32</v>
      </c>
      <c r="AW23" s="175"/>
      <c r="AX23" s="176"/>
      <c r="AY23" s="162" t="s">
        <v>33</v>
      </c>
      <c r="AZ23" s="162" t="s">
        <v>33</v>
      </c>
      <c r="BA23" s="157"/>
      <c r="BB23" s="157"/>
      <c r="BC23" s="5"/>
      <c r="BD23" s="5"/>
      <c r="BE23" s="157"/>
      <c r="BF23" s="158"/>
      <c r="BG23" s="156" t="s">
        <v>30</v>
      </c>
      <c r="BH23" s="159" t="s">
        <v>31</v>
      </c>
      <c r="BI23" s="156" t="s">
        <v>32</v>
      </c>
      <c r="BJ23" s="156" t="s">
        <v>32</v>
      </c>
      <c r="BK23" s="175"/>
      <c r="BL23" s="176"/>
      <c r="BM23" s="162" t="s">
        <v>33</v>
      </c>
      <c r="BN23" s="162" t="s">
        <v>33</v>
      </c>
      <c r="BO23" s="5"/>
      <c r="BP23" s="5"/>
      <c r="BQ23" s="5"/>
      <c r="BR23" s="22"/>
      <c r="BS23" s="4"/>
      <c r="BT23" s="22"/>
    </row>
    <row r="24" spans="1:83" ht="15.75" customHeight="1" thickBot="1" x14ac:dyDescent="0.3">
      <c r="A24" s="138">
        <v>0.79166666666666663</v>
      </c>
      <c r="B24" s="16"/>
      <c r="C24" s="9"/>
      <c r="D24" s="9"/>
      <c r="E24" s="9"/>
      <c r="F24" s="9"/>
      <c r="G24" s="9"/>
      <c r="H24" s="9"/>
      <c r="I24" s="163"/>
      <c r="J24" s="163"/>
      <c r="K24" s="158"/>
      <c r="L24" s="158"/>
      <c r="M24" s="9"/>
      <c r="N24" s="9"/>
      <c r="O24" s="148"/>
      <c r="P24" s="148"/>
      <c r="Q24" s="193"/>
      <c r="R24" s="160"/>
      <c r="S24" s="157"/>
      <c r="T24" s="157"/>
      <c r="U24" s="159" t="s">
        <v>31</v>
      </c>
      <c r="V24" s="177" t="s">
        <v>34</v>
      </c>
      <c r="W24" s="163"/>
      <c r="X24" s="163"/>
      <c r="Y24" s="151"/>
      <c r="Z24" s="151"/>
      <c r="AA24" s="9"/>
      <c r="AB24" s="9"/>
      <c r="AC24" s="157"/>
      <c r="AD24" s="21"/>
      <c r="AE24" s="157"/>
      <c r="AF24" s="160"/>
      <c r="AG24" s="157"/>
      <c r="AH24" s="157"/>
      <c r="AI24" s="159" t="s">
        <v>31</v>
      </c>
      <c r="AJ24" s="177" t="s">
        <v>34</v>
      </c>
      <c r="AK24" s="163"/>
      <c r="AL24" s="163"/>
      <c r="AM24" s="158"/>
      <c r="AN24" s="158"/>
      <c r="AO24" s="9"/>
      <c r="AP24" s="9"/>
      <c r="AQ24" s="158"/>
      <c r="AR24" s="21"/>
      <c r="AS24" s="157"/>
      <c r="AT24" s="160"/>
      <c r="AU24" s="157"/>
      <c r="AV24" s="157"/>
      <c r="AW24" s="159" t="s">
        <v>31</v>
      </c>
      <c r="AX24" s="177" t="s">
        <v>34</v>
      </c>
      <c r="AY24" s="163"/>
      <c r="AZ24" s="163"/>
      <c r="BA24" s="158"/>
      <c r="BB24" s="158"/>
      <c r="BC24" s="9"/>
      <c r="BD24" s="9"/>
      <c r="BE24" s="158"/>
      <c r="BF24" s="21"/>
      <c r="BG24" s="157"/>
      <c r="BH24" s="160"/>
      <c r="BI24" s="157"/>
      <c r="BJ24" s="157"/>
      <c r="BK24" s="159" t="s">
        <v>31</v>
      </c>
      <c r="BL24" s="177" t="s">
        <v>34</v>
      </c>
      <c r="BM24" s="163"/>
      <c r="BN24" s="163"/>
      <c r="BO24" s="9"/>
      <c r="BP24" s="9"/>
      <c r="BQ24" s="9"/>
      <c r="BR24" s="21"/>
      <c r="BS24" s="8"/>
      <c r="BT24" s="21"/>
    </row>
    <row r="25" spans="1:83" ht="15.75" thickBot="1" x14ac:dyDescent="0.3">
      <c r="A25" s="138"/>
      <c r="B25" s="17"/>
      <c r="C25" s="5"/>
      <c r="D25" s="5"/>
      <c r="E25" s="5"/>
      <c r="F25" s="5"/>
      <c r="G25" s="5"/>
      <c r="H25" s="5"/>
      <c r="I25" s="164"/>
      <c r="J25" s="164"/>
      <c r="K25" s="79"/>
      <c r="L25" s="80"/>
      <c r="M25" s="5"/>
      <c r="N25" s="5"/>
      <c r="O25" s="148"/>
      <c r="P25" s="148"/>
      <c r="Q25" s="194"/>
      <c r="R25" s="161"/>
      <c r="S25" s="158"/>
      <c r="T25" s="158"/>
      <c r="U25" s="161"/>
      <c r="V25" s="178"/>
      <c r="W25" s="164"/>
      <c r="X25" s="164"/>
      <c r="Y25" s="151"/>
      <c r="Z25" s="151"/>
      <c r="AA25" s="5"/>
      <c r="AB25" s="5"/>
      <c r="AC25" s="158"/>
      <c r="AD25" s="22"/>
      <c r="AE25" s="158"/>
      <c r="AF25" s="161"/>
      <c r="AG25" s="158"/>
      <c r="AH25" s="158"/>
      <c r="AI25" s="161"/>
      <c r="AJ25" s="178"/>
      <c r="AK25" s="164"/>
      <c r="AL25" s="164"/>
      <c r="AM25" s="79"/>
      <c r="AN25" s="80"/>
      <c r="AO25" s="5"/>
      <c r="AP25" s="5"/>
      <c r="AQ25" s="5"/>
      <c r="AR25" s="22"/>
      <c r="AS25" s="158"/>
      <c r="AT25" s="161"/>
      <c r="AU25" s="158"/>
      <c r="AV25" s="158"/>
      <c r="AW25" s="161"/>
      <c r="AX25" s="178"/>
      <c r="AY25" s="164"/>
      <c r="AZ25" s="164"/>
      <c r="BA25" s="79"/>
      <c r="BB25" s="80"/>
      <c r="BC25" s="5"/>
      <c r="BD25" s="5"/>
      <c r="BE25" s="5"/>
      <c r="BF25" s="22"/>
      <c r="BG25" s="158"/>
      <c r="BH25" s="161"/>
      <c r="BI25" s="158"/>
      <c r="BJ25" s="158"/>
      <c r="BK25" s="161"/>
      <c r="BL25" s="178"/>
      <c r="BM25" s="139" t="s">
        <v>46</v>
      </c>
      <c r="BN25" s="139" t="s">
        <v>46</v>
      </c>
      <c r="BO25" s="5"/>
      <c r="BP25" s="5"/>
      <c r="BQ25" s="5"/>
      <c r="BR25" s="22"/>
      <c r="BS25" s="4"/>
      <c r="BT25" s="22"/>
    </row>
    <row r="26" spans="1:83" ht="15.75" customHeight="1" thickBot="1" x14ac:dyDescent="0.3">
      <c r="A26" s="138">
        <v>0.83333333333333337</v>
      </c>
      <c r="B26" s="16"/>
      <c r="C26" s="9"/>
      <c r="D26" s="9"/>
      <c r="E26" s="9"/>
      <c r="F26" s="9"/>
      <c r="G26" s="9"/>
      <c r="H26" s="9"/>
      <c r="I26" s="156" t="s">
        <v>35</v>
      </c>
      <c r="J26" s="156" t="s">
        <v>30</v>
      </c>
      <c r="K26" s="81"/>
      <c r="L26" s="82"/>
      <c r="M26" s="9"/>
      <c r="N26" s="9"/>
      <c r="O26" s="149"/>
      <c r="P26" s="149"/>
      <c r="Q26" s="192" t="s">
        <v>32</v>
      </c>
      <c r="R26" s="156" t="s">
        <v>32</v>
      </c>
      <c r="S26" s="162" t="s">
        <v>33</v>
      </c>
      <c r="T26" s="162" t="s">
        <v>33</v>
      </c>
      <c r="U26" s="156" t="s">
        <v>24</v>
      </c>
      <c r="V26" s="156" t="s">
        <v>25</v>
      </c>
      <c r="W26" s="156" t="s">
        <v>35</v>
      </c>
      <c r="X26" s="156" t="s">
        <v>30</v>
      </c>
      <c r="Y26" s="152"/>
      <c r="Z26" s="152"/>
      <c r="AA26" s="9"/>
      <c r="AB26" s="9"/>
      <c r="AC26" s="9"/>
      <c r="AD26" s="21"/>
      <c r="AE26" s="156" t="s">
        <v>32</v>
      </c>
      <c r="AF26" s="156" t="s">
        <v>32</v>
      </c>
      <c r="AG26" s="162" t="s">
        <v>33</v>
      </c>
      <c r="AH26" s="162" t="s">
        <v>33</v>
      </c>
      <c r="AI26" s="156" t="s">
        <v>24</v>
      </c>
      <c r="AJ26" s="156" t="s">
        <v>25</v>
      </c>
      <c r="AK26" s="156" t="s">
        <v>35</v>
      </c>
      <c r="AL26" s="156" t="s">
        <v>30</v>
      </c>
      <c r="AM26" s="81"/>
      <c r="AN26" s="82"/>
      <c r="AO26" s="9"/>
      <c r="AP26" s="9"/>
      <c r="AQ26" s="9"/>
      <c r="AR26" s="21"/>
      <c r="AS26" s="156" t="s">
        <v>32</v>
      </c>
      <c r="AT26" s="156" t="s">
        <v>32</v>
      </c>
      <c r="AU26" s="162" t="s">
        <v>33</v>
      </c>
      <c r="AV26" s="162" t="s">
        <v>33</v>
      </c>
      <c r="AW26" s="156" t="s">
        <v>24</v>
      </c>
      <c r="AX26" s="156" t="s">
        <v>25</v>
      </c>
      <c r="AY26" s="156" t="s">
        <v>35</v>
      </c>
      <c r="AZ26" s="156" t="s">
        <v>30</v>
      </c>
      <c r="BA26" s="81"/>
      <c r="BB26" s="82"/>
      <c r="BC26" s="9"/>
      <c r="BD26" s="9"/>
      <c r="BE26" s="9"/>
      <c r="BF26" s="21"/>
      <c r="BG26" s="156" t="s">
        <v>32</v>
      </c>
      <c r="BH26" s="156" t="s">
        <v>32</v>
      </c>
      <c r="BI26" s="162" t="s">
        <v>33</v>
      </c>
      <c r="BJ26" s="162" t="s">
        <v>33</v>
      </c>
      <c r="BK26" s="156" t="s">
        <v>24</v>
      </c>
      <c r="BL26" s="156" t="s">
        <v>25</v>
      </c>
      <c r="BM26" s="142"/>
      <c r="BN26" s="142"/>
      <c r="BO26" s="9"/>
      <c r="BP26" s="9"/>
      <c r="BQ26" s="9"/>
      <c r="BR26" s="21"/>
      <c r="BS26" s="8"/>
      <c r="BT26" s="21"/>
    </row>
    <row r="27" spans="1:83" x14ac:dyDescent="0.25">
      <c r="A27" s="138"/>
      <c r="B27" s="17"/>
      <c r="C27" s="5"/>
      <c r="D27" s="5"/>
      <c r="E27" s="5"/>
      <c r="F27" s="5"/>
      <c r="G27" s="5"/>
      <c r="H27" s="5"/>
      <c r="I27" s="157"/>
      <c r="J27" s="157"/>
      <c r="K27" s="79"/>
      <c r="L27" s="80"/>
      <c r="M27" s="5"/>
      <c r="N27" s="5"/>
      <c r="O27" s="5"/>
      <c r="P27" s="22"/>
      <c r="Q27" s="193"/>
      <c r="R27" s="157"/>
      <c r="S27" s="163"/>
      <c r="T27" s="163"/>
      <c r="U27" s="157"/>
      <c r="V27" s="157"/>
      <c r="W27" s="157"/>
      <c r="X27" s="157"/>
      <c r="Y27" s="5"/>
      <c r="Z27" s="5"/>
      <c r="AA27" s="5"/>
      <c r="AB27" s="5"/>
      <c r="AC27" s="5"/>
      <c r="AD27" s="22"/>
      <c r="AE27" s="157"/>
      <c r="AF27" s="157"/>
      <c r="AG27" s="163"/>
      <c r="AH27" s="163"/>
      <c r="AI27" s="157"/>
      <c r="AJ27" s="157"/>
      <c r="AK27" s="157"/>
      <c r="AL27" s="157"/>
      <c r="AM27" s="79"/>
      <c r="AN27" s="80"/>
      <c r="AO27" s="5"/>
      <c r="AP27" s="5"/>
      <c r="AQ27" s="5"/>
      <c r="AR27" s="22"/>
      <c r="AS27" s="157"/>
      <c r="AT27" s="157"/>
      <c r="AU27" s="163"/>
      <c r="AV27" s="163"/>
      <c r="AW27" s="157"/>
      <c r="AX27" s="157"/>
      <c r="AY27" s="157"/>
      <c r="AZ27" s="157"/>
      <c r="BA27" s="79"/>
      <c r="BB27" s="80"/>
      <c r="BC27" s="5"/>
      <c r="BD27" s="5"/>
      <c r="BE27" s="5"/>
      <c r="BF27" s="22"/>
      <c r="BG27" s="157"/>
      <c r="BH27" s="157"/>
      <c r="BI27" s="163"/>
      <c r="BJ27" s="163"/>
      <c r="BK27" s="157"/>
      <c r="BL27" s="157"/>
      <c r="BM27" s="142"/>
      <c r="BN27" s="142"/>
      <c r="BO27" s="5"/>
      <c r="BP27" s="5"/>
      <c r="BQ27" s="5"/>
      <c r="BR27" s="22"/>
      <c r="BS27" s="4"/>
      <c r="BT27" s="22"/>
    </row>
    <row r="28" spans="1:83" ht="15.75" thickBot="1" x14ac:dyDescent="0.3">
      <c r="A28" s="138">
        <v>0.875</v>
      </c>
      <c r="B28" s="16"/>
      <c r="C28" s="9"/>
      <c r="D28" s="9"/>
      <c r="E28" s="9"/>
      <c r="F28" s="9"/>
      <c r="G28" s="9"/>
      <c r="H28" s="9"/>
      <c r="I28" s="158"/>
      <c r="J28" s="158"/>
      <c r="K28" s="81"/>
      <c r="L28" s="82"/>
      <c r="M28" s="9"/>
      <c r="N28" s="9"/>
      <c r="O28" s="9"/>
      <c r="P28" s="21"/>
      <c r="Q28" s="194"/>
      <c r="R28" s="158"/>
      <c r="S28" s="164"/>
      <c r="T28" s="164"/>
      <c r="U28" s="158"/>
      <c r="V28" s="158"/>
      <c r="W28" s="158"/>
      <c r="X28" s="158"/>
      <c r="Y28" s="9"/>
      <c r="Z28" s="9"/>
      <c r="AA28" s="9"/>
      <c r="AB28" s="9"/>
      <c r="AC28" s="9"/>
      <c r="AD28" s="21"/>
      <c r="AE28" s="158"/>
      <c r="AF28" s="158"/>
      <c r="AG28" s="164"/>
      <c r="AH28" s="164"/>
      <c r="AI28" s="158"/>
      <c r="AJ28" s="158"/>
      <c r="AK28" s="158"/>
      <c r="AL28" s="158"/>
      <c r="AM28" s="81"/>
      <c r="AN28" s="82"/>
      <c r="AO28" s="9"/>
      <c r="AP28" s="9"/>
      <c r="AQ28" s="9"/>
      <c r="AR28" s="21"/>
      <c r="AS28" s="158"/>
      <c r="AT28" s="158"/>
      <c r="AU28" s="164"/>
      <c r="AV28" s="164"/>
      <c r="AW28" s="158"/>
      <c r="AX28" s="158"/>
      <c r="AY28" s="158"/>
      <c r="AZ28" s="158"/>
      <c r="BA28" s="81"/>
      <c r="BB28" s="82"/>
      <c r="BC28" s="9"/>
      <c r="BD28" s="9"/>
      <c r="BE28" s="9"/>
      <c r="BF28" s="21"/>
      <c r="BG28" s="158"/>
      <c r="BH28" s="158"/>
      <c r="BI28" s="164"/>
      <c r="BJ28" s="164"/>
      <c r="BK28" s="158"/>
      <c r="BL28" s="158"/>
      <c r="BM28" s="143"/>
      <c r="BN28" s="143"/>
      <c r="BO28" s="9"/>
      <c r="BP28" s="9"/>
      <c r="BQ28" s="9"/>
      <c r="BR28" s="21"/>
      <c r="BS28" s="8"/>
      <c r="BT28" s="21"/>
    </row>
    <row r="29" spans="1:83" x14ac:dyDescent="0.25">
      <c r="A29" s="138"/>
      <c r="B29" s="10"/>
      <c r="C29" s="5"/>
      <c r="D29" s="5"/>
      <c r="E29" s="5"/>
      <c r="F29" s="5"/>
      <c r="G29" s="5"/>
      <c r="H29" s="5"/>
      <c r="I29" s="80"/>
      <c r="J29" s="80"/>
      <c r="K29" s="79"/>
      <c r="L29" s="80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22"/>
      <c r="BS29" s="4"/>
      <c r="BT29" s="22"/>
    </row>
    <row r="30" spans="1:83" ht="15.75" thickBot="1" x14ac:dyDescent="0.3">
      <c r="A30" s="138">
        <v>0.91666666666666663</v>
      </c>
      <c r="B30" s="6"/>
      <c r="C30" s="25"/>
      <c r="D30" s="25"/>
      <c r="E30" s="25"/>
      <c r="F30" s="25"/>
      <c r="G30" s="25"/>
      <c r="H30" s="25"/>
      <c r="I30" s="93"/>
      <c r="J30" s="93"/>
      <c r="K30" s="94"/>
      <c r="L30" s="93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6"/>
      <c r="BS30" s="24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  <c r="BZ31" s="97"/>
      <c r="CA31" s="97"/>
      <c r="CB31" s="97"/>
      <c r="CC31" s="97"/>
      <c r="CD31" s="97"/>
      <c r="CE31" s="97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>
        <v>1</v>
      </c>
      <c r="R32" s="128"/>
      <c r="S32" s="127">
        <v>1</v>
      </c>
      <c r="T32" s="128"/>
      <c r="U32" s="127">
        <f>1.5+1.5</f>
        <v>3</v>
      </c>
      <c r="V32" s="128"/>
      <c r="W32" s="127">
        <v>1</v>
      </c>
      <c r="X32" s="128"/>
      <c r="Y32" s="127">
        <v>1</v>
      </c>
      <c r="Z32" s="128"/>
      <c r="AA32" s="127"/>
      <c r="AB32" s="128"/>
      <c r="AC32" s="127">
        <v>0.75</v>
      </c>
      <c r="AD32" s="128"/>
      <c r="AE32" s="127">
        <v>1</v>
      </c>
      <c r="AF32" s="128"/>
      <c r="AG32" s="127">
        <v>1</v>
      </c>
      <c r="AH32" s="128"/>
      <c r="AI32" s="127">
        <f>1.5+1.5</f>
        <v>3</v>
      </c>
      <c r="AJ32" s="128"/>
      <c r="AK32" s="127">
        <v>1</v>
      </c>
      <c r="AL32" s="128"/>
      <c r="AM32" s="127">
        <v>0.5</v>
      </c>
      <c r="AN32" s="128"/>
      <c r="AO32" s="127">
        <v>2</v>
      </c>
      <c r="AP32" s="128"/>
      <c r="AQ32" s="127">
        <v>2</v>
      </c>
      <c r="AR32" s="128"/>
      <c r="AS32" s="127">
        <v>1</v>
      </c>
      <c r="AT32" s="128"/>
      <c r="AU32" s="127">
        <v>0.5</v>
      </c>
      <c r="AV32" s="128"/>
      <c r="AW32" s="127">
        <f>1.5+1.5</f>
        <v>3</v>
      </c>
      <c r="AX32" s="128"/>
      <c r="AY32" s="127">
        <v>1</v>
      </c>
      <c r="AZ32" s="128"/>
      <c r="BA32" s="127">
        <v>0.5</v>
      </c>
      <c r="BB32" s="128"/>
      <c r="BC32" s="127"/>
      <c r="BD32" s="128"/>
      <c r="BE32" s="127">
        <f>2+2+0.75+0.75</f>
        <v>5.5</v>
      </c>
      <c r="BF32" s="128"/>
      <c r="BG32" s="127">
        <f>0.5+0.5</f>
        <v>1</v>
      </c>
      <c r="BH32" s="128"/>
      <c r="BI32" s="127">
        <f>0.5+0.5</f>
        <v>1</v>
      </c>
      <c r="BJ32" s="128"/>
      <c r="BK32" s="127">
        <f>1.5+1.5</f>
        <v>3</v>
      </c>
      <c r="BL32" s="128"/>
      <c r="BM32" s="127">
        <f>0.5+0.5</f>
        <v>1</v>
      </c>
      <c r="BN32" s="128"/>
      <c r="BO32" s="127">
        <f>2+0.5</f>
        <v>2.5</v>
      </c>
      <c r="BP32" s="128"/>
      <c r="BQ32" s="127"/>
      <c r="BR32" s="128"/>
      <c r="BS32" s="197"/>
      <c r="BT32" s="198"/>
      <c r="BU32" s="35"/>
      <c r="BV32" s="44">
        <f>SUM(C32:BT32)</f>
        <v>38.25</v>
      </c>
      <c r="BW32" s="45">
        <v>150</v>
      </c>
      <c r="BX32" s="46">
        <f>BV32*BW32</f>
        <v>5737.5</v>
      </c>
      <c r="BY32" s="47" t="s">
        <v>5</v>
      </c>
      <c r="BZ32" s="97"/>
      <c r="CA32" s="97"/>
      <c r="CB32" s="97"/>
      <c r="CC32" s="97"/>
      <c r="CD32" s="97"/>
      <c r="CE32" s="97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>
        <v>2</v>
      </c>
      <c r="N33" s="128"/>
      <c r="O33" s="127"/>
      <c r="P33" s="128"/>
      <c r="Q33" s="127">
        <v>2.25</v>
      </c>
      <c r="R33" s="128"/>
      <c r="S33" s="127">
        <v>1.5</v>
      </c>
      <c r="T33" s="128"/>
      <c r="U33" s="127"/>
      <c r="V33" s="128"/>
      <c r="W33" s="127">
        <v>1.5</v>
      </c>
      <c r="X33" s="128"/>
      <c r="Y33" s="127"/>
      <c r="Z33" s="128"/>
      <c r="AA33" s="127">
        <f>2+2</f>
        <v>4</v>
      </c>
      <c r="AB33" s="128"/>
      <c r="AC33" s="127"/>
      <c r="AD33" s="128"/>
      <c r="AE33" s="127">
        <v>2.25</v>
      </c>
      <c r="AF33" s="128"/>
      <c r="AG33" s="127">
        <v>1.5</v>
      </c>
      <c r="AH33" s="128"/>
      <c r="AI33" s="127"/>
      <c r="AJ33" s="128"/>
      <c r="AK33" s="127">
        <v>1.5</v>
      </c>
      <c r="AL33" s="128"/>
      <c r="AM33" s="127">
        <v>1.5</v>
      </c>
      <c r="AN33" s="128"/>
      <c r="AO33" s="127"/>
      <c r="AP33" s="128"/>
      <c r="AQ33" s="127"/>
      <c r="AR33" s="128"/>
      <c r="AS33" s="127">
        <v>2.25</v>
      </c>
      <c r="AT33" s="128"/>
      <c r="AU33" s="127">
        <v>1.5</v>
      </c>
      <c r="AV33" s="128"/>
      <c r="AW33" s="127"/>
      <c r="AX33" s="128"/>
      <c r="AY33" s="127">
        <v>1.5</v>
      </c>
      <c r="AZ33" s="128"/>
      <c r="BA33" s="127">
        <v>1.5</v>
      </c>
      <c r="BB33" s="128"/>
      <c r="BC33" s="127"/>
      <c r="BD33" s="128"/>
      <c r="BE33" s="127"/>
      <c r="BF33" s="128"/>
      <c r="BG33" s="127">
        <f>0.75+1.5</f>
        <v>2.25</v>
      </c>
      <c r="BH33" s="128"/>
      <c r="BI33" s="127">
        <v>1.5</v>
      </c>
      <c r="BJ33" s="128"/>
      <c r="BK33" s="127"/>
      <c r="BL33" s="128"/>
      <c r="BM33" s="127">
        <v>2</v>
      </c>
      <c r="BN33" s="128"/>
      <c r="BO33" s="127">
        <v>2.5</v>
      </c>
      <c r="BP33" s="128"/>
      <c r="BQ33" s="127">
        <v>2</v>
      </c>
      <c r="BR33" s="128"/>
      <c r="BS33" s="197"/>
      <c r="BT33" s="198"/>
      <c r="BU33" s="35"/>
      <c r="BV33" s="48">
        <f t="shared" ref="BV33:BV39" si="0">SUM(C33:BT33)</f>
        <v>35</v>
      </c>
      <c r="BW33" s="49">
        <v>300</v>
      </c>
      <c r="BX33" s="50">
        <f t="shared" ref="BX33:BX39" si="1">BV33*BW33</f>
        <v>10500</v>
      </c>
      <c r="BY33" s="51" t="s">
        <v>6</v>
      </c>
      <c r="BZ33" s="97"/>
      <c r="CA33" s="97"/>
      <c r="CB33" s="97"/>
      <c r="CC33" s="97"/>
      <c r="CD33" s="97"/>
      <c r="CE33" s="97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97"/>
      <c r="BT34" s="198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97"/>
      <c r="CA34" s="97"/>
      <c r="CB34" s="97"/>
      <c r="CC34" s="97"/>
      <c r="CD34" s="97"/>
      <c r="CE34" s="97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>
        <v>2</v>
      </c>
      <c r="P35" s="126"/>
      <c r="Q35" s="125"/>
      <c r="R35" s="126"/>
      <c r="S35" s="125">
        <v>1.5</v>
      </c>
      <c r="T35" s="126"/>
      <c r="U35" s="125"/>
      <c r="V35" s="126"/>
      <c r="W35" s="125">
        <v>1.5</v>
      </c>
      <c r="X35" s="126"/>
      <c r="Y35" s="125"/>
      <c r="Z35" s="126"/>
      <c r="AA35" s="125"/>
      <c r="AB35" s="126"/>
      <c r="AC35" s="125"/>
      <c r="AD35" s="126"/>
      <c r="AE35" s="125"/>
      <c r="AF35" s="126"/>
      <c r="AG35" s="125">
        <v>1.5</v>
      </c>
      <c r="AH35" s="126"/>
      <c r="AI35" s="125"/>
      <c r="AJ35" s="126"/>
      <c r="AK35" s="125">
        <v>1.5</v>
      </c>
      <c r="AL35" s="126"/>
      <c r="AM35" s="125"/>
      <c r="AN35" s="126"/>
      <c r="AO35" s="125">
        <v>2</v>
      </c>
      <c r="AP35" s="126"/>
      <c r="AQ35" s="125">
        <v>2</v>
      </c>
      <c r="AR35" s="126"/>
      <c r="AS35" s="125"/>
      <c r="AT35" s="126"/>
      <c r="AU35" s="125">
        <v>1.5</v>
      </c>
      <c r="AV35" s="126"/>
      <c r="AW35" s="125"/>
      <c r="AX35" s="126"/>
      <c r="AY35" s="125">
        <v>1.5</v>
      </c>
      <c r="AZ35" s="126"/>
      <c r="BA35" s="125"/>
      <c r="BB35" s="126"/>
      <c r="BC35" s="125"/>
      <c r="BD35" s="126"/>
      <c r="BE35" s="125"/>
      <c r="BF35" s="126"/>
      <c r="BG35" s="125"/>
      <c r="BH35" s="126"/>
      <c r="BI35" s="125">
        <v>1.5</v>
      </c>
      <c r="BJ35" s="126"/>
      <c r="BK35" s="125"/>
      <c r="BL35" s="126"/>
      <c r="BM35" s="125">
        <v>1</v>
      </c>
      <c r="BN35" s="126"/>
      <c r="BO35" s="125"/>
      <c r="BP35" s="126"/>
      <c r="BQ35" s="125"/>
      <c r="BR35" s="126"/>
      <c r="BS35" s="197"/>
      <c r="BT35" s="198"/>
      <c r="BU35" s="33"/>
      <c r="BV35" s="56">
        <f t="shared" si="0"/>
        <v>17.5</v>
      </c>
      <c r="BW35" s="57">
        <v>300</v>
      </c>
      <c r="BX35" s="58">
        <f t="shared" si="1"/>
        <v>5250</v>
      </c>
      <c r="BY35" s="59" t="s">
        <v>4</v>
      </c>
      <c r="BZ35" s="97"/>
      <c r="CA35" s="97"/>
      <c r="CB35" s="97"/>
      <c r="CC35" s="97"/>
      <c r="CD35" s="97"/>
      <c r="CE35" s="97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97"/>
      <c r="BT36" s="198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97"/>
      <c r="CA36" s="97"/>
      <c r="CB36" s="97"/>
      <c r="CC36" s="97"/>
      <c r="CD36" s="97"/>
      <c r="CE36" s="97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>
        <v>0.75</v>
      </c>
      <c r="P37" s="124"/>
      <c r="Q37" s="123"/>
      <c r="R37" s="124"/>
      <c r="S37" s="123"/>
      <c r="T37" s="124"/>
      <c r="U37" s="123">
        <v>0.5</v>
      </c>
      <c r="V37" s="124"/>
      <c r="W37" s="123"/>
      <c r="X37" s="124"/>
      <c r="Y37" s="123"/>
      <c r="Z37" s="124"/>
      <c r="AA37" s="123"/>
      <c r="AB37" s="124"/>
      <c r="AC37" s="123">
        <v>2.5</v>
      </c>
      <c r="AD37" s="124"/>
      <c r="AE37" s="123"/>
      <c r="AF37" s="124"/>
      <c r="AG37" s="123"/>
      <c r="AH37" s="124"/>
      <c r="AI37" s="123">
        <v>0.5</v>
      </c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>
        <v>0.5</v>
      </c>
      <c r="AX37" s="124"/>
      <c r="AY37" s="123"/>
      <c r="AZ37" s="124"/>
      <c r="BA37" s="123"/>
      <c r="BB37" s="124"/>
      <c r="BC37" s="123"/>
      <c r="BD37" s="124"/>
      <c r="BE37" s="123">
        <v>0.75</v>
      </c>
      <c r="BF37" s="124"/>
      <c r="BG37" s="123"/>
      <c r="BH37" s="124"/>
      <c r="BI37" s="123"/>
      <c r="BJ37" s="124"/>
      <c r="BK37" s="123">
        <v>0.5</v>
      </c>
      <c r="BL37" s="124"/>
      <c r="BM37" s="123"/>
      <c r="BN37" s="124"/>
      <c r="BO37" s="123"/>
      <c r="BP37" s="124"/>
      <c r="BQ37" s="123"/>
      <c r="BR37" s="124"/>
      <c r="BS37" s="197"/>
      <c r="BT37" s="198"/>
      <c r="BU37" s="32"/>
      <c r="BV37" s="64">
        <f t="shared" si="0"/>
        <v>6</v>
      </c>
      <c r="BW37" s="65">
        <v>300</v>
      </c>
      <c r="BX37" s="66">
        <f t="shared" si="1"/>
        <v>1800</v>
      </c>
      <c r="BY37" s="67" t="s">
        <v>8</v>
      </c>
      <c r="BZ37" s="97"/>
      <c r="CA37" s="97"/>
      <c r="CB37" s="97"/>
      <c r="CC37" s="97"/>
      <c r="CD37" s="97"/>
      <c r="CE37" s="97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97"/>
      <c r="BT38" s="198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97"/>
      <c r="CA38" s="97"/>
      <c r="CB38" s="97"/>
      <c r="CC38" s="97"/>
      <c r="CD38" s="97"/>
      <c r="CE38" s="97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>
        <v>2</v>
      </c>
      <c r="N39" s="122"/>
      <c r="O39" s="121"/>
      <c r="P39" s="122"/>
      <c r="Q39" s="121">
        <v>0.75</v>
      </c>
      <c r="R39" s="122"/>
      <c r="S39" s="121"/>
      <c r="T39" s="122"/>
      <c r="U39" s="121">
        <v>0.5</v>
      </c>
      <c r="V39" s="122"/>
      <c r="W39" s="121"/>
      <c r="X39" s="122"/>
      <c r="Y39" s="121">
        <v>2</v>
      </c>
      <c r="Z39" s="122"/>
      <c r="AA39" s="121"/>
      <c r="AB39" s="122"/>
      <c r="AC39" s="121"/>
      <c r="AD39" s="122"/>
      <c r="AE39" s="121">
        <v>0.75</v>
      </c>
      <c r="AF39" s="122"/>
      <c r="AG39" s="121"/>
      <c r="AH39" s="122"/>
      <c r="AI39" s="121">
        <v>0.5</v>
      </c>
      <c r="AJ39" s="122"/>
      <c r="AK39" s="121"/>
      <c r="AL39" s="122"/>
      <c r="AM39" s="121"/>
      <c r="AN39" s="122"/>
      <c r="AO39" s="121"/>
      <c r="AP39" s="122"/>
      <c r="AQ39" s="121"/>
      <c r="AR39" s="122"/>
      <c r="AS39" s="121">
        <v>0.75</v>
      </c>
      <c r="AT39" s="122"/>
      <c r="AU39" s="121"/>
      <c r="AV39" s="122"/>
      <c r="AW39" s="121">
        <v>0.5</v>
      </c>
      <c r="AX39" s="122"/>
      <c r="AY39" s="121"/>
      <c r="AZ39" s="122"/>
      <c r="BA39" s="121"/>
      <c r="BB39" s="122"/>
      <c r="BC39" s="121"/>
      <c r="BD39" s="122"/>
      <c r="BE39" s="121"/>
      <c r="BF39" s="122"/>
      <c r="BG39" s="121">
        <v>0.75</v>
      </c>
      <c r="BH39" s="122"/>
      <c r="BI39" s="121"/>
      <c r="BJ39" s="122"/>
      <c r="BK39" s="121">
        <v>0.5</v>
      </c>
      <c r="BL39" s="122"/>
      <c r="BM39" s="121"/>
      <c r="BN39" s="122"/>
      <c r="BO39" s="121"/>
      <c r="BP39" s="122"/>
      <c r="BQ39" s="121"/>
      <c r="BR39" s="122"/>
      <c r="BS39" s="195"/>
      <c r="BT39" s="196"/>
      <c r="BU39" s="31"/>
      <c r="BV39" s="72">
        <f t="shared" si="0"/>
        <v>9</v>
      </c>
      <c r="BW39" s="73">
        <v>300</v>
      </c>
      <c r="BX39" s="74">
        <f t="shared" si="1"/>
        <v>2700</v>
      </c>
      <c r="BY39" s="75" t="s">
        <v>10</v>
      </c>
      <c r="BZ39" s="97"/>
      <c r="CA39" s="97"/>
      <c r="CB39" s="97"/>
      <c r="CC39" s="97"/>
      <c r="CD39" s="97"/>
      <c r="CE39" s="97"/>
    </row>
    <row r="41" spans="1:83" ht="15.75" thickBot="1" x14ac:dyDescent="0.3">
      <c r="BW41" s="76" t="s">
        <v>21</v>
      </c>
      <c r="BX41" s="77">
        <f>SUM(BX32:BX40)</f>
        <v>25987.5</v>
      </c>
    </row>
    <row r="42" spans="1:83" ht="15.75" thickTop="1" x14ac:dyDescent="0.25"/>
  </sheetData>
  <mergeCells count="520">
    <mergeCell ref="AS2:BF2"/>
    <mergeCell ref="BG2:BT2"/>
    <mergeCell ref="C3:D3"/>
    <mergeCell ref="E3:F3"/>
    <mergeCell ref="G3:H3"/>
    <mergeCell ref="I3:J3"/>
    <mergeCell ref="K3:L3"/>
    <mergeCell ref="C13:L14"/>
    <mergeCell ref="P19:P21"/>
    <mergeCell ref="BE19:BE21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A6:A7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A8:A9"/>
    <mergeCell ref="A10:A11"/>
    <mergeCell ref="A12:A13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C18:AC22"/>
    <mergeCell ref="AD18:AD22"/>
    <mergeCell ref="AN20:AN21"/>
    <mergeCell ref="AE21:AE22"/>
    <mergeCell ref="AF21:AF22"/>
    <mergeCell ref="AO9:AO12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I21:I22"/>
    <mergeCell ref="J21:J22"/>
    <mergeCell ref="K22:K24"/>
    <mergeCell ref="L22:L24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S37:T37"/>
    <mergeCell ref="U37:V37"/>
    <mergeCell ref="W37:X37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C38:D38"/>
    <mergeCell ref="E38:F38"/>
    <mergeCell ref="G38:H38"/>
    <mergeCell ref="I38:J38"/>
    <mergeCell ref="K38:L38"/>
    <mergeCell ref="M38:N38"/>
    <mergeCell ref="BI37:BJ37"/>
    <mergeCell ref="BK37:BL37"/>
    <mergeCell ref="BM37:BN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AW38:AX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S39:T39"/>
    <mergeCell ref="U39:V39"/>
    <mergeCell ref="W39:X39"/>
    <mergeCell ref="BK38:BL38"/>
    <mergeCell ref="BM38:BN38"/>
    <mergeCell ref="BO38:BP38"/>
    <mergeCell ref="BQ38:BR38"/>
    <mergeCell ref="BS38:BT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AA9:AA12"/>
    <mergeCell ref="AB9:AB12"/>
    <mergeCell ref="AJ26:AJ28"/>
    <mergeCell ref="M39:N39"/>
    <mergeCell ref="O39:P39"/>
    <mergeCell ref="Q39:R39"/>
    <mergeCell ref="I26:I28"/>
    <mergeCell ref="J26:J28"/>
    <mergeCell ref="M9:M12"/>
    <mergeCell ref="M13:M16"/>
    <mergeCell ref="N9:N12"/>
    <mergeCell ref="N13:N16"/>
    <mergeCell ref="L20:L21"/>
    <mergeCell ref="O23:O26"/>
    <mergeCell ref="P23:P26"/>
    <mergeCell ref="Q26:Q28"/>
    <mergeCell ref="R26:R28"/>
    <mergeCell ref="Q23:Q25"/>
    <mergeCell ref="R23:R25"/>
    <mergeCell ref="I23:I25"/>
    <mergeCell ref="J23:J25"/>
    <mergeCell ref="Q21:Q22"/>
    <mergeCell ref="R21:R22"/>
    <mergeCell ref="S26:S28"/>
    <mergeCell ref="T26:T28"/>
    <mergeCell ref="U26:U28"/>
    <mergeCell ref="V26:V28"/>
    <mergeCell ref="W21:W22"/>
    <mergeCell ref="S23:S25"/>
    <mergeCell ref="T23:T25"/>
    <mergeCell ref="W23:W25"/>
    <mergeCell ref="W26:W28"/>
    <mergeCell ref="S21:S22"/>
    <mergeCell ref="T21:T22"/>
    <mergeCell ref="U21:V23"/>
    <mergeCell ref="U24:U25"/>
    <mergeCell ref="V24:V25"/>
    <mergeCell ref="AQ13:AQ16"/>
    <mergeCell ref="AQ19:AQ21"/>
    <mergeCell ref="AJ24:AJ25"/>
    <mergeCell ref="X26:X28"/>
    <mergeCell ref="AA17:AA20"/>
    <mergeCell ref="AB17:AB20"/>
    <mergeCell ref="Y23:Y26"/>
    <mergeCell ref="Z23:Z26"/>
    <mergeCell ref="X21:X22"/>
    <mergeCell ref="X23:X25"/>
    <mergeCell ref="Y20:Y21"/>
    <mergeCell ref="Z20:Z21"/>
    <mergeCell ref="AE26:AE28"/>
    <mergeCell ref="AF26:AF28"/>
    <mergeCell ref="AG26:AG28"/>
    <mergeCell ref="AH26:AH28"/>
    <mergeCell ref="AI26:AI28"/>
    <mergeCell ref="AQ22:AQ24"/>
    <mergeCell ref="AK26:AK28"/>
    <mergeCell ref="AL26:AL28"/>
    <mergeCell ref="AO15:AO18"/>
    <mergeCell ref="AP15:AP18"/>
    <mergeCell ref="AL21:AL22"/>
    <mergeCell ref="AM22:AM24"/>
    <mergeCell ref="AR9:AR12"/>
    <mergeCell ref="AR13:AR16"/>
    <mergeCell ref="BB20:BB21"/>
    <mergeCell ref="AS21:AS22"/>
    <mergeCell ref="AT21:AT22"/>
    <mergeCell ref="AV21:AV22"/>
    <mergeCell ref="AW21:AX23"/>
    <mergeCell ref="AY21:AY22"/>
    <mergeCell ref="AV23:AV25"/>
    <mergeCell ref="AY23:AY25"/>
    <mergeCell ref="AZ23:AZ25"/>
    <mergeCell ref="AW24:AW25"/>
    <mergeCell ref="BO8:BO12"/>
    <mergeCell ref="BP8:BP12"/>
    <mergeCell ref="BP21:BP22"/>
    <mergeCell ref="BI26:BI28"/>
    <mergeCell ref="BJ26:BJ28"/>
    <mergeCell ref="BK26:BK28"/>
    <mergeCell ref="BL26:BL28"/>
    <mergeCell ref="BK21:BL23"/>
    <mergeCell ref="AS26:AS28"/>
    <mergeCell ref="AT26:AT28"/>
    <mergeCell ref="AU26:AU28"/>
    <mergeCell ref="AV26:AV28"/>
    <mergeCell ref="AW26:AW28"/>
    <mergeCell ref="AX26:AX28"/>
    <mergeCell ref="AZ21:AZ22"/>
    <mergeCell ref="BA22:BA24"/>
    <mergeCell ref="AS23:AS25"/>
    <mergeCell ref="AT23:AT25"/>
    <mergeCell ref="AU23:AU25"/>
    <mergeCell ref="AY26:AY28"/>
    <mergeCell ref="AZ26:AZ28"/>
    <mergeCell ref="AQ9:AQ12"/>
    <mergeCell ref="AX24:AX25"/>
    <mergeCell ref="BE22:BE24"/>
    <mergeCell ref="BR9:BR12"/>
    <mergeCell ref="BG23:BG25"/>
    <mergeCell ref="BH23:BH25"/>
    <mergeCell ref="BI23:BI25"/>
    <mergeCell ref="BJ23:BJ25"/>
    <mergeCell ref="BM23:BM24"/>
    <mergeCell ref="BN23:BN24"/>
    <mergeCell ref="BK24:BK25"/>
    <mergeCell ref="BL24:BL25"/>
    <mergeCell ref="BM25:BM28"/>
    <mergeCell ref="BP13:BP16"/>
    <mergeCell ref="BG21:BG22"/>
    <mergeCell ref="BH21:BH22"/>
    <mergeCell ref="BI21:BI22"/>
    <mergeCell ref="BJ21:BJ22"/>
    <mergeCell ref="BO13:BO16"/>
    <mergeCell ref="BN25:BN28"/>
    <mergeCell ref="BG26:BG28"/>
    <mergeCell ref="BH26:BH28"/>
    <mergeCell ref="BM21:BM22"/>
    <mergeCell ref="BN21:BN22"/>
    <mergeCell ref="BS13:BS18"/>
    <mergeCell ref="BT13:BT18"/>
    <mergeCell ref="BS19:BS21"/>
    <mergeCell ref="BE13:BE16"/>
    <mergeCell ref="BF13:BF16"/>
    <mergeCell ref="BE9:BE12"/>
    <mergeCell ref="BF9:BF12"/>
    <mergeCell ref="AC23:AC25"/>
    <mergeCell ref="BF21:BF23"/>
    <mergeCell ref="BQ9:BQ12"/>
    <mergeCell ref="BB22:BB24"/>
    <mergeCell ref="AN22:AN24"/>
    <mergeCell ref="AE23:AE25"/>
    <mergeCell ref="AF23:AF25"/>
    <mergeCell ref="AG23:AG25"/>
    <mergeCell ref="AH23:AH25"/>
    <mergeCell ref="AK23:AK25"/>
    <mergeCell ref="AL23:AL25"/>
    <mergeCell ref="AI24:AI25"/>
    <mergeCell ref="AG21:AG22"/>
    <mergeCell ref="AH21:AH22"/>
    <mergeCell ref="AI21:AJ23"/>
    <mergeCell ref="AK21:AK22"/>
    <mergeCell ref="AP9:AP1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42"/>
  <sheetViews>
    <sheetView zoomScaleNormal="100" workbookViewId="0">
      <pane xSplit="1" topLeftCell="L1" activePane="topRight" state="frozen"/>
      <selection activeCell="A2" sqref="A2"/>
      <selection pane="topRight" activeCell="O38" sqref="O38:P38"/>
    </sheetView>
  </sheetViews>
  <sheetFormatPr defaultRowHeight="15" x14ac:dyDescent="0.25"/>
  <cols>
    <col min="1" max="1" width="9.140625" style="15" customWidth="1"/>
    <col min="2" max="2" width="1.85546875" customWidth="1"/>
    <col min="3" max="87" width="5.7109375" customWidth="1"/>
    <col min="88" max="89" width="10.7109375" style="40" customWidth="1"/>
    <col min="90" max="91" width="10.7109375" customWidth="1"/>
    <col min="92" max="106" width="5.7109375" customWidth="1"/>
  </cols>
  <sheetData>
    <row r="1" spans="1:86" ht="15.75" thickBot="1" x14ac:dyDescent="0.3">
      <c r="A1" s="15">
        <v>2018</v>
      </c>
    </row>
    <row r="2" spans="1:86" ht="15.75" thickBot="1" x14ac:dyDescent="0.3">
      <c r="A2" s="38" t="s">
        <v>0</v>
      </c>
      <c r="B2" s="36"/>
      <c r="C2" s="131">
        <v>1813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1814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1815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1816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1817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  <c r="BU2" s="131">
        <v>1818</v>
      </c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3"/>
    </row>
    <row r="3" spans="1:86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  <c r="BU3" s="134" t="s">
        <v>11</v>
      </c>
      <c r="BV3" s="135"/>
      <c r="BW3" s="134" t="s">
        <v>12</v>
      </c>
      <c r="BX3" s="135"/>
      <c r="BY3" s="134" t="s">
        <v>13</v>
      </c>
      <c r="BZ3" s="135"/>
      <c r="CA3" s="134" t="s">
        <v>14</v>
      </c>
      <c r="CB3" s="135"/>
      <c r="CC3" s="134" t="s">
        <v>15</v>
      </c>
      <c r="CD3" s="135"/>
      <c r="CE3" s="136" t="s">
        <v>16</v>
      </c>
      <c r="CF3" s="137" t="s">
        <v>16</v>
      </c>
      <c r="CG3" s="136" t="s">
        <v>17</v>
      </c>
      <c r="CH3" s="137" t="s">
        <v>17</v>
      </c>
    </row>
    <row r="4" spans="1:86" ht="15.75" thickBot="1" x14ac:dyDescent="0.3">
      <c r="A4" s="39" t="s">
        <v>2</v>
      </c>
      <c r="B4" s="37"/>
      <c r="C4" s="129">
        <v>43185</v>
      </c>
      <c r="D4" s="130"/>
      <c r="E4" s="129">
        <v>43186</v>
      </c>
      <c r="F4" s="130"/>
      <c r="G4" s="129">
        <v>43187</v>
      </c>
      <c r="H4" s="130"/>
      <c r="I4" s="129">
        <v>43188</v>
      </c>
      <c r="J4" s="130"/>
      <c r="K4" s="129">
        <v>43189</v>
      </c>
      <c r="L4" s="130"/>
      <c r="M4" s="129">
        <v>43190</v>
      </c>
      <c r="N4" s="130"/>
      <c r="O4" s="129">
        <v>43191</v>
      </c>
      <c r="P4" s="130"/>
      <c r="Q4" s="129">
        <v>43192</v>
      </c>
      <c r="R4" s="130"/>
      <c r="S4" s="129">
        <v>43193</v>
      </c>
      <c r="T4" s="130"/>
      <c r="U4" s="129">
        <v>43194</v>
      </c>
      <c r="V4" s="130"/>
      <c r="W4" s="129">
        <v>43195</v>
      </c>
      <c r="X4" s="130"/>
      <c r="Y4" s="129">
        <v>43196</v>
      </c>
      <c r="Z4" s="130"/>
      <c r="AA4" s="129">
        <v>43197</v>
      </c>
      <c r="AB4" s="130"/>
      <c r="AC4" s="129">
        <v>43198</v>
      </c>
      <c r="AD4" s="130"/>
      <c r="AE4" s="129">
        <v>43199</v>
      </c>
      <c r="AF4" s="130"/>
      <c r="AG4" s="129">
        <v>43200</v>
      </c>
      <c r="AH4" s="130"/>
      <c r="AI4" s="129">
        <v>43201</v>
      </c>
      <c r="AJ4" s="130"/>
      <c r="AK4" s="129">
        <v>43202</v>
      </c>
      <c r="AL4" s="130"/>
      <c r="AM4" s="129">
        <v>43203</v>
      </c>
      <c r="AN4" s="130"/>
      <c r="AO4" s="129">
        <v>43204</v>
      </c>
      <c r="AP4" s="130"/>
      <c r="AQ4" s="129">
        <v>43205</v>
      </c>
      <c r="AR4" s="130"/>
      <c r="AS4" s="129">
        <v>43206</v>
      </c>
      <c r="AT4" s="130"/>
      <c r="AU4" s="129">
        <v>43207</v>
      </c>
      <c r="AV4" s="130"/>
      <c r="AW4" s="129">
        <v>43208</v>
      </c>
      <c r="AX4" s="130"/>
      <c r="AY4" s="129">
        <v>43209</v>
      </c>
      <c r="AZ4" s="130"/>
      <c r="BA4" s="129">
        <v>43210</v>
      </c>
      <c r="BB4" s="130"/>
      <c r="BC4" s="129">
        <v>43211</v>
      </c>
      <c r="BD4" s="130"/>
      <c r="BE4" s="129">
        <v>43212</v>
      </c>
      <c r="BF4" s="130"/>
      <c r="BG4" s="129">
        <v>43213</v>
      </c>
      <c r="BH4" s="130"/>
      <c r="BI4" s="129">
        <v>43214</v>
      </c>
      <c r="BJ4" s="130"/>
      <c r="BK4" s="129">
        <v>43215</v>
      </c>
      <c r="BL4" s="130"/>
      <c r="BM4" s="129">
        <v>43216</v>
      </c>
      <c r="BN4" s="130"/>
      <c r="BO4" s="129">
        <v>43217</v>
      </c>
      <c r="BP4" s="130"/>
      <c r="BQ4" s="129">
        <v>43218</v>
      </c>
      <c r="BR4" s="130"/>
      <c r="BS4" s="129">
        <v>43219</v>
      </c>
      <c r="BT4" s="130"/>
      <c r="BU4" s="129">
        <v>43220</v>
      </c>
      <c r="BV4" s="130"/>
      <c r="BW4" s="129">
        <v>43221</v>
      </c>
      <c r="BX4" s="130"/>
      <c r="BY4" s="129">
        <v>43222</v>
      </c>
      <c r="BZ4" s="130"/>
      <c r="CA4" s="129">
        <v>43223</v>
      </c>
      <c r="CB4" s="130"/>
      <c r="CC4" s="129">
        <v>43224</v>
      </c>
      <c r="CD4" s="130"/>
      <c r="CE4" s="129">
        <v>43225</v>
      </c>
      <c r="CF4" s="130"/>
      <c r="CG4" s="129">
        <v>43226</v>
      </c>
      <c r="CH4" s="130"/>
    </row>
    <row r="5" spans="1:86" ht="15.75" thickBot="1" x14ac:dyDescent="0.3">
      <c r="A5" s="1"/>
      <c r="B5" s="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09"/>
      <c r="AO5" s="162" t="s">
        <v>80</v>
      </c>
      <c r="AP5" s="162" t="s">
        <v>70</v>
      </c>
      <c r="AQ5" s="18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  <c r="BU5" s="3"/>
      <c r="BV5" s="18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20"/>
    </row>
    <row r="6" spans="1:86" ht="15" customHeight="1" thickBot="1" x14ac:dyDescent="0.3">
      <c r="A6" s="138">
        <v>0.41666666666666669</v>
      </c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1"/>
      <c r="AO6" s="163"/>
      <c r="AP6" s="163"/>
      <c r="AQ6" s="162" t="s">
        <v>70</v>
      </c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84" t="s">
        <v>99</v>
      </c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139" t="s">
        <v>84</v>
      </c>
      <c r="BT6" s="21"/>
      <c r="BU6" s="7"/>
      <c r="BV6" s="8"/>
      <c r="BW6" s="9"/>
      <c r="BX6" s="9"/>
      <c r="BY6" s="9"/>
      <c r="BZ6" s="9"/>
      <c r="CA6" s="9"/>
      <c r="CB6" s="9"/>
      <c r="CC6" s="9"/>
      <c r="CD6" s="9"/>
      <c r="CE6" s="85"/>
      <c r="CF6" s="85"/>
      <c r="CG6" s="9"/>
      <c r="CH6" s="21"/>
    </row>
    <row r="7" spans="1:86" ht="15.75" customHeight="1" thickBot="1" x14ac:dyDescent="0.3">
      <c r="A7" s="138"/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90"/>
      <c r="AO7" s="163"/>
      <c r="AP7" s="163"/>
      <c r="AQ7" s="163"/>
      <c r="AR7" s="184" t="s">
        <v>99</v>
      </c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186"/>
      <c r="BG7" s="11"/>
      <c r="BH7" s="4"/>
      <c r="BI7" s="5"/>
      <c r="BJ7" s="5"/>
      <c r="BK7" s="5"/>
      <c r="BL7" s="5"/>
      <c r="BM7" s="5"/>
      <c r="BN7" s="5"/>
      <c r="BO7" s="5"/>
      <c r="BP7" s="5"/>
      <c r="BQ7" s="139" t="s">
        <v>86</v>
      </c>
      <c r="BR7" s="5"/>
      <c r="BS7" s="199"/>
      <c r="BT7" s="22"/>
      <c r="BU7" s="11"/>
      <c r="BV7" s="4"/>
      <c r="BW7" s="5"/>
      <c r="BX7" s="5"/>
      <c r="BY7" s="5"/>
      <c r="BZ7" s="5"/>
      <c r="CA7" s="5"/>
      <c r="CB7" s="5"/>
      <c r="CC7" s="5"/>
      <c r="CD7" s="90"/>
      <c r="CE7" s="215" t="s">
        <v>106</v>
      </c>
      <c r="CF7" s="216"/>
      <c r="CG7" s="4"/>
      <c r="CH7" s="5"/>
    </row>
    <row r="8" spans="1:86" ht="15.75" thickBot="1" x14ac:dyDescent="0.3">
      <c r="A8" s="138">
        <v>0.45833333333333331</v>
      </c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1"/>
      <c r="T8" s="156" t="s">
        <v>27</v>
      </c>
      <c r="U8" s="8"/>
      <c r="V8" s="9"/>
      <c r="W8" s="91"/>
      <c r="X8" s="156" t="s">
        <v>27</v>
      </c>
      <c r="Y8" s="8"/>
      <c r="Z8" s="9"/>
      <c r="AA8" s="9"/>
      <c r="AB8" s="9"/>
      <c r="AC8" s="139" t="s">
        <v>44</v>
      </c>
      <c r="AD8" s="139" t="s">
        <v>44</v>
      </c>
      <c r="AE8" s="7"/>
      <c r="AF8" s="8"/>
      <c r="AG8" s="9"/>
      <c r="AH8" s="9"/>
      <c r="AI8" s="9"/>
      <c r="AJ8" s="9"/>
      <c r="AK8" s="9"/>
      <c r="AL8" s="9"/>
      <c r="AM8" s="9"/>
      <c r="AN8" s="91"/>
      <c r="AO8" s="189"/>
      <c r="AP8" s="189"/>
      <c r="AQ8" s="163"/>
      <c r="AR8" s="186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199"/>
      <c r="BR8" s="9"/>
      <c r="BS8" s="199"/>
      <c r="BT8" s="21"/>
      <c r="BU8" s="7"/>
      <c r="BV8" s="8"/>
      <c r="BW8" s="9"/>
      <c r="BX8" s="9"/>
      <c r="BY8" s="9"/>
      <c r="BZ8" s="9"/>
      <c r="CA8" s="9"/>
      <c r="CB8" s="9"/>
      <c r="CC8" s="9"/>
      <c r="CD8" s="91"/>
      <c r="CE8" s="204"/>
      <c r="CF8" s="217"/>
      <c r="CG8" s="84"/>
      <c r="CH8" s="9"/>
    </row>
    <row r="9" spans="1:86" ht="15.75" customHeight="1" thickBot="1" x14ac:dyDescent="0.3">
      <c r="A9" s="138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84" t="s">
        <v>69</v>
      </c>
      <c r="R9" s="184" t="s">
        <v>69</v>
      </c>
      <c r="S9" s="90"/>
      <c r="T9" s="157"/>
      <c r="U9" s="4"/>
      <c r="V9" s="5"/>
      <c r="W9" s="90"/>
      <c r="X9" s="157"/>
      <c r="Y9" s="4"/>
      <c r="Z9" s="5"/>
      <c r="AA9" s="5"/>
      <c r="AB9" s="5"/>
      <c r="AC9" s="142"/>
      <c r="AD9" s="142"/>
      <c r="AE9" s="11"/>
      <c r="AF9" s="4"/>
      <c r="AG9" s="5"/>
      <c r="AH9" s="5"/>
      <c r="AI9" s="5"/>
      <c r="AJ9" s="5"/>
      <c r="AK9" s="5"/>
      <c r="AL9" s="5"/>
      <c r="AM9" s="5"/>
      <c r="AN9" s="90"/>
      <c r="AO9" s="150" t="s">
        <v>62</v>
      </c>
      <c r="AP9" s="150" t="s">
        <v>62</v>
      </c>
      <c r="AQ9" s="189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139" t="s">
        <v>69</v>
      </c>
      <c r="BD9" s="139" t="s">
        <v>69</v>
      </c>
      <c r="BE9" s="139" t="s">
        <v>79</v>
      </c>
      <c r="BF9" s="139" t="s">
        <v>79</v>
      </c>
      <c r="BG9" s="11"/>
      <c r="BH9" s="4"/>
      <c r="BI9" s="5"/>
      <c r="BJ9" s="5"/>
      <c r="BK9" s="5"/>
      <c r="BL9" s="5"/>
      <c r="BM9" s="5"/>
      <c r="BN9" s="5"/>
      <c r="BO9" s="5"/>
      <c r="BP9" s="5"/>
      <c r="BQ9" s="199"/>
      <c r="BR9" s="5"/>
      <c r="BS9" s="139" t="s">
        <v>90</v>
      </c>
      <c r="BT9" s="147" t="s">
        <v>89</v>
      </c>
      <c r="BU9" s="11"/>
      <c r="BV9" s="4"/>
      <c r="BW9" s="4"/>
      <c r="BX9" s="4"/>
      <c r="BY9" s="4"/>
      <c r="BZ9" s="4"/>
      <c r="CA9" s="4"/>
      <c r="CB9" s="5"/>
      <c r="CC9" s="5"/>
      <c r="CD9" s="90"/>
      <c r="CE9" s="204"/>
      <c r="CF9" s="217"/>
      <c r="CG9" s="212" t="s">
        <v>84</v>
      </c>
      <c r="CH9" s="5"/>
    </row>
    <row r="10" spans="1:86" ht="15.75" customHeight="1" thickBot="1" x14ac:dyDescent="0.3">
      <c r="A10" s="138">
        <v>0.5</v>
      </c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185"/>
      <c r="R10" s="185"/>
      <c r="S10" s="91"/>
      <c r="T10" s="189"/>
      <c r="U10" s="8"/>
      <c r="V10" s="9"/>
      <c r="W10" s="91"/>
      <c r="X10" s="189"/>
      <c r="Y10" s="8"/>
      <c r="Z10" s="9"/>
      <c r="AA10" s="9"/>
      <c r="AB10" s="9"/>
      <c r="AC10" s="142"/>
      <c r="AD10" s="142"/>
      <c r="AE10" s="7"/>
      <c r="AF10" s="8"/>
      <c r="AG10" s="9"/>
      <c r="AH10" s="9"/>
      <c r="AI10" s="9"/>
      <c r="AJ10" s="9"/>
      <c r="AK10" s="9"/>
      <c r="AL10" s="9"/>
      <c r="AM10" s="9"/>
      <c r="AN10" s="91"/>
      <c r="AO10" s="151"/>
      <c r="AP10" s="151"/>
      <c r="AQ10" s="139" t="s">
        <v>82</v>
      </c>
      <c r="AR10" s="139" t="s">
        <v>82</v>
      </c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142"/>
      <c r="BD10" s="142"/>
      <c r="BE10" s="142"/>
      <c r="BF10" s="142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200"/>
      <c r="BR10" s="9"/>
      <c r="BS10" s="199"/>
      <c r="BT10" s="148"/>
      <c r="BU10" s="7"/>
      <c r="BV10" s="8"/>
      <c r="BW10" s="8"/>
      <c r="BX10" s="8"/>
      <c r="BY10" s="8"/>
      <c r="BZ10" s="8"/>
      <c r="CA10" s="8"/>
      <c r="CB10" s="9"/>
      <c r="CC10" s="9"/>
      <c r="CD10" s="91"/>
      <c r="CE10" s="204"/>
      <c r="CF10" s="217"/>
      <c r="CG10" s="213"/>
      <c r="CH10" s="9"/>
    </row>
    <row r="11" spans="1:86" ht="15.75" customHeight="1" thickBot="1" x14ac:dyDescent="0.3">
      <c r="A11" s="138"/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202"/>
      <c r="R11" s="202"/>
      <c r="S11" s="5"/>
      <c r="T11" s="5"/>
      <c r="U11" s="5"/>
      <c r="V11" s="5"/>
      <c r="W11" s="5"/>
      <c r="X11" s="5"/>
      <c r="Y11" s="5"/>
      <c r="Z11" s="5"/>
      <c r="AA11" s="5"/>
      <c r="AB11" s="5"/>
      <c r="AC11" s="143"/>
      <c r="AD11" s="143"/>
      <c r="AE11" s="11"/>
      <c r="AF11" s="4"/>
      <c r="AG11" s="5"/>
      <c r="AH11" s="5"/>
      <c r="AI11" s="5"/>
      <c r="AJ11" s="5"/>
      <c r="AK11" s="5"/>
      <c r="AL11" s="5"/>
      <c r="AM11" s="5"/>
      <c r="AN11" s="90"/>
      <c r="AO11" s="151"/>
      <c r="AP11" s="151"/>
      <c r="AQ11" s="142"/>
      <c r="AR11" s="14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142"/>
      <c r="BD11" s="143"/>
      <c r="BE11" s="142"/>
      <c r="BF11" s="14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147" t="s">
        <v>95</v>
      </c>
      <c r="BR11" s="139" t="s">
        <v>90</v>
      </c>
      <c r="BS11" s="199"/>
      <c r="BT11" s="148"/>
      <c r="BU11" s="11"/>
      <c r="BV11" s="4"/>
      <c r="BW11" s="113"/>
      <c r="BX11" s="4"/>
      <c r="BY11" s="4"/>
      <c r="BZ11" s="4"/>
      <c r="CA11" s="4"/>
      <c r="CB11" s="5"/>
      <c r="CC11" s="5"/>
      <c r="CD11" s="90"/>
      <c r="CE11" s="204"/>
      <c r="CF11" s="217"/>
      <c r="CG11" s="213"/>
      <c r="CH11" s="5"/>
    </row>
    <row r="12" spans="1:86" ht="15.75" customHeight="1" thickBot="1" x14ac:dyDescent="0.3">
      <c r="A12" s="138">
        <v>0.54166666666666663</v>
      </c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156" t="s">
        <v>32</v>
      </c>
      <c r="R12" s="156" t="s">
        <v>32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184" t="s">
        <v>68</v>
      </c>
      <c r="AD12" s="184" t="s">
        <v>68</v>
      </c>
      <c r="AE12" s="7"/>
      <c r="AF12" s="8"/>
      <c r="AG12" s="9"/>
      <c r="AH12" s="9"/>
      <c r="AI12" s="9"/>
      <c r="AJ12" s="9"/>
      <c r="AK12" s="9"/>
      <c r="AL12" s="9"/>
      <c r="AM12" s="9"/>
      <c r="AN12" s="91"/>
      <c r="AO12" s="143"/>
      <c r="AP12" s="143"/>
      <c r="AQ12" s="143"/>
      <c r="AR12" s="143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156" t="s">
        <v>76</v>
      </c>
      <c r="BD12" s="83"/>
      <c r="BE12" s="143"/>
      <c r="BF12" s="143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148"/>
      <c r="BR12" s="199"/>
      <c r="BS12" s="200"/>
      <c r="BT12" s="149"/>
      <c r="BU12" s="7"/>
      <c r="BV12" s="112"/>
      <c r="BW12" s="147" t="s">
        <v>105</v>
      </c>
      <c r="BX12" s="147" t="s">
        <v>105</v>
      </c>
      <c r="BY12" s="8"/>
      <c r="BZ12" s="8"/>
      <c r="CA12" s="8"/>
      <c r="CB12" s="9"/>
      <c r="CC12" s="9"/>
      <c r="CD12" s="91"/>
      <c r="CE12" s="205"/>
      <c r="CF12" s="214"/>
      <c r="CG12" s="214"/>
      <c r="CH12" s="9"/>
    </row>
    <row r="13" spans="1:86" ht="15" customHeight="1" thickBot="1" x14ac:dyDescent="0.3">
      <c r="A13" s="138"/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84" t="s">
        <v>68</v>
      </c>
      <c r="P13" s="184" t="s">
        <v>68</v>
      </c>
      <c r="Q13" s="157"/>
      <c r="R13" s="157"/>
      <c r="S13" s="5"/>
      <c r="T13" s="5"/>
      <c r="U13" s="5"/>
      <c r="V13" s="5"/>
      <c r="W13" s="5"/>
      <c r="X13" s="5"/>
      <c r="Y13" s="5"/>
      <c r="Z13" s="5"/>
      <c r="AA13" s="5"/>
      <c r="AB13" s="5"/>
      <c r="AC13" s="185"/>
      <c r="AD13" s="185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162" t="s">
        <v>70</v>
      </c>
      <c r="AP13" s="162" t="s">
        <v>70</v>
      </c>
      <c r="AQ13" s="86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157"/>
      <c r="BD13" s="5"/>
      <c r="BE13" s="139" t="s">
        <v>104</v>
      </c>
      <c r="BF13" s="139" t="s">
        <v>104</v>
      </c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148"/>
      <c r="BR13" s="199"/>
      <c r="BS13" s="139" t="s">
        <v>91</v>
      </c>
      <c r="BT13" s="139" t="s">
        <v>87</v>
      </c>
      <c r="BU13" s="11"/>
      <c r="BV13" s="110"/>
      <c r="BW13" s="201"/>
      <c r="BX13" s="201"/>
      <c r="BY13" s="4"/>
      <c r="BZ13" s="4"/>
      <c r="CA13" s="4"/>
      <c r="CB13" s="5"/>
      <c r="CC13" s="5"/>
      <c r="CD13" s="5"/>
      <c r="CE13" s="114"/>
      <c r="CF13" s="114"/>
      <c r="CG13" s="139" t="s">
        <v>86</v>
      </c>
      <c r="CH13" s="139" t="s">
        <v>86</v>
      </c>
    </row>
    <row r="14" spans="1:86" ht="15" customHeight="1" thickBot="1" x14ac:dyDescent="0.3">
      <c r="A14" s="138">
        <v>0.58333333333333337</v>
      </c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85"/>
      <c r="P14" s="185"/>
      <c r="Q14" s="158"/>
      <c r="R14" s="158"/>
      <c r="S14" s="9"/>
      <c r="T14" s="9"/>
      <c r="U14" s="9"/>
      <c r="V14" s="9"/>
      <c r="W14" s="9"/>
      <c r="X14" s="9"/>
      <c r="Y14" s="9"/>
      <c r="Z14" s="9"/>
      <c r="AA14" s="9"/>
      <c r="AB14" s="9"/>
      <c r="AC14" s="185"/>
      <c r="AD14" s="185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142"/>
      <c r="AP14" s="142"/>
      <c r="AQ14" s="139" t="s">
        <v>73</v>
      </c>
      <c r="AR14" s="139" t="s">
        <v>73</v>
      </c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189"/>
      <c r="BD14" s="9"/>
      <c r="BE14" s="142"/>
      <c r="BF14" s="142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149"/>
      <c r="BR14" s="200"/>
      <c r="BS14" s="199"/>
      <c r="BT14" s="199"/>
      <c r="BU14" s="7"/>
      <c r="BV14" s="112"/>
      <c r="BW14" s="201"/>
      <c r="BX14" s="201"/>
      <c r="BY14" s="8"/>
      <c r="BZ14" s="8"/>
      <c r="CA14" s="8"/>
      <c r="CB14" s="9"/>
      <c r="CC14" s="9"/>
      <c r="CD14" s="9"/>
      <c r="CE14" s="114"/>
      <c r="CF14" s="114"/>
      <c r="CG14" s="142"/>
      <c r="CH14" s="142"/>
    </row>
    <row r="15" spans="1:86" ht="15" customHeight="1" thickBot="1" x14ac:dyDescent="0.3">
      <c r="A15" s="138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85"/>
      <c r="P15" s="18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85"/>
      <c r="AD15" s="185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143"/>
      <c r="AP15" s="143"/>
      <c r="AQ15" s="188"/>
      <c r="AR15" s="188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86"/>
      <c r="BD15" s="86"/>
      <c r="BE15" s="142"/>
      <c r="BF15" s="14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139" t="s">
        <v>79</v>
      </c>
      <c r="BR15" s="139" t="s">
        <v>79</v>
      </c>
      <c r="BS15" s="199"/>
      <c r="BT15" s="199"/>
      <c r="BU15" s="11"/>
      <c r="BV15" s="110"/>
      <c r="BW15" s="201"/>
      <c r="BX15" s="201"/>
      <c r="BY15" s="4"/>
      <c r="BZ15" s="4"/>
      <c r="CA15" s="4"/>
      <c r="CB15" s="5"/>
      <c r="CC15" s="5"/>
      <c r="CD15" s="5"/>
      <c r="CE15" s="114"/>
      <c r="CF15" s="114"/>
      <c r="CG15" s="142"/>
      <c r="CH15" s="142"/>
    </row>
    <row r="16" spans="1:86" ht="15.75" thickBot="1" x14ac:dyDescent="0.3">
      <c r="A16" s="138">
        <v>0.625</v>
      </c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85"/>
      <c r="P16" s="185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185"/>
      <c r="AD16" s="185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139" t="s">
        <v>64</v>
      </c>
      <c r="AP16" s="139" t="s">
        <v>64</v>
      </c>
      <c r="AQ16" s="188"/>
      <c r="AR16" s="188"/>
      <c r="AS16" s="7"/>
      <c r="AT16" s="8"/>
      <c r="AU16" s="9"/>
      <c r="AV16" s="9"/>
      <c r="AW16" s="9"/>
      <c r="AX16" s="9"/>
      <c r="AY16" s="9"/>
      <c r="AZ16" s="9"/>
      <c r="BA16" s="9"/>
      <c r="BB16" s="91"/>
      <c r="BC16" s="139" t="s">
        <v>64</v>
      </c>
      <c r="BD16" s="139" t="s">
        <v>64</v>
      </c>
      <c r="BE16" s="143"/>
      <c r="BF16" s="143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142"/>
      <c r="BR16" s="142"/>
      <c r="BS16" s="200"/>
      <c r="BT16" s="200"/>
      <c r="BU16" s="7"/>
      <c r="BV16" s="112"/>
      <c r="BW16" s="202"/>
      <c r="BX16" s="202"/>
      <c r="BY16" s="8"/>
      <c r="BZ16" s="8"/>
      <c r="CA16" s="8"/>
      <c r="CB16" s="9"/>
      <c r="CC16" s="9"/>
      <c r="CD16" s="91"/>
      <c r="CE16" s="139" t="s">
        <v>64</v>
      </c>
      <c r="CF16" s="203" t="s">
        <v>64</v>
      </c>
      <c r="CG16" s="189"/>
      <c r="CH16" s="189"/>
    </row>
    <row r="17" spans="1:97" ht="15.75" customHeight="1" thickBot="1" x14ac:dyDescent="0.3">
      <c r="A17" s="138"/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85"/>
      <c r="P17" s="185"/>
      <c r="Q17" s="156" t="s">
        <v>22</v>
      </c>
      <c r="R17" s="156" t="s">
        <v>76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186"/>
      <c r="AD17" s="186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188"/>
      <c r="AP17" s="188"/>
      <c r="AQ17" s="188"/>
      <c r="AR17" s="188"/>
      <c r="AS17" s="11"/>
      <c r="AT17" s="4"/>
      <c r="AU17" s="5"/>
      <c r="AV17" s="5"/>
      <c r="AW17" s="5"/>
      <c r="AX17" s="5"/>
      <c r="AY17" s="5"/>
      <c r="AZ17" s="5"/>
      <c r="BA17" s="5"/>
      <c r="BB17" s="90"/>
      <c r="BC17" s="188"/>
      <c r="BD17" s="188"/>
      <c r="BE17" s="4"/>
      <c r="BF17" s="156" t="s">
        <v>101</v>
      </c>
      <c r="BG17" s="11"/>
      <c r="BH17" s="5"/>
      <c r="BI17" s="5"/>
      <c r="BJ17" s="5"/>
      <c r="BK17" s="5"/>
      <c r="BL17" s="5"/>
      <c r="BM17" s="5"/>
      <c r="BN17" s="5"/>
      <c r="BO17" s="5"/>
      <c r="BP17" s="5"/>
      <c r="BQ17" s="142"/>
      <c r="BR17" s="142"/>
      <c r="BS17" s="139" t="s">
        <v>96</v>
      </c>
      <c r="BT17" s="139" t="s">
        <v>96</v>
      </c>
      <c r="BU17" s="11"/>
      <c r="BV17" s="110"/>
      <c r="BW17" s="156" t="s">
        <v>26</v>
      </c>
      <c r="BX17" s="139" t="s">
        <v>102</v>
      </c>
      <c r="BY17" s="4"/>
      <c r="BZ17" s="4"/>
      <c r="CA17" s="4"/>
      <c r="CB17" s="5"/>
      <c r="CC17" s="5"/>
      <c r="CD17" s="90"/>
      <c r="CE17" s="201"/>
      <c r="CF17" s="201"/>
      <c r="CG17" s="139" t="s">
        <v>85</v>
      </c>
      <c r="CH17" s="139" t="s">
        <v>85</v>
      </c>
    </row>
    <row r="18" spans="1:97" ht="15" customHeight="1" thickBot="1" x14ac:dyDescent="0.3">
      <c r="A18" s="138">
        <v>0.66666666666666663</v>
      </c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86"/>
      <c r="P18" s="186"/>
      <c r="Q18" s="157"/>
      <c r="R18" s="157"/>
      <c r="S18" s="9"/>
      <c r="T18" s="9"/>
      <c r="U18" s="9"/>
      <c r="V18" s="9"/>
      <c r="W18" s="9"/>
      <c r="X18" s="9"/>
      <c r="Y18" s="159" t="s">
        <v>78</v>
      </c>
      <c r="Z18" s="9"/>
      <c r="AA18" s="9"/>
      <c r="AB18" s="9"/>
      <c r="AC18" s="153" t="s">
        <v>42</v>
      </c>
      <c r="AD18" s="153" t="s">
        <v>42</v>
      </c>
      <c r="AE18" s="7"/>
      <c r="AF18" s="8"/>
      <c r="AG18" s="9"/>
      <c r="AH18" s="9"/>
      <c r="AI18" s="9"/>
      <c r="AJ18" s="9"/>
      <c r="AK18" s="9"/>
      <c r="AL18" s="9"/>
      <c r="AM18" s="159" t="s">
        <v>78</v>
      </c>
      <c r="AN18" s="162" t="s">
        <v>98</v>
      </c>
      <c r="AO18" s="188"/>
      <c r="AP18" s="188"/>
      <c r="AQ18" s="189"/>
      <c r="AR18" s="189"/>
      <c r="AS18" s="7"/>
      <c r="AT18" s="8"/>
      <c r="AU18" s="9"/>
      <c r="AV18" s="9"/>
      <c r="AW18" s="9"/>
      <c r="AX18" s="9"/>
      <c r="AY18" s="9"/>
      <c r="AZ18" s="9"/>
      <c r="BA18" s="162" t="s">
        <v>98</v>
      </c>
      <c r="BB18" s="91"/>
      <c r="BC18" s="188"/>
      <c r="BD18" s="188"/>
      <c r="BE18" s="8"/>
      <c r="BF18" s="157"/>
      <c r="BG18" s="7"/>
      <c r="BH18" s="9"/>
      <c r="BI18" s="9"/>
      <c r="BJ18" s="9"/>
      <c r="BK18" s="9"/>
      <c r="BL18" s="9"/>
      <c r="BM18" s="9"/>
      <c r="BN18" s="9"/>
      <c r="BO18" s="9"/>
      <c r="BP18" s="9"/>
      <c r="BQ18" s="143"/>
      <c r="BR18" s="143"/>
      <c r="BS18" s="199"/>
      <c r="BT18" s="199"/>
      <c r="BU18" s="7"/>
      <c r="BV18" s="112"/>
      <c r="BW18" s="157"/>
      <c r="BX18" s="142"/>
      <c r="BY18" s="8"/>
      <c r="BZ18" s="8"/>
      <c r="CA18" s="8"/>
      <c r="CB18" s="9"/>
      <c r="CC18" s="9"/>
      <c r="CD18" s="91"/>
      <c r="CE18" s="201"/>
      <c r="CF18" s="201"/>
      <c r="CG18" s="199"/>
      <c r="CH18" s="199"/>
    </row>
    <row r="19" spans="1:97" ht="15" customHeight="1" thickBot="1" x14ac:dyDescent="0.3">
      <c r="A19" s="138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77" t="s">
        <v>38</v>
      </c>
      <c r="P19" s="22"/>
      <c r="Q19" s="189"/>
      <c r="R19" s="189"/>
      <c r="S19" s="80"/>
      <c r="T19" s="80"/>
      <c r="U19" s="80"/>
      <c r="V19" s="80"/>
      <c r="W19" s="80"/>
      <c r="X19" s="80"/>
      <c r="Y19" s="161"/>
      <c r="Z19" s="80"/>
      <c r="AA19" s="5"/>
      <c r="AB19" s="5"/>
      <c r="AC19" s="154"/>
      <c r="AD19" s="154"/>
      <c r="AE19" s="11"/>
      <c r="AF19" s="4"/>
      <c r="AG19" s="5"/>
      <c r="AH19" s="5"/>
      <c r="AI19" s="5"/>
      <c r="AJ19" s="5"/>
      <c r="AK19" s="5"/>
      <c r="AL19" s="5"/>
      <c r="AM19" s="161"/>
      <c r="AN19" s="142"/>
      <c r="AO19" s="188"/>
      <c r="AP19" s="188"/>
      <c r="AQ19" s="177" t="s">
        <v>38</v>
      </c>
      <c r="AR19" s="22"/>
      <c r="AS19" s="11"/>
      <c r="AT19" s="4"/>
      <c r="AU19" s="5"/>
      <c r="AV19" s="5"/>
      <c r="AW19" s="5"/>
      <c r="AX19" s="5"/>
      <c r="AY19" s="5"/>
      <c r="AZ19" s="5"/>
      <c r="BA19" s="163"/>
      <c r="BB19" s="90"/>
      <c r="BC19" s="188"/>
      <c r="BD19" s="188"/>
      <c r="BE19" s="206" t="s">
        <v>38</v>
      </c>
      <c r="BF19" s="158"/>
      <c r="BG19" s="11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199"/>
      <c r="BT19" s="199"/>
      <c r="BU19" s="11"/>
      <c r="BV19" s="110"/>
      <c r="BW19" s="189"/>
      <c r="BX19" s="143"/>
      <c r="BY19" s="5"/>
      <c r="BZ19" s="5"/>
      <c r="CA19" s="5"/>
      <c r="CB19" s="5"/>
      <c r="CC19" s="5"/>
      <c r="CD19" s="90"/>
      <c r="CE19" s="201"/>
      <c r="CF19" s="201"/>
      <c r="CG19" s="199"/>
      <c r="CH19" s="199"/>
    </row>
    <row r="20" spans="1:97" ht="15" customHeight="1" thickBot="1" x14ac:dyDescent="0.3">
      <c r="A20" s="138">
        <v>0.70833333333333337</v>
      </c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87"/>
      <c r="P20" s="21"/>
      <c r="Q20" s="78"/>
      <c r="R20" s="81"/>
      <c r="S20" s="82"/>
      <c r="T20" s="82"/>
      <c r="U20" s="82"/>
      <c r="V20" s="82"/>
      <c r="W20" s="82"/>
      <c r="X20" s="82"/>
      <c r="Y20" s="156" t="s">
        <v>22</v>
      </c>
      <c r="Z20" s="156" t="s">
        <v>23</v>
      </c>
      <c r="AA20" s="9"/>
      <c r="AB20" s="9"/>
      <c r="AC20" s="154"/>
      <c r="AD20" s="154"/>
      <c r="AE20" s="7"/>
      <c r="AF20" s="8"/>
      <c r="AG20" s="9"/>
      <c r="AH20" s="9"/>
      <c r="AI20" s="9"/>
      <c r="AJ20" s="9"/>
      <c r="AK20" s="9"/>
      <c r="AL20" s="9"/>
      <c r="AM20" s="156" t="s">
        <v>22</v>
      </c>
      <c r="AN20" s="156" t="s">
        <v>23</v>
      </c>
      <c r="AO20" s="189"/>
      <c r="AP20" s="189"/>
      <c r="AQ20" s="187"/>
      <c r="AR20" s="21"/>
      <c r="AS20" s="7"/>
      <c r="AT20" s="8"/>
      <c r="AU20" s="9"/>
      <c r="AV20" s="9"/>
      <c r="AW20" s="9"/>
      <c r="AX20" s="9"/>
      <c r="AY20" s="9"/>
      <c r="AZ20" s="9"/>
      <c r="BA20" s="156" t="s">
        <v>22</v>
      </c>
      <c r="BB20" s="171" t="s">
        <v>23</v>
      </c>
      <c r="BC20" s="189"/>
      <c r="BD20" s="189"/>
      <c r="BE20" s="207"/>
      <c r="BF20" s="9"/>
      <c r="BG20" s="7"/>
      <c r="BH20" s="8"/>
      <c r="BI20" s="9"/>
      <c r="BJ20" s="9"/>
      <c r="BK20" s="9"/>
      <c r="BL20" s="9"/>
      <c r="BM20" s="9"/>
      <c r="BN20" s="9"/>
      <c r="BO20" s="156" t="s">
        <v>22</v>
      </c>
      <c r="BP20" s="156" t="s">
        <v>23</v>
      </c>
      <c r="BQ20" s="9"/>
      <c r="BR20" s="9"/>
      <c r="BS20" s="200"/>
      <c r="BT20" s="200"/>
      <c r="BU20" s="7"/>
      <c r="BV20" s="8"/>
      <c r="BW20" s="87"/>
      <c r="BX20" s="87"/>
      <c r="BY20" s="9"/>
      <c r="BZ20" s="9"/>
      <c r="CA20" s="9"/>
      <c r="CB20" s="9"/>
      <c r="CC20" s="156" t="s">
        <v>22</v>
      </c>
      <c r="CD20" s="156" t="s">
        <v>23</v>
      </c>
      <c r="CE20" s="202"/>
      <c r="CF20" s="202"/>
      <c r="CG20" s="200"/>
      <c r="CH20" s="200"/>
    </row>
    <row r="21" spans="1:97" ht="15.75" customHeight="1" thickBot="1" x14ac:dyDescent="0.3">
      <c r="A21" s="138"/>
      <c r="B21" s="1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78"/>
      <c r="P21" s="22"/>
      <c r="Q21" s="156" t="s">
        <v>24</v>
      </c>
      <c r="R21" s="156" t="s">
        <v>25</v>
      </c>
      <c r="S21" s="156" t="s">
        <v>26</v>
      </c>
      <c r="T21" s="5"/>
      <c r="U21" s="171" t="s">
        <v>28</v>
      </c>
      <c r="V21" s="172"/>
      <c r="W21" s="156" t="s">
        <v>26</v>
      </c>
      <c r="X21" s="5"/>
      <c r="Y21" s="157"/>
      <c r="Z21" s="157"/>
      <c r="AA21" s="5"/>
      <c r="AB21" s="5"/>
      <c r="AC21" s="142"/>
      <c r="AD21" s="142"/>
      <c r="AE21" s="156" t="s">
        <v>24</v>
      </c>
      <c r="AF21" s="156" t="s">
        <v>25</v>
      </c>
      <c r="AG21" s="156" t="s">
        <v>26</v>
      </c>
      <c r="AH21" s="156" t="s">
        <v>27</v>
      </c>
      <c r="AI21" s="171" t="s">
        <v>28</v>
      </c>
      <c r="AJ21" s="172"/>
      <c r="AK21" s="156" t="s">
        <v>26</v>
      </c>
      <c r="AL21" s="156" t="s">
        <v>27</v>
      </c>
      <c r="AM21" s="157"/>
      <c r="AN21" s="157"/>
      <c r="AO21" s="5"/>
      <c r="AP21" s="5"/>
      <c r="AQ21" s="178"/>
      <c r="AR21" s="5"/>
      <c r="AS21" s="156" t="s">
        <v>24</v>
      </c>
      <c r="AT21" s="156" t="s">
        <v>25</v>
      </c>
      <c r="AU21" s="156" t="s">
        <v>26</v>
      </c>
      <c r="AV21" s="156" t="s">
        <v>27</v>
      </c>
      <c r="AW21" s="171" t="s">
        <v>28</v>
      </c>
      <c r="AX21" s="172"/>
      <c r="AY21" s="156" t="s">
        <v>26</v>
      </c>
      <c r="AZ21" s="156" t="s">
        <v>27</v>
      </c>
      <c r="BA21" s="157"/>
      <c r="BB21" s="157"/>
      <c r="BC21" s="208" t="s">
        <v>103</v>
      </c>
      <c r="BD21" s="208" t="s">
        <v>103</v>
      </c>
      <c r="BE21" s="178"/>
      <c r="BF21" s="5"/>
      <c r="BG21" s="156" t="s">
        <v>24</v>
      </c>
      <c r="BH21" s="156" t="s">
        <v>25</v>
      </c>
      <c r="BI21" s="156" t="s">
        <v>26</v>
      </c>
      <c r="BJ21" s="156" t="s">
        <v>27</v>
      </c>
      <c r="BK21" s="171" t="s">
        <v>28</v>
      </c>
      <c r="BL21" s="172"/>
      <c r="BM21" s="156" t="s">
        <v>26</v>
      </c>
      <c r="BN21" s="156" t="s">
        <v>27</v>
      </c>
      <c r="BO21" s="157"/>
      <c r="BP21" s="157"/>
      <c r="BQ21" s="5"/>
      <c r="BR21" s="5"/>
      <c r="BS21" s="139" t="s">
        <v>77</v>
      </c>
      <c r="BT21" s="139" t="s">
        <v>77</v>
      </c>
      <c r="BU21" s="156" t="s">
        <v>24</v>
      </c>
      <c r="BV21" s="156" t="s">
        <v>25</v>
      </c>
      <c r="BW21" s="139" t="s">
        <v>90</v>
      </c>
      <c r="BX21" s="5"/>
      <c r="BY21" s="171" t="s">
        <v>28</v>
      </c>
      <c r="BZ21" s="172"/>
      <c r="CA21" s="156" t="s">
        <v>26</v>
      </c>
      <c r="CB21" s="156" t="s">
        <v>27</v>
      </c>
      <c r="CC21" s="158"/>
      <c r="CD21" s="158"/>
      <c r="CE21" s="147" t="s">
        <v>88</v>
      </c>
      <c r="CF21" s="147" t="s">
        <v>88</v>
      </c>
      <c r="CG21" s="147" t="s">
        <v>81</v>
      </c>
      <c r="CH21" s="147" t="s">
        <v>81</v>
      </c>
    </row>
    <row r="22" spans="1:97" ht="15" customHeight="1" thickBot="1" x14ac:dyDescent="0.3">
      <c r="A22" s="138">
        <v>0.75</v>
      </c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157"/>
      <c r="R22" s="157"/>
      <c r="S22" s="157"/>
      <c r="T22" s="9"/>
      <c r="U22" s="173"/>
      <c r="V22" s="174"/>
      <c r="W22" s="157"/>
      <c r="X22" s="9"/>
      <c r="Y22" s="156" t="s">
        <v>29</v>
      </c>
      <c r="Z22" s="156" t="s">
        <v>29</v>
      </c>
      <c r="AA22" s="9"/>
      <c r="AB22" s="9"/>
      <c r="AC22" s="189"/>
      <c r="AD22" s="189"/>
      <c r="AE22" s="157"/>
      <c r="AF22" s="157"/>
      <c r="AG22" s="157"/>
      <c r="AH22" s="157"/>
      <c r="AI22" s="173"/>
      <c r="AJ22" s="174"/>
      <c r="AK22" s="158"/>
      <c r="AL22" s="157"/>
      <c r="AM22" s="156" t="s">
        <v>29</v>
      </c>
      <c r="AN22" s="156" t="s">
        <v>29</v>
      </c>
      <c r="AO22" s="9"/>
      <c r="AP22" s="9"/>
      <c r="AQ22" s="139" t="s">
        <v>54</v>
      </c>
      <c r="AR22" s="139" t="s">
        <v>54</v>
      </c>
      <c r="AS22" s="157"/>
      <c r="AT22" s="157"/>
      <c r="AU22" s="157"/>
      <c r="AV22" s="157"/>
      <c r="AW22" s="173"/>
      <c r="AX22" s="174"/>
      <c r="AY22" s="158"/>
      <c r="AZ22" s="158"/>
      <c r="BA22" s="156" t="s">
        <v>29</v>
      </c>
      <c r="BB22" s="156" t="s">
        <v>29</v>
      </c>
      <c r="BC22" s="209"/>
      <c r="BD22" s="209"/>
      <c r="BE22" s="9"/>
      <c r="BF22" s="9"/>
      <c r="BG22" s="157"/>
      <c r="BH22" s="157"/>
      <c r="BI22" s="157"/>
      <c r="BJ22" s="157"/>
      <c r="BK22" s="173"/>
      <c r="BL22" s="174"/>
      <c r="BM22" s="157"/>
      <c r="BN22" s="157"/>
      <c r="BO22" s="156" t="s">
        <v>29</v>
      </c>
      <c r="BP22" s="156" t="s">
        <v>29</v>
      </c>
      <c r="BQ22" s="9"/>
      <c r="BR22" s="9"/>
      <c r="BS22" s="188"/>
      <c r="BT22" s="188"/>
      <c r="BU22" s="158"/>
      <c r="BV22" s="158"/>
      <c r="BW22" s="188"/>
      <c r="BX22" s="9"/>
      <c r="BY22" s="173"/>
      <c r="BZ22" s="174"/>
      <c r="CA22" s="158"/>
      <c r="CB22" s="158"/>
      <c r="CC22" s="83"/>
      <c r="CD22" s="83"/>
      <c r="CE22" s="148"/>
      <c r="CF22" s="148"/>
      <c r="CG22" s="148"/>
      <c r="CH22" s="148"/>
    </row>
    <row r="23" spans="1:97" ht="15" customHeight="1" thickBot="1" x14ac:dyDescent="0.3">
      <c r="A23" s="138"/>
      <c r="B23" s="1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56" t="s">
        <v>30</v>
      </c>
      <c r="R23" s="159" t="s">
        <v>31</v>
      </c>
      <c r="S23" s="156" t="s">
        <v>32</v>
      </c>
      <c r="T23" s="156" t="s">
        <v>32</v>
      </c>
      <c r="U23" s="175"/>
      <c r="V23" s="176"/>
      <c r="W23" s="162" t="s">
        <v>33</v>
      </c>
      <c r="X23" s="162" t="s">
        <v>33</v>
      </c>
      <c r="Y23" s="157"/>
      <c r="Z23" s="157"/>
      <c r="AA23" s="5"/>
      <c r="AB23" s="5"/>
      <c r="AC23" s="162" t="s">
        <v>70</v>
      </c>
      <c r="AD23" s="5"/>
      <c r="AE23" s="156" t="s">
        <v>30</v>
      </c>
      <c r="AF23" s="159" t="s">
        <v>31</v>
      </c>
      <c r="AG23" s="156" t="s">
        <v>32</v>
      </c>
      <c r="AH23" s="156" t="s">
        <v>32</v>
      </c>
      <c r="AI23" s="175"/>
      <c r="AJ23" s="176"/>
      <c r="AK23" s="162" t="s">
        <v>33</v>
      </c>
      <c r="AL23" s="162" t="s">
        <v>33</v>
      </c>
      <c r="AM23" s="157"/>
      <c r="AN23" s="157"/>
      <c r="AO23" s="5"/>
      <c r="AP23" s="5"/>
      <c r="AQ23" s="142"/>
      <c r="AR23" s="142"/>
      <c r="AS23" s="156" t="s">
        <v>30</v>
      </c>
      <c r="AT23" s="159" t="s">
        <v>31</v>
      </c>
      <c r="AU23" s="156" t="s">
        <v>32</v>
      </c>
      <c r="AV23" s="156" t="s">
        <v>32</v>
      </c>
      <c r="AW23" s="175"/>
      <c r="AX23" s="176"/>
      <c r="AY23" s="86"/>
      <c r="AZ23" s="5"/>
      <c r="BA23" s="157"/>
      <c r="BB23" s="157"/>
      <c r="BC23" s="210"/>
      <c r="BD23" s="210"/>
      <c r="BE23" s="147" t="s">
        <v>83</v>
      </c>
      <c r="BF23" s="147" t="s">
        <v>83</v>
      </c>
      <c r="BG23" s="156" t="s">
        <v>30</v>
      </c>
      <c r="BH23" s="159" t="s">
        <v>31</v>
      </c>
      <c r="BI23" s="156" t="s">
        <v>32</v>
      </c>
      <c r="BJ23" s="156" t="s">
        <v>32</v>
      </c>
      <c r="BK23" s="175"/>
      <c r="BL23" s="176"/>
      <c r="BM23" s="162" t="s">
        <v>33</v>
      </c>
      <c r="BN23" s="162" t="s">
        <v>33</v>
      </c>
      <c r="BO23" s="157"/>
      <c r="BP23" s="157"/>
      <c r="BQ23" s="5"/>
      <c r="BR23" s="5"/>
      <c r="BS23" s="188"/>
      <c r="BT23" s="188"/>
      <c r="BU23" s="156" t="s">
        <v>30</v>
      </c>
      <c r="BV23" s="159" t="s">
        <v>31</v>
      </c>
      <c r="BW23" s="188"/>
      <c r="BX23" s="5"/>
      <c r="BY23" s="175"/>
      <c r="BZ23" s="176"/>
      <c r="CA23" s="4"/>
      <c r="CB23" s="4"/>
      <c r="CC23" s="139" t="s">
        <v>94</v>
      </c>
      <c r="CD23" s="139" t="s">
        <v>94</v>
      </c>
      <c r="CE23" s="148"/>
      <c r="CF23" s="148"/>
      <c r="CG23" s="148"/>
      <c r="CH23" s="148"/>
    </row>
    <row r="24" spans="1:97" ht="15.75" customHeight="1" thickBot="1" x14ac:dyDescent="0.3">
      <c r="A24" s="138">
        <v>0.79166666666666663</v>
      </c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157"/>
      <c r="R24" s="160"/>
      <c r="S24" s="157"/>
      <c r="T24" s="157"/>
      <c r="U24" s="159" t="s">
        <v>31</v>
      </c>
      <c r="V24" s="177" t="s">
        <v>34</v>
      </c>
      <c r="W24" s="143"/>
      <c r="X24" s="143"/>
      <c r="Y24" s="158"/>
      <c r="Z24" s="158"/>
      <c r="AA24" s="9"/>
      <c r="AB24" s="9"/>
      <c r="AC24" s="163"/>
      <c r="AD24" s="9"/>
      <c r="AE24" s="157"/>
      <c r="AF24" s="160"/>
      <c r="AG24" s="157"/>
      <c r="AH24" s="157"/>
      <c r="AI24" s="159" t="s">
        <v>31</v>
      </c>
      <c r="AJ24" s="177" t="s">
        <v>34</v>
      </c>
      <c r="AK24" s="163"/>
      <c r="AL24" s="163"/>
      <c r="AM24" s="158"/>
      <c r="AN24" s="158"/>
      <c r="AO24" s="9"/>
      <c r="AP24" s="9"/>
      <c r="AQ24" s="142"/>
      <c r="AR24" s="142"/>
      <c r="AS24" s="157"/>
      <c r="AT24" s="160"/>
      <c r="AU24" s="157"/>
      <c r="AV24" s="157"/>
      <c r="AW24" s="139" t="s">
        <v>100</v>
      </c>
      <c r="AX24" s="139" t="s">
        <v>100</v>
      </c>
      <c r="AY24" s="139" t="s">
        <v>93</v>
      </c>
      <c r="AZ24" s="139" t="s">
        <v>93</v>
      </c>
      <c r="BA24" s="158"/>
      <c r="BB24" s="158"/>
      <c r="BC24" s="211"/>
      <c r="BD24" s="211"/>
      <c r="BE24" s="148"/>
      <c r="BF24" s="148"/>
      <c r="BG24" s="158"/>
      <c r="BH24" s="160"/>
      <c r="BI24" s="157"/>
      <c r="BJ24" s="157"/>
      <c r="BK24" s="203" t="s">
        <v>63</v>
      </c>
      <c r="BL24" s="203" t="s">
        <v>63</v>
      </c>
      <c r="BM24" s="163"/>
      <c r="BN24" s="163"/>
      <c r="BO24" s="158"/>
      <c r="BP24" s="158"/>
      <c r="BQ24" s="9"/>
      <c r="BR24" s="9"/>
      <c r="BS24" s="189"/>
      <c r="BT24" s="189"/>
      <c r="BU24" s="157"/>
      <c r="BV24" s="160"/>
      <c r="BW24" s="189"/>
      <c r="BX24" s="9"/>
      <c r="BY24" s="9"/>
      <c r="BZ24" s="9"/>
      <c r="CA24" s="8"/>
      <c r="CB24" s="8"/>
      <c r="CC24" s="199"/>
      <c r="CD24" s="199"/>
      <c r="CE24" s="189"/>
      <c r="CF24" s="189"/>
      <c r="CG24" s="149"/>
      <c r="CH24" s="149"/>
    </row>
    <row r="25" spans="1:97" ht="15.75" customHeight="1" thickBot="1" x14ac:dyDescent="0.3">
      <c r="A25" s="138"/>
      <c r="B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58"/>
      <c r="R25" s="161"/>
      <c r="S25" s="158"/>
      <c r="T25" s="158"/>
      <c r="U25" s="161"/>
      <c r="V25" s="178"/>
      <c r="W25" s="139" t="s">
        <v>75</v>
      </c>
      <c r="X25" s="139" t="s">
        <v>75</v>
      </c>
      <c r="Y25" s="79"/>
      <c r="Z25" s="80"/>
      <c r="AA25" s="5"/>
      <c r="AB25" s="5"/>
      <c r="AC25" s="164"/>
      <c r="AD25" s="5"/>
      <c r="AE25" s="158"/>
      <c r="AF25" s="161"/>
      <c r="AG25" s="158"/>
      <c r="AH25" s="158"/>
      <c r="AI25" s="161"/>
      <c r="AJ25" s="178"/>
      <c r="AK25" s="164"/>
      <c r="AL25" s="164"/>
      <c r="AM25" s="139" t="s">
        <v>63</v>
      </c>
      <c r="AN25" s="139" t="s">
        <v>63</v>
      </c>
      <c r="AO25" s="5"/>
      <c r="AP25" s="5"/>
      <c r="AQ25" s="143"/>
      <c r="AR25" s="143"/>
      <c r="AS25" s="158"/>
      <c r="AT25" s="161"/>
      <c r="AU25" s="158"/>
      <c r="AV25" s="158"/>
      <c r="AW25" s="188"/>
      <c r="AX25" s="188"/>
      <c r="AY25" s="188"/>
      <c r="AZ25" s="188"/>
      <c r="BA25" s="139" t="s">
        <v>63</v>
      </c>
      <c r="BB25" s="139" t="s">
        <v>63</v>
      </c>
      <c r="BC25" s="5"/>
      <c r="BD25" s="90"/>
      <c r="BE25" s="148"/>
      <c r="BF25" s="148"/>
      <c r="BG25" s="162" t="s">
        <v>65</v>
      </c>
      <c r="BH25" s="162" t="s">
        <v>65</v>
      </c>
      <c r="BI25" s="158"/>
      <c r="BJ25" s="158"/>
      <c r="BK25" s="204"/>
      <c r="BL25" s="204"/>
      <c r="BM25" s="164"/>
      <c r="BN25" s="164"/>
      <c r="BO25" s="147" t="s">
        <v>92</v>
      </c>
      <c r="BP25" s="147" t="s">
        <v>92</v>
      </c>
      <c r="BQ25" s="5"/>
      <c r="BR25" s="5"/>
      <c r="BS25" s="156" t="s">
        <v>35</v>
      </c>
      <c r="BT25" s="156" t="s">
        <v>35</v>
      </c>
      <c r="BU25" s="189"/>
      <c r="BV25" s="189"/>
      <c r="BW25" s="139" t="s">
        <v>97</v>
      </c>
      <c r="BX25" s="139" t="s">
        <v>97</v>
      </c>
      <c r="BY25" s="139" t="s">
        <v>100</v>
      </c>
      <c r="BZ25" s="139" t="s">
        <v>100</v>
      </c>
      <c r="CA25" s="139" t="s">
        <v>66</v>
      </c>
      <c r="CB25" s="139" t="s">
        <v>66</v>
      </c>
      <c r="CC25" s="199"/>
      <c r="CD25" s="199"/>
      <c r="CE25" s="5"/>
      <c r="CF25" s="5"/>
      <c r="CG25" s="5"/>
      <c r="CH25" s="22"/>
    </row>
    <row r="26" spans="1:97" ht="15" customHeight="1" thickBot="1" x14ac:dyDescent="0.3">
      <c r="A26" s="138">
        <v>0.83333333333333337</v>
      </c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81"/>
      <c r="R26" s="82"/>
      <c r="S26" s="162" t="s">
        <v>33</v>
      </c>
      <c r="T26" s="162" t="s">
        <v>33</v>
      </c>
      <c r="U26" s="156" t="s">
        <v>24</v>
      </c>
      <c r="V26" s="156" t="s">
        <v>25</v>
      </c>
      <c r="W26" s="188"/>
      <c r="X26" s="188"/>
      <c r="Y26" s="81"/>
      <c r="Z26" s="82"/>
      <c r="AA26" s="9"/>
      <c r="AB26" s="9"/>
      <c r="AC26" s="9"/>
      <c r="AD26" s="9"/>
      <c r="AE26" s="156" t="s">
        <v>32</v>
      </c>
      <c r="AF26" s="171" t="s">
        <v>32</v>
      </c>
      <c r="AG26" s="162" t="s">
        <v>74</v>
      </c>
      <c r="AH26" s="162" t="s">
        <v>74</v>
      </c>
      <c r="AI26" s="156" t="s">
        <v>24</v>
      </c>
      <c r="AJ26" s="156" t="s">
        <v>25</v>
      </c>
      <c r="AK26" s="156" t="s">
        <v>35</v>
      </c>
      <c r="AL26" s="156" t="s">
        <v>30</v>
      </c>
      <c r="AM26" s="141"/>
      <c r="AN26" s="141"/>
      <c r="AO26" s="9"/>
      <c r="AP26" s="9"/>
      <c r="AQ26" s="9"/>
      <c r="AR26" s="21"/>
      <c r="AS26" s="156" t="s">
        <v>32</v>
      </c>
      <c r="AT26" s="156" t="s">
        <v>32</v>
      </c>
      <c r="AU26" s="162" t="s">
        <v>33</v>
      </c>
      <c r="AV26" s="162" t="s">
        <v>33</v>
      </c>
      <c r="AW26" s="188"/>
      <c r="AX26" s="188"/>
      <c r="AY26" s="188"/>
      <c r="AZ26" s="188"/>
      <c r="BA26" s="142"/>
      <c r="BB26" s="142"/>
      <c r="BC26" s="9"/>
      <c r="BD26" s="9"/>
      <c r="BE26" s="189"/>
      <c r="BF26" s="189"/>
      <c r="BG26" s="163"/>
      <c r="BH26" s="163"/>
      <c r="BI26" s="162" t="s">
        <v>33</v>
      </c>
      <c r="BJ26" s="162" t="s">
        <v>33</v>
      </c>
      <c r="BK26" s="204"/>
      <c r="BL26" s="204"/>
      <c r="BM26" s="156" t="s">
        <v>35</v>
      </c>
      <c r="BN26" s="156" t="s">
        <v>30</v>
      </c>
      <c r="BO26" s="148"/>
      <c r="BP26" s="148"/>
      <c r="BQ26" s="9"/>
      <c r="BR26" s="9"/>
      <c r="BS26" s="157"/>
      <c r="BT26" s="157"/>
      <c r="BU26" s="156" t="s">
        <v>32</v>
      </c>
      <c r="BV26" s="156" t="s">
        <v>32</v>
      </c>
      <c r="BW26" s="142"/>
      <c r="BX26" s="142"/>
      <c r="BY26" s="142"/>
      <c r="BZ26" s="142"/>
      <c r="CA26" s="142"/>
      <c r="CB26" s="142"/>
      <c r="CC26" s="200"/>
      <c r="CD26" s="200"/>
      <c r="CE26" s="9"/>
      <c r="CF26" s="9"/>
      <c r="CG26" s="9"/>
      <c r="CH26" s="21"/>
    </row>
    <row r="27" spans="1:97" ht="15.75" thickBot="1" x14ac:dyDescent="0.3">
      <c r="A27" s="138"/>
      <c r="B27" s="1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79"/>
      <c r="R27" s="80"/>
      <c r="S27" s="163"/>
      <c r="T27" s="163"/>
      <c r="U27" s="157"/>
      <c r="V27" s="157"/>
      <c r="W27" s="188"/>
      <c r="X27" s="188"/>
      <c r="Y27" s="79"/>
      <c r="Z27" s="80"/>
      <c r="AA27" s="5"/>
      <c r="AB27" s="5"/>
      <c r="AC27" s="5"/>
      <c r="AD27" s="5"/>
      <c r="AE27" s="157"/>
      <c r="AF27" s="173"/>
      <c r="AG27" s="163"/>
      <c r="AH27" s="163"/>
      <c r="AI27" s="157"/>
      <c r="AJ27" s="157"/>
      <c r="AK27" s="157"/>
      <c r="AL27" s="157"/>
      <c r="AM27" s="141"/>
      <c r="AN27" s="141"/>
      <c r="AO27" s="5"/>
      <c r="AP27" s="5"/>
      <c r="AQ27" s="5"/>
      <c r="AR27" s="22"/>
      <c r="AS27" s="157"/>
      <c r="AT27" s="157"/>
      <c r="AU27" s="163"/>
      <c r="AV27" s="163"/>
      <c r="AW27" s="188"/>
      <c r="AX27" s="188"/>
      <c r="AY27" s="188"/>
      <c r="AZ27" s="188"/>
      <c r="BA27" s="142"/>
      <c r="BB27" s="142"/>
      <c r="BC27" s="5"/>
      <c r="BD27" s="5"/>
      <c r="BE27" s="5"/>
      <c r="BF27" s="22"/>
      <c r="BG27" s="163"/>
      <c r="BH27" s="163"/>
      <c r="BI27" s="163"/>
      <c r="BJ27" s="163"/>
      <c r="BK27" s="204"/>
      <c r="BL27" s="204"/>
      <c r="BM27" s="157"/>
      <c r="BN27" s="157"/>
      <c r="BO27" s="148"/>
      <c r="BP27" s="148"/>
      <c r="BQ27" s="5"/>
      <c r="BR27" s="5"/>
      <c r="BS27" s="158"/>
      <c r="BT27" s="158"/>
      <c r="BU27" s="157"/>
      <c r="BV27" s="157"/>
      <c r="BW27" s="142"/>
      <c r="BX27" s="142"/>
      <c r="BY27" s="142"/>
      <c r="BZ27" s="142"/>
      <c r="CA27" s="142"/>
      <c r="CB27" s="142"/>
      <c r="CC27" s="5"/>
      <c r="CD27" s="5"/>
      <c r="CE27" s="5"/>
      <c r="CF27" s="5"/>
      <c r="CG27" s="5"/>
      <c r="CH27" s="22"/>
    </row>
    <row r="28" spans="1:97" ht="15.75" thickBot="1" x14ac:dyDescent="0.3">
      <c r="A28" s="138">
        <v>0.875</v>
      </c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81"/>
      <c r="R28" s="82"/>
      <c r="S28" s="164"/>
      <c r="T28" s="164"/>
      <c r="U28" s="158"/>
      <c r="V28" s="158"/>
      <c r="W28" s="189"/>
      <c r="X28" s="189"/>
      <c r="Y28" s="81"/>
      <c r="Z28" s="82"/>
      <c r="AA28" s="9"/>
      <c r="AB28" s="9"/>
      <c r="AC28" s="9"/>
      <c r="AD28" s="21"/>
      <c r="AE28" s="158"/>
      <c r="AF28" s="175"/>
      <c r="AG28" s="163"/>
      <c r="AH28" s="163"/>
      <c r="AI28" s="158"/>
      <c r="AJ28" s="158"/>
      <c r="AK28" s="158"/>
      <c r="AL28" s="158"/>
      <c r="AM28" s="140"/>
      <c r="AN28" s="140"/>
      <c r="AO28" s="9"/>
      <c r="AP28" s="9"/>
      <c r="AQ28" s="9"/>
      <c r="AR28" s="21"/>
      <c r="AS28" s="158"/>
      <c r="AT28" s="158"/>
      <c r="AU28" s="164"/>
      <c r="AV28" s="164"/>
      <c r="AW28" s="189"/>
      <c r="AX28" s="189"/>
      <c r="AY28" s="189"/>
      <c r="AZ28" s="189"/>
      <c r="BA28" s="143"/>
      <c r="BB28" s="143"/>
      <c r="BC28" s="9"/>
      <c r="BD28" s="9"/>
      <c r="BE28" s="9"/>
      <c r="BF28" s="21"/>
      <c r="BG28" s="164"/>
      <c r="BH28" s="164"/>
      <c r="BI28" s="164"/>
      <c r="BJ28" s="164"/>
      <c r="BK28" s="205"/>
      <c r="BL28" s="205"/>
      <c r="BM28" s="158"/>
      <c r="BN28" s="158"/>
      <c r="BO28" s="149"/>
      <c r="BP28" s="149"/>
      <c r="BQ28" s="9"/>
      <c r="BR28" s="9"/>
      <c r="BS28" s="9"/>
      <c r="BT28" s="21"/>
      <c r="BU28" s="158"/>
      <c r="BV28" s="158"/>
      <c r="BW28" s="143"/>
      <c r="BX28" s="143"/>
      <c r="BY28" s="143"/>
      <c r="BZ28" s="143"/>
      <c r="CA28" s="143"/>
      <c r="CB28" s="143"/>
      <c r="CC28" s="9"/>
      <c r="CD28" s="9"/>
      <c r="CE28" s="9"/>
      <c r="CF28" s="9"/>
      <c r="CG28" s="9"/>
      <c r="CH28" s="21"/>
    </row>
    <row r="29" spans="1:97" ht="15.75" thickBot="1" x14ac:dyDescent="0.3">
      <c r="A29" s="138"/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110"/>
      <c r="AG29" s="189"/>
      <c r="AH29" s="189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  <c r="BU29" s="11"/>
      <c r="BV29" s="4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22"/>
    </row>
    <row r="30" spans="1:97" ht="15.75" thickBot="1" x14ac:dyDescent="0.3">
      <c r="A30" s="138">
        <v>0.91666666666666663</v>
      </c>
      <c r="B30" s="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111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  <c r="BU30" s="23"/>
      <c r="BV30" s="24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6"/>
    </row>
    <row r="31" spans="1:97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CJ31" s="41" t="s">
        <v>18</v>
      </c>
      <c r="CK31" s="42" t="s">
        <v>19</v>
      </c>
      <c r="CL31" s="42" t="s">
        <v>20</v>
      </c>
      <c r="CM31" s="43"/>
    </row>
    <row r="32" spans="1:97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>
        <v>3</v>
      </c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127"/>
      <c r="BV32" s="128"/>
      <c r="BW32" s="127"/>
      <c r="BX32" s="128"/>
      <c r="BY32" s="127"/>
      <c r="BZ32" s="128"/>
      <c r="CA32" s="127"/>
      <c r="CB32" s="128"/>
      <c r="CC32" s="127"/>
      <c r="CD32" s="128"/>
      <c r="CE32" s="127"/>
      <c r="CF32" s="128"/>
      <c r="CG32" s="127"/>
      <c r="CH32" s="128"/>
      <c r="CI32" s="35"/>
      <c r="CJ32" s="44">
        <f>SUM(C32:CH32)</f>
        <v>3</v>
      </c>
      <c r="CK32" s="45">
        <v>150</v>
      </c>
      <c r="CL32" s="46">
        <f>CJ32*CK32</f>
        <v>450</v>
      </c>
      <c r="CM32" s="47" t="s">
        <v>5</v>
      </c>
      <c r="CN32" s="35"/>
      <c r="CO32" s="35"/>
      <c r="CP32" s="35"/>
      <c r="CQ32" s="35"/>
      <c r="CR32" s="35"/>
      <c r="CS32" s="35"/>
    </row>
    <row r="33" spans="1:97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127"/>
      <c r="BV33" s="128"/>
      <c r="BW33" s="127"/>
      <c r="BX33" s="128"/>
      <c r="BY33" s="127"/>
      <c r="BZ33" s="128"/>
      <c r="CA33" s="127"/>
      <c r="CB33" s="128"/>
      <c r="CC33" s="127"/>
      <c r="CD33" s="128"/>
      <c r="CE33" s="127"/>
      <c r="CF33" s="128"/>
      <c r="CG33" s="127"/>
      <c r="CH33" s="128"/>
      <c r="CI33" s="35"/>
      <c r="CJ33" s="48">
        <f t="shared" ref="CJ33:CJ39" si="0">SUM(C33:CH33)</f>
        <v>0</v>
      </c>
      <c r="CK33" s="49">
        <v>300</v>
      </c>
      <c r="CL33" s="50">
        <f t="shared" ref="CL33:CL39" si="1">CJ33*CK33</f>
        <v>0</v>
      </c>
      <c r="CM33" s="51" t="s">
        <v>6</v>
      </c>
      <c r="CN33" s="35"/>
      <c r="CO33" s="35"/>
      <c r="CP33" s="35"/>
      <c r="CQ33" s="35"/>
      <c r="CR33" s="35"/>
      <c r="CS33" s="35"/>
    </row>
    <row r="34" spans="1:97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125"/>
      <c r="BV34" s="126"/>
      <c r="BW34" s="125"/>
      <c r="BX34" s="126"/>
      <c r="BY34" s="125"/>
      <c r="BZ34" s="126"/>
      <c r="CA34" s="125"/>
      <c r="CB34" s="126"/>
      <c r="CC34" s="125"/>
      <c r="CD34" s="126"/>
      <c r="CE34" s="125"/>
      <c r="CF34" s="126"/>
      <c r="CG34" s="125"/>
      <c r="CH34" s="126"/>
      <c r="CI34" s="33"/>
      <c r="CJ34" s="52">
        <f t="shared" si="0"/>
        <v>0</v>
      </c>
      <c r="CK34" s="53">
        <v>150</v>
      </c>
      <c r="CL34" s="54">
        <f t="shared" si="1"/>
        <v>0</v>
      </c>
      <c r="CM34" s="55" t="s">
        <v>3</v>
      </c>
      <c r="CN34" s="33"/>
      <c r="CO34" s="33"/>
      <c r="CP34" s="33"/>
      <c r="CQ34" s="33"/>
      <c r="CR34" s="33"/>
      <c r="CS34" s="33"/>
    </row>
    <row r="35" spans="1:97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125"/>
      <c r="BV35" s="126"/>
      <c r="BW35" s="125"/>
      <c r="BX35" s="126"/>
      <c r="BY35" s="125"/>
      <c r="BZ35" s="126"/>
      <c r="CA35" s="125"/>
      <c r="CB35" s="126"/>
      <c r="CC35" s="125"/>
      <c r="CD35" s="126"/>
      <c r="CE35" s="125"/>
      <c r="CF35" s="126"/>
      <c r="CG35" s="125"/>
      <c r="CH35" s="126"/>
      <c r="CI35" s="33"/>
      <c r="CJ35" s="56">
        <f t="shared" si="0"/>
        <v>0</v>
      </c>
      <c r="CK35" s="57">
        <v>300</v>
      </c>
      <c r="CL35" s="58">
        <f t="shared" si="1"/>
        <v>0</v>
      </c>
      <c r="CM35" s="59" t="s">
        <v>4</v>
      </c>
      <c r="CN35" s="33"/>
      <c r="CO35" s="33"/>
      <c r="CP35" s="33"/>
      <c r="CQ35" s="33"/>
      <c r="CR35" s="33"/>
      <c r="CS35" s="33"/>
    </row>
    <row r="36" spans="1:97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123"/>
      <c r="BV36" s="124"/>
      <c r="BW36" s="123"/>
      <c r="BX36" s="124"/>
      <c r="BY36" s="123"/>
      <c r="BZ36" s="124"/>
      <c r="CA36" s="123"/>
      <c r="CB36" s="124"/>
      <c r="CC36" s="123"/>
      <c r="CD36" s="124"/>
      <c r="CE36" s="123"/>
      <c r="CF36" s="124"/>
      <c r="CG36" s="123"/>
      <c r="CH36" s="124"/>
      <c r="CI36" s="32"/>
      <c r="CJ36" s="60">
        <f t="shared" si="0"/>
        <v>0</v>
      </c>
      <c r="CK36" s="61">
        <v>150</v>
      </c>
      <c r="CL36" s="62">
        <f t="shared" si="1"/>
        <v>0</v>
      </c>
      <c r="CM36" s="63" t="s">
        <v>7</v>
      </c>
      <c r="CN36" s="32"/>
      <c r="CO36" s="32"/>
      <c r="CP36" s="32"/>
      <c r="CQ36" s="32"/>
      <c r="CR36" s="32"/>
      <c r="CS36" s="32"/>
    </row>
    <row r="37" spans="1:97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>
        <v>0.75</v>
      </c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123"/>
      <c r="BV37" s="124"/>
      <c r="BW37" s="123"/>
      <c r="BX37" s="124"/>
      <c r="BY37" s="123"/>
      <c r="BZ37" s="124"/>
      <c r="CA37" s="123"/>
      <c r="CB37" s="124"/>
      <c r="CC37" s="123"/>
      <c r="CD37" s="124"/>
      <c r="CE37" s="123"/>
      <c r="CF37" s="124"/>
      <c r="CG37" s="123"/>
      <c r="CH37" s="124"/>
      <c r="CI37" s="32"/>
      <c r="CJ37" s="64">
        <f t="shared" si="0"/>
        <v>0.75</v>
      </c>
      <c r="CK37" s="65">
        <v>300</v>
      </c>
      <c r="CL37" s="66">
        <f t="shared" si="1"/>
        <v>225</v>
      </c>
      <c r="CM37" s="67" t="s">
        <v>8</v>
      </c>
      <c r="CN37" s="32"/>
      <c r="CO37" s="32"/>
      <c r="CP37" s="32"/>
      <c r="CQ37" s="32"/>
      <c r="CR37" s="32"/>
      <c r="CS37" s="32"/>
    </row>
    <row r="38" spans="1:97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119"/>
      <c r="BV38" s="120"/>
      <c r="BW38" s="119"/>
      <c r="BX38" s="120"/>
      <c r="BY38" s="119"/>
      <c r="BZ38" s="120"/>
      <c r="CA38" s="119"/>
      <c r="CB38" s="120"/>
      <c r="CC38" s="119"/>
      <c r="CD38" s="120"/>
      <c r="CE38" s="119"/>
      <c r="CF38" s="120"/>
      <c r="CG38" s="119"/>
      <c r="CH38" s="120"/>
      <c r="CI38" s="31"/>
      <c r="CJ38" s="68">
        <f t="shared" si="0"/>
        <v>0</v>
      </c>
      <c r="CK38" s="69">
        <v>150</v>
      </c>
      <c r="CL38" s="70">
        <f t="shared" si="1"/>
        <v>0</v>
      </c>
      <c r="CM38" s="71" t="s">
        <v>9</v>
      </c>
      <c r="CN38" s="31"/>
      <c r="CO38" s="31"/>
      <c r="CP38" s="31"/>
      <c r="CQ38" s="31"/>
      <c r="CR38" s="31"/>
      <c r="CS38" s="31"/>
    </row>
    <row r="39" spans="1:97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121"/>
      <c r="BV39" s="122"/>
      <c r="BW39" s="121"/>
      <c r="BX39" s="122"/>
      <c r="BY39" s="121"/>
      <c r="BZ39" s="122"/>
      <c r="CA39" s="121"/>
      <c r="CB39" s="122"/>
      <c r="CC39" s="121"/>
      <c r="CD39" s="122"/>
      <c r="CE39" s="121"/>
      <c r="CF39" s="122"/>
      <c r="CG39" s="121"/>
      <c r="CH39" s="122"/>
      <c r="CI39" s="31"/>
      <c r="CJ39" s="72">
        <f t="shared" si="0"/>
        <v>0</v>
      </c>
      <c r="CK39" s="73">
        <v>300</v>
      </c>
      <c r="CL39" s="74">
        <f t="shared" si="1"/>
        <v>0</v>
      </c>
      <c r="CM39" s="75" t="s">
        <v>10</v>
      </c>
      <c r="CN39" s="31"/>
      <c r="CO39" s="31"/>
      <c r="CP39" s="31"/>
      <c r="CQ39" s="31"/>
      <c r="CR39" s="31"/>
      <c r="CS39" s="31"/>
    </row>
    <row r="41" spans="1:97" ht="15.75" thickBot="1" x14ac:dyDescent="0.3">
      <c r="CK41" s="76" t="s">
        <v>21</v>
      </c>
      <c r="CL41" s="77">
        <f>SUM(CL32:CL40)</f>
        <v>675</v>
      </c>
    </row>
    <row r="42" spans="1:97" ht="15.75" thickTop="1" x14ac:dyDescent="0.25"/>
  </sheetData>
  <mergeCells count="650">
    <mergeCell ref="AQ14:AQ18"/>
    <mergeCell ref="CE7:CF12"/>
    <mergeCell ref="Y18:Y19"/>
    <mergeCell ref="W25:W28"/>
    <mergeCell ref="W23:W24"/>
    <mergeCell ref="X23:X24"/>
    <mergeCell ref="BS6:BS8"/>
    <mergeCell ref="T8:T10"/>
    <mergeCell ref="X8:X10"/>
    <mergeCell ref="AC8:AC11"/>
    <mergeCell ref="AD8:AD11"/>
    <mergeCell ref="AP5:AP8"/>
    <mergeCell ref="AQ22:AQ25"/>
    <mergeCell ref="AC12:AC17"/>
    <mergeCell ref="AD12:AD17"/>
    <mergeCell ref="AC18:AC22"/>
    <mergeCell ref="AD18:AD22"/>
    <mergeCell ref="AP13:AP15"/>
    <mergeCell ref="AP16:AP20"/>
    <mergeCell ref="AO13:AO15"/>
    <mergeCell ref="AQ10:AQ12"/>
    <mergeCell ref="AF23:AF25"/>
    <mergeCell ref="AG23:AG25"/>
    <mergeCell ref="AQ19:AQ21"/>
    <mergeCell ref="AM18:AM19"/>
    <mergeCell ref="BQ4:BR4"/>
    <mergeCell ref="BS4:BT4"/>
    <mergeCell ref="AH23:AH25"/>
    <mergeCell ref="AK23:AK25"/>
    <mergeCell ref="AL23:AL25"/>
    <mergeCell ref="BG4:BH4"/>
    <mergeCell ref="BI4:BJ4"/>
    <mergeCell ref="AN18:AN19"/>
    <mergeCell ref="AM4:AN4"/>
    <mergeCell ref="AO4:AP4"/>
    <mergeCell ref="AQ4:AR4"/>
    <mergeCell ref="AS4:AT4"/>
    <mergeCell ref="AU4:AV4"/>
    <mergeCell ref="AW4:AX4"/>
    <mergeCell ref="BA20:BA21"/>
    <mergeCell ref="BB20:BB21"/>
    <mergeCell ref="AS21:AS22"/>
    <mergeCell ref="BF9:BF12"/>
    <mergeCell ref="BK21:BL23"/>
    <mergeCell ref="AR14:AR18"/>
    <mergeCell ref="BF13:BF16"/>
    <mergeCell ref="AO16:AO20"/>
    <mergeCell ref="AR7:AR8"/>
    <mergeCell ref="Q17:Q19"/>
    <mergeCell ref="AF21:AF22"/>
    <mergeCell ref="AG21:AG22"/>
    <mergeCell ref="AH21:AH22"/>
    <mergeCell ref="AI21:AJ23"/>
    <mergeCell ref="R17:R19"/>
    <mergeCell ref="Q21:Q22"/>
    <mergeCell ref="R21:R22"/>
    <mergeCell ref="S21:S22"/>
    <mergeCell ref="U21:V23"/>
    <mergeCell ref="W21:W22"/>
    <mergeCell ref="Y22:Y24"/>
    <mergeCell ref="Z22:Z24"/>
    <mergeCell ref="Q23:Q25"/>
    <mergeCell ref="R23:R25"/>
    <mergeCell ref="S23:S25"/>
    <mergeCell ref="AJ24:AJ25"/>
    <mergeCell ref="AS2:BF2"/>
    <mergeCell ref="BG2:BT2"/>
    <mergeCell ref="AS3:AT3"/>
    <mergeCell ref="AU3:AV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C2:P2"/>
    <mergeCell ref="Q2:AD2"/>
    <mergeCell ref="AE2:AR2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AI3:AJ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6:A7"/>
    <mergeCell ref="AY4:AZ4"/>
    <mergeCell ref="BA4:BB4"/>
    <mergeCell ref="BC4:BD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AQ6:AQ9"/>
    <mergeCell ref="A8:A9"/>
    <mergeCell ref="BD9:BD11"/>
    <mergeCell ref="AO5:AO8"/>
    <mergeCell ref="AP9:AP12"/>
    <mergeCell ref="Q9:Q11"/>
    <mergeCell ref="R9:R11"/>
    <mergeCell ref="A10:A11"/>
    <mergeCell ref="A12:A13"/>
    <mergeCell ref="O13:O18"/>
    <mergeCell ref="P13:P18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O19:O21"/>
    <mergeCell ref="AO9:AO12"/>
    <mergeCell ref="AM20:AM21"/>
    <mergeCell ref="AN20:AN21"/>
    <mergeCell ref="AE21:AE22"/>
    <mergeCell ref="BH21:BH22"/>
    <mergeCell ref="BE4:BF4"/>
    <mergeCell ref="Q12:Q14"/>
    <mergeCell ref="R12:R14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AW39:AX39"/>
    <mergeCell ref="AY39:AZ39"/>
    <mergeCell ref="BA39:BB39"/>
    <mergeCell ref="BC39:BD39"/>
    <mergeCell ref="BE39:BF39"/>
    <mergeCell ref="BG39:BH39"/>
    <mergeCell ref="AK39:AL39"/>
    <mergeCell ref="AM39:AN39"/>
    <mergeCell ref="AO39:AP39"/>
    <mergeCell ref="AQ39:AR39"/>
    <mergeCell ref="AS39:AT39"/>
    <mergeCell ref="AU39:AV39"/>
    <mergeCell ref="BU2:CH2"/>
    <mergeCell ref="BU3:BV3"/>
    <mergeCell ref="BW3:BX3"/>
    <mergeCell ref="BY3:BZ3"/>
    <mergeCell ref="CA3:CB3"/>
    <mergeCell ref="CC3:CD3"/>
    <mergeCell ref="CE3:CF3"/>
    <mergeCell ref="CG3:CH3"/>
    <mergeCell ref="BI39:BJ39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S38:BT38"/>
    <mergeCell ref="BI37:BJ37"/>
    <mergeCell ref="BK37:BL37"/>
    <mergeCell ref="BM37:BN37"/>
    <mergeCell ref="BO37:BP37"/>
    <mergeCell ref="BQ37:BR37"/>
    <mergeCell ref="CG4:CH4"/>
    <mergeCell ref="BU32:BV32"/>
    <mergeCell ref="BW32:BX32"/>
    <mergeCell ref="BY32:BZ32"/>
    <mergeCell ref="CA32:CB32"/>
    <mergeCell ref="CC32:CD32"/>
    <mergeCell ref="CE32:CF32"/>
    <mergeCell ref="CG32:CH32"/>
    <mergeCell ref="BU4:BV4"/>
    <mergeCell ref="BW4:BX4"/>
    <mergeCell ref="BY4:BZ4"/>
    <mergeCell ref="CA4:CB4"/>
    <mergeCell ref="CC4:CD4"/>
    <mergeCell ref="CE4:CF4"/>
    <mergeCell ref="BY25:BY28"/>
    <mergeCell ref="BZ25:BZ28"/>
    <mergeCell ref="CE21:CE24"/>
    <mergeCell ref="CF21:CF24"/>
    <mergeCell ref="CG17:CG20"/>
    <mergeCell ref="CH17:CH20"/>
    <mergeCell ref="CG13:CG16"/>
    <mergeCell ref="CH13:CH16"/>
    <mergeCell ref="CB25:CB28"/>
    <mergeCell ref="CG9:CG12"/>
    <mergeCell ref="BW34:BX34"/>
    <mergeCell ref="BY34:BZ34"/>
    <mergeCell ref="CA34:CB34"/>
    <mergeCell ref="CC34:CD34"/>
    <mergeCell ref="CE34:CF34"/>
    <mergeCell ref="CG34:CH34"/>
    <mergeCell ref="BU33:BV33"/>
    <mergeCell ref="BW33:BX33"/>
    <mergeCell ref="BY33:BZ33"/>
    <mergeCell ref="CA33:CB33"/>
    <mergeCell ref="CC33:CD33"/>
    <mergeCell ref="CE33:CF33"/>
    <mergeCell ref="BW37:BX37"/>
    <mergeCell ref="BY37:BZ37"/>
    <mergeCell ref="CA37:CB37"/>
    <mergeCell ref="CC37:CD37"/>
    <mergeCell ref="AL26:AL28"/>
    <mergeCell ref="AG26:AG29"/>
    <mergeCell ref="AH26:AH29"/>
    <mergeCell ref="CE37:CF37"/>
    <mergeCell ref="CG35:CH35"/>
    <mergeCell ref="BU36:BV36"/>
    <mergeCell ref="BW36:BX36"/>
    <mergeCell ref="BY36:BZ36"/>
    <mergeCell ref="CA36:CB36"/>
    <mergeCell ref="CC36:CD36"/>
    <mergeCell ref="CE36:CF36"/>
    <mergeCell ref="CG36:CH36"/>
    <mergeCell ref="BU35:BV35"/>
    <mergeCell ref="BW35:BX35"/>
    <mergeCell ref="BY35:BZ35"/>
    <mergeCell ref="CA35:CB35"/>
    <mergeCell ref="CC35:CD35"/>
    <mergeCell ref="CE35:CF35"/>
    <mergeCell ref="CG33:CH33"/>
    <mergeCell ref="BU34:BV34"/>
    <mergeCell ref="S26:S28"/>
    <mergeCell ref="CG39:CH39"/>
    <mergeCell ref="BU39:BV39"/>
    <mergeCell ref="BW39:BX39"/>
    <mergeCell ref="BY39:BZ39"/>
    <mergeCell ref="CA39:CB39"/>
    <mergeCell ref="CC39:CD39"/>
    <mergeCell ref="CE39:CF39"/>
    <mergeCell ref="CG37:CH37"/>
    <mergeCell ref="BU38:BV38"/>
    <mergeCell ref="BW38:BX38"/>
    <mergeCell ref="BY38:BZ38"/>
    <mergeCell ref="CA38:CB38"/>
    <mergeCell ref="CC38:CD38"/>
    <mergeCell ref="CE38:CF38"/>
    <mergeCell ref="CG38:CH38"/>
    <mergeCell ref="BU37:BV37"/>
    <mergeCell ref="AW24:AW28"/>
    <mergeCell ref="AX24:AX28"/>
    <mergeCell ref="BG25:BG28"/>
    <mergeCell ref="BH25:BH28"/>
    <mergeCell ref="BI26:BI28"/>
    <mergeCell ref="CH21:CH24"/>
    <mergeCell ref="BO22:BO24"/>
    <mergeCell ref="T26:T28"/>
    <mergeCell ref="U26:U28"/>
    <mergeCell ref="V26:V28"/>
    <mergeCell ref="Y20:Y21"/>
    <mergeCell ref="Z20:Z21"/>
    <mergeCell ref="AI24:AI25"/>
    <mergeCell ref="AM25:AM28"/>
    <mergeCell ref="AN25:AN28"/>
    <mergeCell ref="AE26:AE28"/>
    <mergeCell ref="AF26:AF28"/>
    <mergeCell ref="AI26:AI28"/>
    <mergeCell ref="AJ26:AJ28"/>
    <mergeCell ref="AK26:AK28"/>
    <mergeCell ref="AE23:AE25"/>
    <mergeCell ref="AK21:AK22"/>
    <mergeCell ref="AL21:AL22"/>
    <mergeCell ref="X25:X28"/>
    <mergeCell ref="AC23:AC25"/>
    <mergeCell ref="T23:T25"/>
    <mergeCell ref="U24:U25"/>
    <mergeCell ref="V24:V25"/>
    <mergeCell ref="AM22:AM24"/>
    <mergeCell ref="AN22:AN24"/>
    <mergeCell ref="AV26:AV28"/>
    <mergeCell ref="BK24:BK28"/>
    <mergeCell ref="BM21:BM22"/>
    <mergeCell ref="BL24:BL28"/>
    <mergeCell ref="BA22:BA24"/>
    <mergeCell ref="AS23:AS25"/>
    <mergeCell ref="AT23:AT25"/>
    <mergeCell ref="AU23:AU25"/>
    <mergeCell ref="BE19:BE21"/>
    <mergeCell ref="AV21:AV22"/>
    <mergeCell ref="BB22:BB24"/>
    <mergeCell ref="BC16:BC20"/>
    <mergeCell ref="AW21:AX23"/>
    <mergeCell ref="AY21:AY22"/>
    <mergeCell ref="AZ21:AZ22"/>
    <mergeCell ref="BC21:BC24"/>
    <mergeCell ref="BD21:BD24"/>
    <mergeCell ref="BE13:BE16"/>
    <mergeCell ref="BA18:BA19"/>
    <mergeCell ref="BH23:BH24"/>
    <mergeCell ref="BI23:BI25"/>
    <mergeCell ref="BA25:BA28"/>
    <mergeCell ref="BJ21:BJ22"/>
    <mergeCell ref="CC20:CC21"/>
    <mergeCell ref="CD20:CD21"/>
    <mergeCell ref="BU21:BU22"/>
    <mergeCell ref="BV21:BV22"/>
    <mergeCell ref="BY21:BZ23"/>
    <mergeCell ref="CA21:CA22"/>
    <mergeCell ref="CB21:CB22"/>
    <mergeCell ref="BW12:BW16"/>
    <mergeCell ref="BX12:BX16"/>
    <mergeCell ref="CG21:CG24"/>
    <mergeCell ref="BQ15:BQ18"/>
    <mergeCell ref="BR15:BR18"/>
    <mergeCell ref="BS21:BS24"/>
    <mergeCell ref="BQ7:BQ10"/>
    <mergeCell ref="CE16:CE20"/>
    <mergeCell ref="CF16:CF20"/>
    <mergeCell ref="AR10:AR12"/>
    <mergeCell ref="BP22:BP24"/>
    <mergeCell ref="CC23:CC26"/>
    <mergeCell ref="CD23:CD26"/>
    <mergeCell ref="BS25:BS27"/>
    <mergeCell ref="BT25:BT27"/>
    <mergeCell ref="BJ26:BJ28"/>
    <mergeCell ref="AS26:AS28"/>
    <mergeCell ref="BJ23:BJ25"/>
    <mergeCell ref="BE23:BE26"/>
    <mergeCell ref="BF23:BF26"/>
    <mergeCell ref="BO25:BO28"/>
    <mergeCell ref="BP25:BP28"/>
    <mergeCell ref="AV23:AV25"/>
    <mergeCell ref="AT21:AT22"/>
    <mergeCell ref="AT26:AT28"/>
    <mergeCell ref="AU21:AU22"/>
    <mergeCell ref="BF6:BF7"/>
    <mergeCell ref="BE9:BE12"/>
    <mergeCell ref="AR22:AR25"/>
    <mergeCell ref="BF17:BF19"/>
    <mergeCell ref="BD16:BD20"/>
    <mergeCell ref="BR11:BR14"/>
    <mergeCell ref="BW25:BW28"/>
    <mergeCell ref="BX25:BX28"/>
    <mergeCell ref="BW17:BW19"/>
    <mergeCell ref="BB25:BB28"/>
    <mergeCell ref="BM26:BM28"/>
    <mergeCell ref="BN26:BN28"/>
    <mergeCell ref="BO20:BO21"/>
    <mergeCell ref="BP20:BP21"/>
    <mergeCell ref="BT21:BT24"/>
    <mergeCell ref="BG21:BG22"/>
    <mergeCell ref="BC9:BC11"/>
    <mergeCell ref="BC12:BC14"/>
    <mergeCell ref="BX17:BX19"/>
    <mergeCell ref="BW21:BW24"/>
    <mergeCell ref="BI21:BI22"/>
    <mergeCell ref="BN21:BN22"/>
    <mergeCell ref="BQ11:BQ14"/>
    <mergeCell ref="AU26:AU28"/>
    <mergeCell ref="CA25:CA28"/>
    <mergeCell ref="BU26:BU28"/>
    <mergeCell ref="BV26:BV28"/>
    <mergeCell ref="BU23:BU25"/>
    <mergeCell ref="BV23:BV25"/>
    <mergeCell ref="AY24:AY28"/>
    <mergeCell ref="AZ24:AZ28"/>
    <mergeCell ref="BS9:BS12"/>
    <mergeCell ref="BT9:BT12"/>
    <mergeCell ref="BS13:BS16"/>
    <mergeCell ref="BT13:BT16"/>
    <mergeCell ref="BS17:BS20"/>
    <mergeCell ref="BT17:BT20"/>
    <mergeCell ref="BM23:BM25"/>
    <mergeCell ref="BN23:BN25"/>
    <mergeCell ref="BG23:BG2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E42"/>
  <sheetViews>
    <sheetView topLeftCell="A22" zoomScaleNormal="100" workbookViewId="0">
      <pane xSplit="1" topLeftCell="BH1" activePane="topRight" state="frozen"/>
      <selection pane="topRight" activeCell="BV30" sqref="BV30:BY30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1818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1819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1820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1821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1822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43220</v>
      </c>
      <c r="D4" s="130"/>
      <c r="E4" s="129">
        <v>43221</v>
      </c>
      <c r="F4" s="130"/>
      <c r="G4" s="129">
        <v>43222</v>
      </c>
      <c r="H4" s="130"/>
      <c r="I4" s="129">
        <v>43223</v>
      </c>
      <c r="J4" s="130"/>
      <c r="K4" s="129">
        <v>43224</v>
      </c>
      <c r="L4" s="130"/>
      <c r="M4" s="129">
        <v>43225</v>
      </c>
      <c r="N4" s="130"/>
      <c r="O4" s="129">
        <v>43226</v>
      </c>
      <c r="P4" s="130"/>
      <c r="Q4" s="129">
        <v>43227</v>
      </c>
      <c r="R4" s="130"/>
      <c r="S4" s="129">
        <v>43228</v>
      </c>
      <c r="T4" s="130"/>
      <c r="U4" s="129">
        <v>43229</v>
      </c>
      <c r="V4" s="130"/>
      <c r="W4" s="129">
        <v>43230</v>
      </c>
      <c r="X4" s="130"/>
      <c r="Y4" s="129">
        <v>43231</v>
      </c>
      <c r="Z4" s="130"/>
      <c r="AA4" s="129">
        <v>43232</v>
      </c>
      <c r="AB4" s="130"/>
      <c r="AC4" s="129">
        <v>43233</v>
      </c>
      <c r="AD4" s="130"/>
      <c r="AE4" s="129">
        <v>43234</v>
      </c>
      <c r="AF4" s="130"/>
      <c r="AG4" s="129">
        <v>43235</v>
      </c>
      <c r="AH4" s="130"/>
      <c r="AI4" s="129">
        <v>43236</v>
      </c>
      <c r="AJ4" s="130"/>
      <c r="AK4" s="129">
        <v>43237</v>
      </c>
      <c r="AL4" s="130"/>
      <c r="AM4" s="129">
        <v>43238</v>
      </c>
      <c r="AN4" s="130"/>
      <c r="AO4" s="129">
        <v>43239</v>
      </c>
      <c r="AP4" s="130"/>
      <c r="AQ4" s="129">
        <v>43240</v>
      </c>
      <c r="AR4" s="130"/>
      <c r="AS4" s="129">
        <v>43241</v>
      </c>
      <c r="AT4" s="130"/>
      <c r="AU4" s="129">
        <v>43242</v>
      </c>
      <c r="AV4" s="130"/>
      <c r="AW4" s="129">
        <v>43243</v>
      </c>
      <c r="AX4" s="130"/>
      <c r="AY4" s="129">
        <v>43244</v>
      </c>
      <c r="AZ4" s="130"/>
      <c r="BA4" s="129">
        <v>43245</v>
      </c>
      <c r="BB4" s="130"/>
      <c r="BC4" s="129">
        <v>43246</v>
      </c>
      <c r="BD4" s="130"/>
      <c r="BE4" s="129">
        <v>43247</v>
      </c>
      <c r="BF4" s="130"/>
      <c r="BG4" s="129">
        <v>43248</v>
      </c>
      <c r="BH4" s="130"/>
      <c r="BI4" s="129">
        <v>43249</v>
      </c>
      <c r="BJ4" s="130"/>
      <c r="BK4" s="129">
        <v>43250</v>
      </c>
      <c r="BL4" s="130"/>
      <c r="BM4" s="129">
        <v>43251</v>
      </c>
      <c r="BN4" s="130"/>
      <c r="BO4" s="129">
        <v>43252</v>
      </c>
      <c r="BP4" s="130"/>
      <c r="BQ4" s="129">
        <v>43253</v>
      </c>
      <c r="BR4" s="130"/>
      <c r="BS4" s="129">
        <v>43254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ht="15.75" thickBot="1" x14ac:dyDescent="0.3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85"/>
      <c r="N6" s="85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ht="15" customHeight="1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215" t="s">
        <v>106</v>
      </c>
      <c r="N7" s="216"/>
      <c r="O7" s="5"/>
      <c r="P7" s="5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ht="15.75" thickBot="1" x14ac:dyDescent="0.3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204"/>
      <c r="N8" s="217"/>
      <c r="O8" s="85"/>
      <c r="P8" s="9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ht="15" customHeight="1" x14ac:dyDescent="0.25">
      <c r="A9" s="138"/>
      <c r="B9" s="10"/>
      <c r="C9" s="11"/>
      <c r="D9" s="4"/>
      <c r="E9" s="4"/>
      <c r="F9" s="4"/>
      <c r="G9" s="4"/>
      <c r="H9" s="4"/>
      <c r="I9" s="4"/>
      <c r="J9" s="5"/>
      <c r="K9" s="5"/>
      <c r="L9" s="5"/>
      <c r="M9" s="204"/>
      <c r="N9" s="217"/>
      <c r="O9" s="139" t="s">
        <v>84</v>
      </c>
      <c r="P9" s="5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8"/>
      <c r="F10" s="8"/>
      <c r="G10" s="8"/>
      <c r="H10" s="8"/>
      <c r="I10" s="8"/>
      <c r="J10" s="9"/>
      <c r="K10" s="9"/>
      <c r="L10" s="9"/>
      <c r="M10" s="204"/>
      <c r="N10" s="217"/>
      <c r="O10" s="142"/>
      <c r="P10" s="9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ht="15.75" thickBot="1" x14ac:dyDescent="0.3">
      <c r="A11" s="138"/>
      <c r="B11" s="10"/>
      <c r="C11" s="11"/>
      <c r="D11" s="4"/>
      <c r="E11" s="4"/>
      <c r="F11" s="4"/>
      <c r="G11" s="4"/>
      <c r="H11" s="4"/>
      <c r="I11" s="4"/>
      <c r="J11" s="5"/>
      <c r="K11" s="5"/>
      <c r="L11" s="5"/>
      <c r="M11" s="204"/>
      <c r="N11" s="217"/>
      <c r="O11" s="142"/>
      <c r="P11" s="5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ht="15.75" customHeight="1" thickBot="1" x14ac:dyDescent="0.3">
      <c r="A12" s="138">
        <v>0.54166666666666663</v>
      </c>
      <c r="B12" s="6"/>
      <c r="C12" s="7"/>
      <c r="D12" s="8"/>
      <c r="E12" s="147" t="s">
        <v>105</v>
      </c>
      <c r="F12" s="147" t="s">
        <v>105</v>
      </c>
      <c r="G12" s="8"/>
      <c r="H12" s="8"/>
      <c r="I12" s="8"/>
      <c r="J12" s="9"/>
      <c r="K12" s="9"/>
      <c r="L12" s="9"/>
      <c r="M12" s="205"/>
      <c r="N12" s="214"/>
      <c r="O12" s="189"/>
      <c r="P12" s="9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ht="15" customHeight="1" x14ac:dyDescent="0.25">
      <c r="A13" s="138"/>
      <c r="B13" s="10"/>
      <c r="C13" s="11"/>
      <c r="D13" s="4"/>
      <c r="E13" s="201"/>
      <c r="F13" s="201"/>
      <c r="G13" s="4"/>
      <c r="H13" s="4"/>
      <c r="I13" s="4"/>
      <c r="J13" s="5"/>
      <c r="K13" s="5"/>
      <c r="L13" s="5"/>
      <c r="M13" s="5"/>
      <c r="N13" s="5"/>
      <c r="O13" s="139" t="s">
        <v>86</v>
      </c>
      <c r="P13" s="139" t="s">
        <v>86</v>
      </c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ht="15" customHeight="1" x14ac:dyDescent="0.25">
      <c r="A14" s="138">
        <v>0.58333333333333337</v>
      </c>
      <c r="B14" s="6"/>
      <c r="C14" s="7"/>
      <c r="D14" s="8"/>
      <c r="E14" s="201"/>
      <c r="F14" s="201"/>
      <c r="G14" s="8"/>
      <c r="H14" s="8"/>
      <c r="I14" s="8"/>
      <c r="J14" s="9"/>
      <c r="K14" s="9"/>
      <c r="L14" s="9"/>
      <c r="M14" s="9"/>
      <c r="N14" s="9"/>
      <c r="O14" s="142"/>
      <c r="P14" s="142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ht="15.75" customHeight="1" thickBot="1" x14ac:dyDescent="0.3">
      <c r="A15" s="138"/>
      <c r="B15" s="10"/>
      <c r="C15" s="11"/>
      <c r="D15" s="4"/>
      <c r="E15" s="201"/>
      <c r="F15" s="201"/>
      <c r="G15" s="4"/>
      <c r="H15" s="4"/>
      <c r="I15" s="4"/>
      <c r="J15" s="5"/>
      <c r="K15" s="5"/>
      <c r="L15" s="5"/>
      <c r="M15" s="5"/>
      <c r="N15" s="5"/>
      <c r="O15" s="142"/>
      <c r="P15" s="14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ht="15" customHeight="1" thickBot="1" x14ac:dyDescent="0.3">
      <c r="A16" s="138">
        <v>0.625</v>
      </c>
      <c r="B16" s="6"/>
      <c r="C16" s="7"/>
      <c r="D16" s="8"/>
      <c r="E16" s="202"/>
      <c r="F16" s="202"/>
      <c r="G16" s="8"/>
      <c r="H16" s="8"/>
      <c r="I16" s="8"/>
      <c r="J16" s="9"/>
      <c r="K16" s="9"/>
      <c r="L16" s="91"/>
      <c r="M16" s="139" t="s">
        <v>64</v>
      </c>
      <c r="N16" s="139" t="s">
        <v>64</v>
      </c>
      <c r="O16" s="189"/>
      <c r="P16" s="189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ht="15" customHeight="1" x14ac:dyDescent="0.25">
      <c r="A17" s="138"/>
      <c r="B17" s="10"/>
      <c r="C17" s="11"/>
      <c r="D17" s="110"/>
      <c r="E17" s="156" t="s">
        <v>26</v>
      </c>
      <c r="F17" s="139" t="s">
        <v>102</v>
      </c>
      <c r="G17" s="4"/>
      <c r="H17" s="4"/>
      <c r="I17" s="4"/>
      <c r="J17" s="5"/>
      <c r="K17" s="5"/>
      <c r="L17" s="90"/>
      <c r="M17" s="201"/>
      <c r="N17" s="201"/>
      <c r="O17" s="139" t="s">
        <v>85</v>
      </c>
      <c r="P17" s="139" t="s">
        <v>85</v>
      </c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112"/>
      <c r="E18" s="157"/>
      <c r="F18" s="142"/>
      <c r="G18" s="8"/>
      <c r="H18" s="8"/>
      <c r="I18" s="8"/>
      <c r="J18" s="9"/>
      <c r="K18" s="9"/>
      <c r="L18" s="91"/>
      <c r="M18" s="201"/>
      <c r="N18" s="201"/>
      <c r="O18" s="199"/>
      <c r="P18" s="199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thickBot="1" x14ac:dyDescent="0.3">
      <c r="A19" s="138"/>
      <c r="B19" s="10"/>
      <c r="C19" s="11"/>
      <c r="D19" s="110"/>
      <c r="E19" s="189"/>
      <c r="F19" s="143"/>
      <c r="G19" s="5"/>
      <c r="H19" s="5"/>
      <c r="I19" s="5"/>
      <c r="J19" s="5"/>
      <c r="K19" s="5"/>
      <c r="L19" s="90"/>
      <c r="M19" s="201"/>
      <c r="N19" s="201"/>
      <c r="O19" s="199"/>
      <c r="P19" s="199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thickBot="1" x14ac:dyDescent="0.3">
      <c r="A20" s="138">
        <v>0.70833333333333337</v>
      </c>
      <c r="B20" s="16"/>
      <c r="C20" s="7"/>
      <c r="D20" s="8"/>
      <c r="E20" s="87"/>
      <c r="F20" s="8"/>
      <c r="G20" s="9"/>
      <c r="H20" s="9"/>
      <c r="I20" s="9"/>
      <c r="J20" s="9"/>
      <c r="K20" s="156" t="s">
        <v>22</v>
      </c>
      <c r="L20" s="156" t="s">
        <v>23</v>
      </c>
      <c r="M20" s="202"/>
      <c r="N20" s="202"/>
      <c r="O20" s="200"/>
      <c r="P20" s="20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ht="15" customHeight="1" thickBot="1" x14ac:dyDescent="0.3">
      <c r="A21" s="138"/>
      <c r="B21" s="17"/>
      <c r="C21" s="5"/>
      <c r="D21" s="5"/>
      <c r="E21" s="139" t="s">
        <v>90</v>
      </c>
      <c r="F21" s="5"/>
      <c r="G21" s="171" t="s">
        <v>28</v>
      </c>
      <c r="H21" s="172"/>
      <c r="I21" s="156" t="s">
        <v>26</v>
      </c>
      <c r="J21" s="156" t="s">
        <v>27</v>
      </c>
      <c r="K21" s="158"/>
      <c r="L21" s="158"/>
      <c r="M21" s="147" t="s">
        <v>88</v>
      </c>
      <c r="N21" s="147" t="s">
        <v>88</v>
      </c>
      <c r="O21" s="147" t="s">
        <v>81</v>
      </c>
      <c r="P21" s="147" t="s">
        <v>81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thickBot="1" x14ac:dyDescent="0.3">
      <c r="A22" s="138">
        <v>0.75</v>
      </c>
      <c r="B22" s="16"/>
      <c r="C22" s="9"/>
      <c r="D22" s="9"/>
      <c r="E22" s="188"/>
      <c r="F22" s="9"/>
      <c r="G22" s="173"/>
      <c r="H22" s="174"/>
      <c r="I22" s="158"/>
      <c r="J22" s="158"/>
      <c r="K22" s="83"/>
      <c r="L22" s="83"/>
      <c r="M22" s="148"/>
      <c r="N22" s="148"/>
      <c r="O22" s="148"/>
      <c r="P22" s="14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thickBot="1" x14ac:dyDescent="0.3">
      <c r="A23" s="138"/>
      <c r="B23" s="17"/>
      <c r="C23" s="5"/>
      <c r="D23" s="5"/>
      <c r="E23" s="188"/>
      <c r="F23" s="5"/>
      <c r="G23" s="175"/>
      <c r="H23" s="176"/>
      <c r="I23" s="4"/>
      <c r="J23" s="4"/>
      <c r="K23" s="139" t="s">
        <v>94</v>
      </c>
      <c r="L23" s="139" t="s">
        <v>94</v>
      </c>
      <c r="M23" s="148"/>
      <c r="N23" s="148"/>
      <c r="O23" s="148"/>
      <c r="P23" s="14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</row>
    <row r="24" spans="1:83" ht="15" customHeight="1" thickBot="1" x14ac:dyDescent="0.3">
      <c r="A24" s="138">
        <v>0.79166666666666663</v>
      </c>
      <c r="B24" s="16"/>
      <c r="C24" s="9"/>
      <c r="D24" s="9"/>
      <c r="E24" s="189"/>
      <c r="F24" s="9"/>
      <c r="G24" s="9"/>
      <c r="H24" s="9"/>
      <c r="I24" s="8"/>
      <c r="J24" s="8"/>
      <c r="K24" s="199"/>
      <c r="L24" s="199"/>
      <c r="M24" s="189"/>
      <c r="N24" s="189"/>
      <c r="O24" s="149"/>
      <c r="P24" s="14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</row>
    <row r="25" spans="1:83" ht="15.75" customHeight="1" x14ac:dyDescent="0.25">
      <c r="A25" s="138"/>
      <c r="B25" s="17"/>
      <c r="C25" s="5"/>
      <c r="D25" s="5"/>
      <c r="E25" s="139" t="s">
        <v>75</v>
      </c>
      <c r="F25" s="139" t="s">
        <v>75</v>
      </c>
      <c r="G25" s="139" t="s">
        <v>100</v>
      </c>
      <c r="H25" s="139" t="s">
        <v>100</v>
      </c>
      <c r="I25" s="139" t="s">
        <v>66</v>
      </c>
      <c r="J25" s="139" t="s">
        <v>66</v>
      </c>
      <c r="K25" s="199"/>
      <c r="L25" s="199"/>
      <c r="M25" s="5"/>
      <c r="N25" s="5"/>
      <c r="O25" s="5"/>
      <c r="P25" s="2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</row>
    <row r="26" spans="1:83" ht="15" customHeight="1" thickBot="1" x14ac:dyDescent="0.3">
      <c r="A26" s="138">
        <v>0.83333333333333337</v>
      </c>
      <c r="B26" s="16"/>
      <c r="C26" s="9"/>
      <c r="D26" s="9"/>
      <c r="E26" s="142"/>
      <c r="F26" s="142"/>
      <c r="G26" s="142"/>
      <c r="H26" s="142"/>
      <c r="I26" s="142"/>
      <c r="J26" s="142"/>
      <c r="K26" s="200"/>
      <c r="L26" s="200"/>
      <c r="M26" s="9"/>
      <c r="N26" s="9"/>
      <c r="O26" s="9"/>
      <c r="P26" s="2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</row>
    <row r="27" spans="1:83" x14ac:dyDescent="0.25">
      <c r="A27" s="138"/>
      <c r="B27" s="17"/>
      <c r="C27" s="5"/>
      <c r="D27" s="5"/>
      <c r="E27" s="142"/>
      <c r="F27" s="142"/>
      <c r="G27" s="142"/>
      <c r="H27" s="142"/>
      <c r="I27" s="142"/>
      <c r="J27" s="142"/>
      <c r="K27" s="5"/>
      <c r="L27" s="5"/>
      <c r="M27" s="5"/>
      <c r="N27" s="5"/>
      <c r="O27" s="5"/>
      <c r="P27" s="2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</row>
    <row r="28" spans="1:83" ht="15.75" thickBot="1" x14ac:dyDescent="0.3">
      <c r="A28" s="138">
        <v>0.875</v>
      </c>
      <c r="B28" s="16"/>
      <c r="C28" s="9"/>
      <c r="D28" s="9"/>
      <c r="E28" s="143"/>
      <c r="F28" s="143"/>
      <c r="G28" s="143"/>
      <c r="H28" s="143"/>
      <c r="I28" s="143"/>
      <c r="J28" s="143"/>
      <c r="K28" s="9"/>
      <c r="L28" s="9"/>
      <c r="M28" s="9"/>
      <c r="N28" s="9"/>
      <c r="O28" s="9"/>
      <c r="P28" s="2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</row>
    <row r="29" spans="1:83" ht="15.75" thickBot="1" x14ac:dyDescent="0.3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  <c r="BV30" s="218" t="s">
        <v>107</v>
      </c>
      <c r="BW30" s="219"/>
      <c r="BX30" s="219"/>
      <c r="BY30" s="220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>
        <f>1+2+1.5</f>
        <v>4.5</v>
      </c>
      <c r="F32" s="128"/>
      <c r="G32" s="127">
        <v>1.5</v>
      </c>
      <c r="H32" s="128"/>
      <c r="I32" s="127">
        <v>1</v>
      </c>
      <c r="J32" s="128"/>
      <c r="K32" s="127">
        <f>1+2</f>
        <v>3</v>
      </c>
      <c r="L32" s="128"/>
      <c r="M32" s="127"/>
      <c r="N32" s="128"/>
      <c r="O32" s="127">
        <f>1+2+2</f>
        <v>5</v>
      </c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 t="shared" ref="BV32:BV39" si="0">SUM(C32:BT32)</f>
        <v>15</v>
      </c>
      <c r="BW32" s="45">
        <v>150</v>
      </c>
      <c r="BX32" s="46">
        <f>BV32*BW32</f>
        <v>2250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>
        <v>2</v>
      </c>
      <c r="H33" s="128"/>
      <c r="I33" s="127">
        <v>2</v>
      </c>
      <c r="J33" s="128"/>
      <c r="K33" s="127"/>
      <c r="L33" s="128"/>
      <c r="M33" s="127">
        <v>2.5</v>
      </c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si="0"/>
        <v>6.5</v>
      </c>
      <c r="BW33" s="49">
        <v>300</v>
      </c>
      <c r="BX33" s="50">
        <f t="shared" ref="BX33:BX39" si="1">BV33*BW33</f>
        <v>1950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>
        <f>2+3</f>
        <v>5</v>
      </c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5</v>
      </c>
      <c r="BW34" s="53">
        <v>150</v>
      </c>
      <c r="BX34" s="54">
        <f t="shared" si="1"/>
        <v>750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>
        <v>2.5</v>
      </c>
      <c r="F35" s="126"/>
      <c r="G35" s="125"/>
      <c r="H35" s="126"/>
      <c r="I35" s="125"/>
      <c r="J35" s="126"/>
      <c r="K35" s="125"/>
      <c r="L35" s="126"/>
      <c r="M35" s="125"/>
      <c r="N35" s="126"/>
      <c r="O35" s="125">
        <v>2</v>
      </c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4.5</v>
      </c>
      <c r="BW35" s="57">
        <v>300</v>
      </c>
      <c r="BX35" s="58">
        <f t="shared" si="1"/>
        <v>1350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6300</v>
      </c>
    </row>
    <row r="42" spans="1:83" ht="15.75" thickTop="1" x14ac:dyDescent="0.25"/>
  </sheetData>
  <mergeCells count="399">
    <mergeCell ref="BV30:BY30"/>
    <mergeCell ref="AS3:AT3"/>
    <mergeCell ref="AU3:AV3"/>
    <mergeCell ref="AW3:AX3"/>
    <mergeCell ref="AA3:AB3"/>
    <mergeCell ref="AI3:AJ3"/>
    <mergeCell ref="AK3:AL3"/>
    <mergeCell ref="BK3:BL3"/>
    <mergeCell ref="BC3:BD3"/>
    <mergeCell ref="BE3:BF3"/>
    <mergeCell ref="BG3:BH3"/>
    <mergeCell ref="BI3:BJ3"/>
    <mergeCell ref="BQ3:BR3"/>
    <mergeCell ref="BK4:BL4"/>
    <mergeCell ref="BM4:BN4"/>
    <mergeCell ref="BO4:BP4"/>
    <mergeCell ref="BQ4:BR4"/>
    <mergeCell ref="BS4:BT4"/>
    <mergeCell ref="AY4:AZ4"/>
    <mergeCell ref="BA4:BB4"/>
    <mergeCell ref="BC4:BD4"/>
    <mergeCell ref="AE3:AF3"/>
    <mergeCell ref="AG3:AH3"/>
    <mergeCell ref="BE4:BF4"/>
    <mergeCell ref="C2:P2"/>
    <mergeCell ref="Q2:AD2"/>
    <mergeCell ref="AE2:AR2"/>
    <mergeCell ref="AS2:BF2"/>
    <mergeCell ref="BG2:BT2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AM3:AN3"/>
    <mergeCell ref="BS3:BT3"/>
    <mergeCell ref="AY3:AZ3"/>
    <mergeCell ref="BA3:BB3"/>
    <mergeCell ref="AO3:AP3"/>
    <mergeCell ref="AQ3:AR3"/>
    <mergeCell ref="AC3:AD3"/>
    <mergeCell ref="BG4:BH4"/>
    <mergeCell ref="BI4:BJ4"/>
    <mergeCell ref="AS4:AT4"/>
    <mergeCell ref="AU4:AV4"/>
    <mergeCell ref="AW4:AX4"/>
    <mergeCell ref="AC4:AD4"/>
    <mergeCell ref="AE4:AF4"/>
    <mergeCell ref="AG4:AH4"/>
    <mergeCell ref="AI4:AJ4"/>
    <mergeCell ref="AK4:AL4"/>
    <mergeCell ref="BM3:BN3"/>
    <mergeCell ref="BO3:BP3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C4:D4"/>
    <mergeCell ref="E4:F4"/>
    <mergeCell ref="G4:H4"/>
    <mergeCell ref="I4:J4"/>
    <mergeCell ref="K4:L4"/>
    <mergeCell ref="M4:N4"/>
    <mergeCell ref="AM4:AN4"/>
    <mergeCell ref="AO4:AP4"/>
    <mergeCell ref="AQ4:AR4"/>
    <mergeCell ref="O4:P4"/>
    <mergeCell ref="Q4:R4"/>
    <mergeCell ref="S4:T4"/>
    <mergeCell ref="U4:V4"/>
    <mergeCell ref="W4:X4"/>
    <mergeCell ref="Y4:Z4"/>
    <mergeCell ref="AA4:AB4"/>
    <mergeCell ref="M32:N32"/>
    <mergeCell ref="O32:P32"/>
    <mergeCell ref="Q32:R32"/>
    <mergeCell ref="S32:T32"/>
    <mergeCell ref="U32:V32"/>
    <mergeCell ref="W32:X32"/>
    <mergeCell ref="O9:O12"/>
    <mergeCell ref="M21:M24"/>
    <mergeCell ref="N21:N24"/>
    <mergeCell ref="P13:P16"/>
    <mergeCell ref="P17:P20"/>
    <mergeCell ref="P21:P24"/>
    <mergeCell ref="A30:A31"/>
    <mergeCell ref="C32:D32"/>
    <mergeCell ref="E32:F32"/>
    <mergeCell ref="G32:H32"/>
    <mergeCell ref="I32:J32"/>
    <mergeCell ref="K32:L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Q33:BR33"/>
    <mergeCell ref="BS33:BT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Q34:R34"/>
    <mergeCell ref="S34:T34"/>
    <mergeCell ref="U34:V34"/>
    <mergeCell ref="W34:X34"/>
    <mergeCell ref="Y34:Z34"/>
    <mergeCell ref="AA34:AB34"/>
    <mergeCell ref="C34:D34"/>
    <mergeCell ref="E34:F34"/>
    <mergeCell ref="G34:H34"/>
    <mergeCell ref="I34:J34"/>
    <mergeCell ref="K34:L34"/>
    <mergeCell ref="M34:N34"/>
    <mergeCell ref="O34:P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M35:N35"/>
    <mergeCell ref="O35:P35"/>
    <mergeCell ref="Q35:R35"/>
    <mergeCell ref="S35:T35"/>
    <mergeCell ref="U35:V35"/>
    <mergeCell ref="W35:X35"/>
    <mergeCell ref="C35:D35"/>
    <mergeCell ref="E35:F35"/>
    <mergeCell ref="G35:H35"/>
    <mergeCell ref="I35:J35"/>
    <mergeCell ref="K35:L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BQ36:BR36"/>
    <mergeCell ref="BS36:BT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U37:AV37"/>
    <mergeCell ref="AW37:AX37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BM37:BN37"/>
    <mergeCell ref="BO37:BP37"/>
    <mergeCell ref="BQ37:BR37"/>
    <mergeCell ref="BS37:BT37"/>
    <mergeCell ref="BA37:BB37"/>
    <mergeCell ref="BC37:BD37"/>
    <mergeCell ref="BE37:BF37"/>
    <mergeCell ref="BG37:BH37"/>
    <mergeCell ref="BI37:BJ37"/>
    <mergeCell ref="BK37:BL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AW38:AX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BI38:BJ38"/>
    <mergeCell ref="BK38:BL38"/>
    <mergeCell ref="BM38:BN38"/>
    <mergeCell ref="BS39:BT39"/>
    <mergeCell ref="BE39:BF39"/>
    <mergeCell ref="BG39:BH39"/>
    <mergeCell ref="BI39:BJ39"/>
    <mergeCell ref="BK39:BL39"/>
    <mergeCell ref="BM39:BN39"/>
    <mergeCell ref="BO39:BP39"/>
    <mergeCell ref="BO38:BP38"/>
    <mergeCell ref="BQ38:BR38"/>
    <mergeCell ref="BS38:BT38"/>
    <mergeCell ref="BQ39:BR39"/>
    <mergeCell ref="AY39:AZ39"/>
    <mergeCell ref="BA39:BB39"/>
    <mergeCell ref="BC39:BD39"/>
    <mergeCell ref="K23:K26"/>
    <mergeCell ref="L23:L26"/>
    <mergeCell ref="AG39:AH39"/>
    <mergeCell ref="AI39:AJ39"/>
    <mergeCell ref="AK39:AL39"/>
    <mergeCell ref="AM39:AN39"/>
    <mergeCell ref="AO39:AP39"/>
    <mergeCell ref="AY38:AZ38"/>
    <mergeCell ref="BA38:BB38"/>
    <mergeCell ref="Y38:Z38"/>
    <mergeCell ref="AA38:AB38"/>
    <mergeCell ref="AC38:AD38"/>
    <mergeCell ref="AE38:AF38"/>
    <mergeCell ref="AG38:AH38"/>
    <mergeCell ref="AI38:AJ38"/>
    <mergeCell ref="AO37:AP37"/>
    <mergeCell ref="AQ37:AR37"/>
    <mergeCell ref="AS37:AT37"/>
    <mergeCell ref="AS39:AT39"/>
    <mergeCell ref="AU39:AV39"/>
    <mergeCell ref="AW39:AX39"/>
    <mergeCell ref="AQ39:AR39"/>
    <mergeCell ref="U39:V39"/>
    <mergeCell ref="W39:X39"/>
    <mergeCell ref="Y39:Z39"/>
    <mergeCell ref="AA39:AB39"/>
    <mergeCell ref="AC39:AD39"/>
    <mergeCell ref="AE39:AF39"/>
    <mergeCell ref="E25:E28"/>
    <mergeCell ref="F25:F28"/>
    <mergeCell ref="I25:I28"/>
    <mergeCell ref="J25:J28"/>
    <mergeCell ref="G25:G28"/>
    <mergeCell ref="H25:H28"/>
    <mergeCell ref="M38:N38"/>
    <mergeCell ref="O38:P38"/>
    <mergeCell ref="Q38:R38"/>
    <mergeCell ref="S38:T38"/>
    <mergeCell ref="U38:V38"/>
    <mergeCell ref="W38:X38"/>
    <mergeCell ref="U37:V37"/>
    <mergeCell ref="W37:X37"/>
    <mergeCell ref="Y37:Z37"/>
    <mergeCell ref="AA37:AB37"/>
    <mergeCell ref="AG36:AH36"/>
    <mergeCell ref="E17:E19"/>
    <mergeCell ref="L20:L21"/>
    <mergeCell ref="O17:O20"/>
    <mergeCell ref="M16:M20"/>
    <mergeCell ref="N16:N20"/>
    <mergeCell ref="O13:O16"/>
    <mergeCell ref="O21:O24"/>
    <mergeCell ref="F17:F19"/>
    <mergeCell ref="E12:E16"/>
    <mergeCell ref="F12:F16"/>
    <mergeCell ref="M7:N12"/>
    <mergeCell ref="E21:E24"/>
    <mergeCell ref="G21:H23"/>
    <mergeCell ref="I21:I22"/>
    <mergeCell ref="J21:J22"/>
    <mergeCell ref="K20:K2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E42"/>
  <sheetViews>
    <sheetView zoomScale="80" zoomScaleNormal="80" workbookViewId="0">
      <selection activeCell="BO48" sqref="BO48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1822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1823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1824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1825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1826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43248</v>
      </c>
      <c r="D4" s="130"/>
      <c r="E4" s="129">
        <v>43249</v>
      </c>
      <c r="F4" s="130"/>
      <c r="G4" s="129">
        <v>43250</v>
      </c>
      <c r="H4" s="130"/>
      <c r="I4" s="129">
        <v>43251</v>
      </c>
      <c r="J4" s="130"/>
      <c r="K4" s="129">
        <v>43252</v>
      </c>
      <c r="L4" s="130"/>
      <c r="M4" s="129">
        <v>43253</v>
      </c>
      <c r="N4" s="130"/>
      <c r="O4" s="129">
        <v>43254</v>
      </c>
      <c r="P4" s="130"/>
      <c r="Q4" s="129">
        <v>43255</v>
      </c>
      <c r="R4" s="130"/>
      <c r="S4" s="129">
        <v>43256</v>
      </c>
      <c r="T4" s="130"/>
      <c r="U4" s="129">
        <v>43257</v>
      </c>
      <c r="V4" s="130"/>
      <c r="W4" s="129">
        <v>43258</v>
      </c>
      <c r="X4" s="130"/>
      <c r="Y4" s="129">
        <v>43259</v>
      </c>
      <c r="Z4" s="130"/>
      <c r="AA4" s="129">
        <v>43260</v>
      </c>
      <c r="AB4" s="130"/>
      <c r="AC4" s="129">
        <v>43261</v>
      </c>
      <c r="AD4" s="130"/>
      <c r="AE4" s="129">
        <v>43262</v>
      </c>
      <c r="AF4" s="130"/>
      <c r="AG4" s="129">
        <v>43263</v>
      </c>
      <c r="AH4" s="130"/>
      <c r="AI4" s="129">
        <v>43264</v>
      </c>
      <c r="AJ4" s="130"/>
      <c r="AK4" s="129">
        <v>43265</v>
      </c>
      <c r="AL4" s="130"/>
      <c r="AM4" s="129">
        <v>43266</v>
      </c>
      <c r="AN4" s="130"/>
      <c r="AO4" s="129">
        <v>43267</v>
      </c>
      <c r="AP4" s="130"/>
      <c r="AQ4" s="129">
        <v>43268</v>
      </c>
      <c r="AR4" s="130"/>
      <c r="AS4" s="129">
        <v>43269</v>
      </c>
      <c r="AT4" s="130"/>
      <c r="AU4" s="129">
        <v>43270</v>
      </c>
      <c r="AV4" s="130"/>
      <c r="AW4" s="129">
        <v>43271</v>
      </c>
      <c r="AX4" s="130"/>
      <c r="AY4" s="129">
        <v>43272</v>
      </c>
      <c r="AZ4" s="130"/>
      <c r="BA4" s="129">
        <v>43273</v>
      </c>
      <c r="BB4" s="130"/>
      <c r="BC4" s="129">
        <v>43274</v>
      </c>
      <c r="BD4" s="130"/>
      <c r="BE4" s="129">
        <v>43275</v>
      </c>
      <c r="BF4" s="130"/>
      <c r="BG4" s="129">
        <v>43276</v>
      </c>
      <c r="BH4" s="130"/>
      <c r="BI4" s="129">
        <v>43277</v>
      </c>
      <c r="BJ4" s="130"/>
      <c r="BK4" s="129">
        <v>43278</v>
      </c>
      <c r="BL4" s="130"/>
      <c r="BM4" s="129">
        <v>43279</v>
      </c>
      <c r="BN4" s="130"/>
      <c r="BO4" s="129">
        <v>43280</v>
      </c>
      <c r="BP4" s="130"/>
      <c r="BQ4" s="129">
        <v>43281</v>
      </c>
      <c r="BR4" s="130"/>
      <c r="BS4" s="129">
        <v>43282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x14ac:dyDescent="0.25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x14ac:dyDescent="0.25">
      <c r="A20" s="138">
        <v>0.70833333333333337</v>
      </c>
      <c r="B20" s="1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x14ac:dyDescent="0.25">
      <c r="A21" s="138"/>
      <c r="B21" s="17"/>
      <c r="C21" s="1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x14ac:dyDescent="0.25">
      <c r="A22" s="138">
        <v>0.75</v>
      </c>
      <c r="B22" s="16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x14ac:dyDescent="0.25">
      <c r="A23" s="138"/>
      <c r="B23" s="17"/>
      <c r="C23" s="11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1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22"/>
      <c r="AE23" s="11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4"/>
      <c r="BI23" s="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</row>
    <row r="24" spans="1:83" x14ac:dyDescent="0.25">
      <c r="A24" s="138">
        <v>0.79166666666666663</v>
      </c>
      <c r="B24" s="16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7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  <c r="AE24" s="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</row>
    <row r="25" spans="1:83" x14ac:dyDescent="0.25">
      <c r="A25" s="138"/>
      <c r="B25" s="17"/>
      <c r="C25" s="1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1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2"/>
      <c r="AE25" s="11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</row>
    <row r="26" spans="1:83" x14ac:dyDescent="0.25">
      <c r="A26" s="138">
        <v>0.83333333333333337</v>
      </c>
      <c r="B26" s="16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7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1"/>
      <c r="AE26" s="7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</row>
    <row r="27" spans="1:83" x14ac:dyDescent="0.25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</row>
    <row r="28" spans="1:83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</row>
    <row r="29" spans="1:83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 t="shared" ref="BV32:BV39" si="0">SUM(C32:BT32)</f>
        <v>0</v>
      </c>
      <c r="BW32" s="45">
        <v>150</v>
      </c>
      <c r="BX32" s="46">
        <f>BV32*BW32</f>
        <v>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si="0"/>
        <v>0</v>
      </c>
      <c r="BW33" s="49">
        <v>300</v>
      </c>
      <c r="BX33" s="50">
        <f t="shared" ref="BX33:BX39" si="1">BV33*BW33</f>
        <v>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0</v>
      </c>
      <c r="BW35" s="57">
        <v>300</v>
      </c>
      <c r="BX35" s="58">
        <f t="shared" si="1"/>
        <v>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0</v>
      </c>
    </row>
    <row r="42" spans="1:83" ht="15.75" thickTop="1" x14ac:dyDescent="0.25"/>
  </sheetData>
  <mergeCells count="368">
    <mergeCell ref="AS2:BF2"/>
    <mergeCell ref="BG2:B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O3:AP3"/>
    <mergeCell ref="AQ3:AR3"/>
    <mergeCell ref="AS3:AT3"/>
    <mergeCell ref="AU3:AV3"/>
    <mergeCell ref="Y3:Z3"/>
    <mergeCell ref="AA3:AB3"/>
    <mergeCell ref="O4:P4"/>
    <mergeCell ref="Q4:R4"/>
    <mergeCell ref="S4:T4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A8:A9"/>
    <mergeCell ref="A10:A11"/>
    <mergeCell ref="A12:A13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6:A7"/>
    <mergeCell ref="AY4:AZ4"/>
    <mergeCell ref="BA4:BB4"/>
    <mergeCell ref="BC4:BD4"/>
    <mergeCell ref="BE4:BF4"/>
    <mergeCell ref="BG4:BH4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S37:T37"/>
    <mergeCell ref="U37:V37"/>
    <mergeCell ref="W37:X37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C38:D38"/>
    <mergeCell ref="E38:F38"/>
    <mergeCell ref="G38:H38"/>
    <mergeCell ref="I38:J38"/>
    <mergeCell ref="K38:L38"/>
    <mergeCell ref="M38:N38"/>
    <mergeCell ref="BI37:BJ37"/>
    <mergeCell ref="BK37:BL37"/>
    <mergeCell ref="BM37:BN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BQ38:BR38"/>
    <mergeCell ref="BS38:BT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M39:N39"/>
    <mergeCell ref="O39:P39"/>
    <mergeCell ref="Q39:R39"/>
    <mergeCell ref="S39:T39"/>
    <mergeCell ref="U39:V39"/>
    <mergeCell ref="W39:X39"/>
    <mergeCell ref="BK38:BL38"/>
    <mergeCell ref="BM38:BN38"/>
    <mergeCell ref="BO38:BP38"/>
    <mergeCell ref="AK38:AL38"/>
    <mergeCell ref="O38:P38"/>
    <mergeCell ref="Q38:R38"/>
    <mergeCell ref="S38:T38"/>
    <mergeCell ref="U38:V38"/>
    <mergeCell ref="W38:X38"/>
    <mergeCell ref="Y38:Z38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BS39:BT39"/>
    <mergeCell ref="AW39:AX39"/>
    <mergeCell ref="AY39:AZ39"/>
    <mergeCell ref="BA39:BB39"/>
    <mergeCell ref="BC39:BD39"/>
    <mergeCell ref="BE39:BF39"/>
    <mergeCell ref="BG39:BH39"/>
    <mergeCell ref="AC39:AD39"/>
    <mergeCell ref="AE39:AF39"/>
    <mergeCell ref="AG39:AH39"/>
    <mergeCell ref="AI39:AJ39"/>
    <mergeCell ref="BI39:BJ39"/>
    <mergeCell ref="BK39:BL39"/>
    <mergeCell ref="BM39:BN39"/>
    <mergeCell ref="BO39:BP39"/>
    <mergeCell ref="BQ39:BR39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S42"/>
  <sheetViews>
    <sheetView zoomScale="80" zoomScaleNormal="80" workbookViewId="0">
      <selection activeCell="CJ33" sqref="CJ33"/>
    </sheetView>
  </sheetViews>
  <sheetFormatPr defaultRowHeight="15" x14ac:dyDescent="0.25"/>
  <cols>
    <col min="1" max="1" width="9.140625" style="15" customWidth="1"/>
    <col min="2" max="2" width="1.85546875" customWidth="1"/>
    <col min="3" max="87" width="5.7109375" customWidth="1"/>
    <col min="88" max="89" width="10.7109375" style="40" customWidth="1"/>
    <col min="90" max="91" width="10.7109375" customWidth="1"/>
    <col min="92" max="106" width="5.7109375" customWidth="1"/>
  </cols>
  <sheetData>
    <row r="1" spans="1:86" ht="15.75" thickBot="1" x14ac:dyDescent="0.3">
      <c r="A1" s="15">
        <v>2018</v>
      </c>
    </row>
    <row r="2" spans="1:86" ht="15.75" thickBot="1" x14ac:dyDescent="0.3">
      <c r="A2" s="38" t="s">
        <v>0</v>
      </c>
      <c r="B2" s="36"/>
      <c r="C2" s="131">
        <v>1826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1827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1828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1829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1830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  <c r="BU2" s="131">
        <v>1831</v>
      </c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3"/>
    </row>
    <row r="3" spans="1:86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  <c r="BU3" s="134" t="s">
        <v>11</v>
      </c>
      <c r="BV3" s="135"/>
      <c r="BW3" s="134" t="s">
        <v>12</v>
      </c>
      <c r="BX3" s="135"/>
      <c r="BY3" s="134" t="s">
        <v>13</v>
      </c>
      <c r="BZ3" s="135"/>
      <c r="CA3" s="134" t="s">
        <v>14</v>
      </c>
      <c r="CB3" s="135"/>
      <c r="CC3" s="134" t="s">
        <v>15</v>
      </c>
      <c r="CD3" s="135"/>
      <c r="CE3" s="136" t="s">
        <v>16</v>
      </c>
      <c r="CF3" s="137" t="s">
        <v>16</v>
      </c>
      <c r="CG3" s="136" t="s">
        <v>17</v>
      </c>
      <c r="CH3" s="137" t="s">
        <v>17</v>
      </c>
    </row>
    <row r="4" spans="1:86" ht="15.75" thickBot="1" x14ac:dyDescent="0.3">
      <c r="A4" s="39" t="s">
        <v>2</v>
      </c>
      <c r="B4" s="37"/>
      <c r="C4" s="129">
        <v>43276</v>
      </c>
      <c r="D4" s="130"/>
      <c r="E4" s="129">
        <v>43277</v>
      </c>
      <c r="F4" s="130"/>
      <c r="G4" s="129">
        <v>43278</v>
      </c>
      <c r="H4" s="130"/>
      <c r="I4" s="129">
        <v>43279</v>
      </c>
      <c r="J4" s="130"/>
      <c r="K4" s="129">
        <v>43280</v>
      </c>
      <c r="L4" s="130"/>
      <c r="M4" s="129">
        <v>43281</v>
      </c>
      <c r="N4" s="130"/>
      <c r="O4" s="129">
        <v>43282</v>
      </c>
      <c r="P4" s="130"/>
      <c r="Q4" s="129">
        <v>43283</v>
      </c>
      <c r="R4" s="130"/>
      <c r="S4" s="129">
        <v>43284</v>
      </c>
      <c r="T4" s="130"/>
      <c r="U4" s="129">
        <v>43285</v>
      </c>
      <c r="V4" s="130"/>
      <c r="W4" s="129">
        <v>43286</v>
      </c>
      <c r="X4" s="130"/>
      <c r="Y4" s="129">
        <v>43287</v>
      </c>
      <c r="Z4" s="130"/>
      <c r="AA4" s="129">
        <v>43288</v>
      </c>
      <c r="AB4" s="130"/>
      <c r="AC4" s="129">
        <v>43289</v>
      </c>
      <c r="AD4" s="130"/>
      <c r="AE4" s="129">
        <v>43290</v>
      </c>
      <c r="AF4" s="130"/>
      <c r="AG4" s="129">
        <v>43291</v>
      </c>
      <c r="AH4" s="130"/>
      <c r="AI4" s="129">
        <v>43292</v>
      </c>
      <c r="AJ4" s="130"/>
      <c r="AK4" s="129">
        <v>43293</v>
      </c>
      <c r="AL4" s="130"/>
      <c r="AM4" s="129">
        <v>43294</v>
      </c>
      <c r="AN4" s="130"/>
      <c r="AO4" s="129">
        <v>43295</v>
      </c>
      <c r="AP4" s="130"/>
      <c r="AQ4" s="129">
        <v>43296</v>
      </c>
      <c r="AR4" s="130"/>
      <c r="AS4" s="129">
        <v>43297</v>
      </c>
      <c r="AT4" s="130"/>
      <c r="AU4" s="129">
        <v>43298</v>
      </c>
      <c r="AV4" s="130"/>
      <c r="AW4" s="129">
        <v>43299</v>
      </c>
      <c r="AX4" s="130"/>
      <c r="AY4" s="129">
        <v>43300</v>
      </c>
      <c r="AZ4" s="130"/>
      <c r="BA4" s="129">
        <v>43301</v>
      </c>
      <c r="BB4" s="130"/>
      <c r="BC4" s="129">
        <v>43302</v>
      </c>
      <c r="BD4" s="130"/>
      <c r="BE4" s="129">
        <v>43303</v>
      </c>
      <c r="BF4" s="130"/>
      <c r="BG4" s="129">
        <v>43304</v>
      </c>
      <c r="BH4" s="130"/>
      <c r="BI4" s="129">
        <v>43305</v>
      </c>
      <c r="BJ4" s="130"/>
      <c r="BK4" s="129">
        <v>43306</v>
      </c>
      <c r="BL4" s="130"/>
      <c r="BM4" s="129">
        <v>43307</v>
      </c>
      <c r="BN4" s="130"/>
      <c r="BO4" s="129">
        <v>43308</v>
      </c>
      <c r="BP4" s="130"/>
      <c r="BQ4" s="129">
        <v>43309</v>
      </c>
      <c r="BR4" s="130"/>
      <c r="BS4" s="129">
        <v>43310</v>
      </c>
      <c r="BT4" s="130"/>
      <c r="BU4" s="129">
        <v>43311</v>
      </c>
      <c r="BV4" s="130"/>
      <c r="BW4" s="129">
        <v>43312</v>
      </c>
      <c r="BX4" s="130"/>
      <c r="BY4" s="129">
        <v>43313</v>
      </c>
      <c r="BZ4" s="130"/>
      <c r="CA4" s="129">
        <v>43314</v>
      </c>
      <c r="CB4" s="130"/>
      <c r="CC4" s="129">
        <v>43315</v>
      </c>
      <c r="CD4" s="130"/>
      <c r="CE4" s="129">
        <v>43316</v>
      </c>
      <c r="CF4" s="130"/>
      <c r="CG4" s="129">
        <v>43317</v>
      </c>
      <c r="CH4" s="130"/>
    </row>
    <row r="5" spans="1:86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  <c r="BU5" s="3"/>
      <c r="BV5" s="18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20"/>
    </row>
    <row r="6" spans="1:86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  <c r="BU6" s="7"/>
      <c r="BV6" s="8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21"/>
    </row>
    <row r="7" spans="1:86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  <c r="BU7" s="11"/>
      <c r="BV7" s="4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22"/>
    </row>
    <row r="8" spans="1:86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  <c r="BU8" s="7"/>
      <c r="BV8" s="8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21"/>
    </row>
    <row r="9" spans="1:86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  <c r="BU9" s="11"/>
      <c r="BV9" s="4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22"/>
    </row>
    <row r="10" spans="1:86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  <c r="BU10" s="7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21"/>
    </row>
    <row r="11" spans="1:86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  <c r="BU11" s="11"/>
      <c r="BV11" s="4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22"/>
    </row>
    <row r="12" spans="1:86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  <c r="BU12" s="7"/>
      <c r="BV12" s="8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21"/>
    </row>
    <row r="13" spans="1:86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  <c r="BU13" s="11"/>
      <c r="BV13" s="4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22"/>
    </row>
    <row r="14" spans="1:86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  <c r="BU14" s="7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21"/>
    </row>
    <row r="15" spans="1:86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  <c r="BU15" s="11"/>
      <c r="BV15" s="4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22"/>
    </row>
    <row r="16" spans="1:86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  <c r="BU16" s="7"/>
      <c r="BV16" s="8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21"/>
    </row>
    <row r="17" spans="1:97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  <c r="BU17" s="11"/>
      <c r="BV17" s="4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22"/>
    </row>
    <row r="18" spans="1:97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  <c r="BU18" s="7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21"/>
    </row>
    <row r="19" spans="1:97" ht="15" customHeight="1" x14ac:dyDescent="0.25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  <c r="BU19" s="11"/>
      <c r="BV19" s="4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22"/>
    </row>
    <row r="20" spans="1:97" ht="15" customHeight="1" x14ac:dyDescent="0.25">
      <c r="A20" s="138">
        <v>0.70833333333333337</v>
      </c>
      <c r="B20" s="1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  <c r="BU20" s="7"/>
      <c r="BV20" s="8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21"/>
    </row>
    <row r="21" spans="1:97" x14ac:dyDescent="0.25">
      <c r="A21" s="138"/>
      <c r="B21" s="17"/>
      <c r="C21" s="1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  <c r="BU21" s="11"/>
      <c r="BV21" s="4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22"/>
    </row>
    <row r="22" spans="1:97" ht="15" customHeight="1" x14ac:dyDescent="0.25">
      <c r="A22" s="138">
        <v>0.75</v>
      </c>
      <c r="B22" s="16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  <c r="BU22" s="7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21"/>
    </row>
    <row r="23" spans="1:97" ht="15" customHeight="1" x14ac:dyDescent="0.25">
      <c r="A23" s="138"/>
      <c r="B23" s="17"/>
      <c r="C23" s="11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1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22"/>
      <c r="AE23" s="11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4"/>
      <c r="BI23" s="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  <c r="BU23" s="11"/>
      <c r="BV23" s="4"/>
      <c r="BW23" s="4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22"/>
    </row>
    <row r="24" spans="1:97" x14ac:dyDescent="0.25">
      <c r="A24" s="138">
        <v>0.79166666666666663</v>
      </c>
      <c r="B24" s="16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7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  <c r="AE24" s="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  <c r="BU24" s="7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21"/>
    </row>
    <row r="25" spans="1:97" x14ac:dyDescent="0.25">
      <c r="A25" s="138"/>
      <c r="B25" s="17"/>
      <c r="C25" s="1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1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2"/>
      <c r="AE25" s="11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  <c r="BU25" s="11"/>
      <c r="BV25" s="4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22"/>
    </row>
    <row r="26" spans="1:97" x14ac:dyDescent="0.25">
      <c r="A26" s="138">
        <v>0.83333333333333337</v>
      </c>
      <c r="B26" s="16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7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1"/>
      <c r="AE26" s="7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  <c r="BU26" s="7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21"/>
    </row>
    <row r="27" spans="1:97" x14ac:dyDescent="0.25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  <c r="BU27" s="11"/>
      <c r="BV27" s="4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22"/>
    </row>
    <row r="28" spans="1:97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  <c r="BU28" s="7"/>
      <c r="BV28" s="8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21"/>
    </row>
    <row r="29" spans="1:97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  <c r="BU29" s="11"/>
      <c r="BV29" s="4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22"/>
    </row>
    <row r="30" spans="1:97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  <c r="BU30" s="23"/>
      <c r="BV30" s="24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6"/>
    </row>
    <row r="31" spans="1:97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CJ31" s="41" t="s">
        <v>18</v>
      </c>
      <c r="CK31" s="42" t="s">
        <v>19</v>
      </c>
      <c r="CL31" s="42" t="s">
        <v>20</v>
      </c>
      <c r="CM31" s="43"/>
    </row>
    <row r="32" spans="1:97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127"/>
      <c r="BV32" s="128"/>
      <c r="BW32" s="127"/>
      <c r="BX32" s="128"/>
      <c r="BY32" s="127"/>
      <c r="BZ32" s="128"/>
      <c r="CA32" s="127"/>
      <c r="CB32" s="128"/>
      <c r="CC32" s="127"/>
      <c r="CD32" s="128"/>
      <c r="CE32" s="127"/>
      <c r="CF32" s="128"/>
      <c r="CG32" s="127"/>
      <c r="CH32" s="128"/>
      <c r="CI32" s="35"/>
      <c r="CJ32" s="44">
        <f>SUM(C32:CH32)</f>
        <v>0</v>
      </c>
      <c r="CK32" s="45">
        <v>150</v>
      </c>
      <c r="CL32" s="46">
        <f>CJ32*CK32</f>
        <v>0</v>
      </c>
      <c r="CM32" s="47" t="s">
        <v>5</v>
      </c>
      <c r="CN32" s="35"/>
      <c r="CO32" s="35"/>
      <c r="CP32" s="35"/>
      <c r="CQ32" s="35"/>
      <c r="CR32" s="35"/>
      <c r="CS32" s="35"/>
    </row>
    <row r="33" spans="1:97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127"/>
      <c r="BV33" s="128"/>
      <c r="BW33" s="127"/>
      <c r="BX33" s="128"/>
      <c r="BY33" s="127"/>
      <c r="BZ33" s="128"/>
      <c r="CA33" s="127"/>
      <c r="CB33" s="128"/>
      <c r="CC33" s="127"/>
      <c r="CD33" s="128"/>
      <c r="CE33" s="127"/>
      <c r="CF33" s="128"/>
      <c r="CG33" s="127"/>
      <c r="CH33" s="128"/>
      <c r="CI33" s="35"/>
      <c r="CJ33" s="48">
        <f t="shared" ref="CJ33:CJ39" si="0">SUM(C33:CH33)</f>
        <v>0</v>
      </c>
      <c r="CK33" s="49">
        <v>300</v>
      </c>
      <c r="CL33" s="50">
        <f t="shared" ref="CL33:CL39" si="1">CJ33*CK33</f>
        <v>0</v>
      </c>
      <c r="CM33" s="51" t="s">
        <v>6</v>
      </c>
      <c r="CN33" s="35"/>
      <c r="CO33" s="35"/>
      <c r="CP33" s="35"/>
      <c r="CQ33" s="35"/>
      <c r="CR33" s="35"/>
      <c r="CS33" s="35"/>
    </row>
    <row r="34" spans="1:97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125"/>
      <c r="BV34" s="126"/>
      <c r="BW34" s="125"/>
      <c r="BX34" s="126"/>
      <c r="BY34" s="125"/>
      <c r="BZ34" s="126"/>
      <c r="CA34" s="125"/>
      <c r="CB34" s="126"/>
      <c r="CC34" s="125"/>
      <c r="CD34" s="126"/>
      <c r="CE34" s="125"/>
      <c r="CF34" s="126"/>
      <c r="CG34" s="125"/>
      <c r="CH34" s="126"/>
      <c r="CI34" s="33"/>
      <c r="CJ34" s="52">
        <f t="shared" si="0"/>
        <v>0</v>
      </c>
      <c r="CK34" s="53">
        <v>150</v>
      </c>
      <c r="CL34" s="54">
        <f t="shared" si="1"/>
        <v>0</v>
      </c>
      <c r="CM34" s="55" t="s">
        <v>3</v>
      </c>
      <c r="CN34" s="33"/>
      <c r="CO34" s="33"/>
      <c r="CP34" s="33"/>
      <c r="CQ34" s="33"/>
      <c r="CR34" s="33"/>
      <c r="CS34" s="33"/>
    </row>
    <row r="35" spans="1:97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125"/>
      <c r="BV35" s="126"/>
      <c r="BW35" s="125"/>
      <c r="BX35" s="126"/>
      <c r="BY35" s="125"/>
      <c r="BZ35" s="126"/>
      <c r="CA35" s="125"/>
      <c r="CB35" s="126"/>
      <c r="CC35" s="125"/>
      <c r="CD35" s="126"/>
      <c r="CE35" s="125"/>
      <c r="CF35" s="126"/>
      <c r="CG35" s="125"/>
      <c r="CH35" s="126"/>
      <c r="CI35" s="33"/>
      <c r="CJ35" s="56">
        <f t="shared" si="0"/>
        <v>0</v>
      </c>
      <c r="CK35" s="57">
        <v>300</v>
      </c>
      <c r="CL35" s="58">
        <f t="shared" si="1"/>
        <v>0</v>
      </c>
      <c r="CM35" s="59" t="s">
        <v>4</v>
      </c>
      <c r="CN35" s="33"/>
      <c r="CO35" s="33"/>
      <c r="CP35" s="33"/>
      <c r="CQ35" s="33"/>
      <c r="CR35" s="33"/>
      <c r="CS35" s="33"/>
    </row>
    <row r="36" spans="1:97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123"/>
      <c r="BV36" s="124"/>
      <c r="BW36" s="123"/>
      <c r="BX36" s="124"/>
      <c r="BY36" s="123"/>
      <c r="BZ36" s="124"/>
      <c r="CA36" s="123"/>
      <c r="CB36" s="124"/>
      <c r="CC36" s="123"/>
      <c r="CD36" s="124"/>
      <c r="CE36" s="123"/>
      <c r="CF36" s="124"/>
      <c r="CG36" s="123"/>
      <c r="CH36" s="124"/>
      <c r="CI36" s="32"/>
      <c r="CJ36" s="60">
        <f t="shared" si="0"/>
        <v>0</v>
      </c>
      <c r="CK36" s="61">
        <v>150</v>
      </c>
      <c r="CL36" s="62">
        <f t="shared" si="1"/>
        <v>0</v>
      </c>
      <c r="CM36" s="63" t="s">
        <v>7</v>
      </c>
      <c r="CN36" s="32"/>
      <c r="CO36" s="32"/>
      <c r="CP36" s="32"/>
      <c r="CQ36" s="32"/>
      <c r="CR36" s="32"/>
      <c r="CS36" s="32"/>
    </row>
    <row r="37" spans="1:97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123"/>
      <c r="BV37" s="124"/>
      <c r="BW37" s="123"/>
      <c r="BX37" s="124"/>
      <c r="BY37" s="123"/>
      <c r="BZ37" s="124"/>
      <c r="CA37" s="123"/>
      <c r="CB37" s="124"/>
      <c r="CC37" s="123"/>
      <c r="CD37" s="124"/>
      <c r="CE37" s="123"/>
      <c r="CF37" s="124"/>
      <c r="CG37" s="123"/>
      <c r="CH37" s="124"/>
      <c r="CI37" s="32"/>
      <c r="CJ37" s="64">
        <f t="shared" si="0"/>
        <v>0</v>
      </c>
      <c r="CK37" s="65">
        <v>300</v>
      </c>
      <c r="CL37" s="66">
        <f t="shared" si="1"/>
        <v>0</v>
      </c>
      <c r="CM37" s="67" t="s">
        <v>8</v>
      </c>
      <c r="CN37" s="32"/>
      <c r="CO37" s="32"/>
      <c r="CP37" s="32"/>
      <c r="CQ37" s="32"/>
      <c r="CR37" s="32"/>
      <c r="CS37" s="32"/>
    </row>
    <row r="38" spans="1:97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119"/>
      <c r="BV38" s="120"/>
      <c r="BW38" s="119"/>
      <c r="BX38" s="120"/>
      <c r="BY38" s="119"/>
      <c r="BZ38" s="120"/>
      <c r="CA38" s="119"/>
      <c r="CB38" s="120"/>
      <c r="CC38" s="119"/>
      <c r="CD38" s="120"/>
      <c r="CE38" s="119"/>
      <c r="CF38" s="120"/>
      <c r="CG38" s="119"/>
      <c r="CH38" s="120"/>
      <c r="CI38" s="31"/>
      <c r="CJ38" s="68">
        <f t="shared" si="0"/>
        <v>0</v>
      </c>
      <c r="CK38" s="69">
        <v>150</v>
      </c>
      <c r="CL38" s="70">
        <f t="shared" si="1"/>
        <v>0</v>
      </c>
      <c r="CM38" s="71" t="s">
        <v>9</v>
      </c>
      <c r="CN38" s="31"/>
      <c r="CO38" s="31"/>
      <c r="CP38" s="31"/>
      <c r="CQ38" s="31"/>
      <c r="CR38" s="31"/>
      <c r="CS38" s="31"/>
    </row>
    <row r="39" spans="1:97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121"/>
      <c r="BV39" s="122"/>
      <c r="BW39" s="121"/>
      <c r="BX39" s="122"/>
      <c r="BY39" s="121"/>
      <c r="BZ39" s="122"/>
      <c r="CA39" s="121"/>
      <c r="CB39" s="122"/>
      <c r="CC39" s="121"/>
      <c r="CD39" s="122"/>
      <c r="CE39" s="121"/>
      <c r="CF39" s="122"/>
      <c r="CG39" s="121"/>
      <c r="CH39" s="122"/>
      <c r="CI39" s="31"/>
      <c r="CJ39" s="72">
        <f t="shared" si="0"/>
        <v>0</v>
      </c>
      <c r="CK39" s="73">
        <v>300</v>
      </c>
      <c r="CL39" s="74">
        <f t="shared" si="1"/>
        <v>0</v>
      </c>
      <c r="CM39" s="75" t="s">
        <v>10</v>
      </c>
      <c r="CN39" s="31"/>
      <c r="CO39" s="31"/>
      <c r="CP39" s="31"/>
      <c r="CQ39" s="31"/>
      <c r="CR39" s="31"/>
      <c r="CS39" s="31"/>
    </row>
    <row r="41" spans="1:97" ht="15.75" thickBot="1" x14ac:dyDescent="0.3">
      <c r="CK41" s="76" t="s">
        <v>21</v>
      </c>
      <c r="CL41" s="77">
        <f>SUM(CL32:CL40)</f>
        <v>0</v>
      </c>
    </row>
    <row r="42" spans="1:97" ht="15.75" thickTop="1" x14ac:dyDescent="0.25"/>
  </sheetData>
  <mergeCells count="439">
    <mergeCell ref="AS2:BF2"/>
    <mergeCell ref="BG2:B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O3:AP3"/>
    <mergeCell ref="AQ3:AR3"/>
    <mergeCell ref="AS3:AT3"/>
    <mergeCell ref="AU3:AV3"/>
    <mergeCell ref="Y3:Z3"/>
    <mergeCell ref="AA3:AB3"/>
    <mergeCell ref="O4:P4"/>
    <mergeCell ref="Q4:R4"/>
    <mergeCell ref="S4:T4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A8:A9"/>
    <mergeCell ref="A10:A11"/>
    <mergeCell ref="A12:A13"/>
    <mergeCell ref="A14:A15"/>
    <mergeCell ref="A16:A17"/>
    <mergeCell ref="A18:A19"/>
    <mergeCell ref="BK4:BL4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6:A7"/>
    <mergeCell ref="AY4:AZ4"/>
    <mergeCell ref="BA4:BB4"/>
    <mergeCell ref="BC4:BD4"/>
    <mergeCell ref="BE4:BF4"/>
    <mergeCell ref="BG4:BH4"/>
    <mergeCell ref="C32:D32"/>
    <mergeCell ref="E32:F32"/>
    <mergeCell ref="G32:H32"/>
    <mergeCell ref="I32:J32"/>
    <mergeCell ref="K32:L32"/>
    <mergeCell ref="M32:N32"/>
    <mergeCell ref="A20:A21"/>
    <mergeCell ref="A22:A23"/>
    <mergeCell ref="A24:A25"/>
    <mergeCell ref="A26:A27"/>
    <mergeCell ref="A28:A29"/>
    <mergeCell ref="A30:A31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AW39:AX39"/>
    <mergeCell ref="AY39:AZ39"/>
    <mergeCell ref="BA39:BB39"/>
    <mergeCell ref="BC39:BD39"/>
    <mergeCell ref="BE39:BF39"/>
    <mergeCell ref="BG39:BH39"/>
    <mergeCell ref="AK39:AL39"/>
    <mergeCell ref="AM39:AN39"/>
    <mergeCell ref="AO39:AP39"/>
    <mergeCell ref="AQ39:AR39"/>
    <mergeCell ref="AS39:AT39"/>
    <mergeCell ref="AU39:AV39"/>
    <mergeCell ref="BU2:CH2"/>
    <mergeCell ref="BU3:BV3"/>
    <mergeCell ref="BW3:BX3"/>
    <mergeCell ref="BY3:BZ3"/>
    <mergeCell ref="CA3:CB3"/>
    <mergeCell ref="CC3:CD3"/>
    <mergeCell ref="CE3:CF3"/>
    <mergeCell ref="CG3:CH3"/>
    <mergeCell ref="BI39:BJ39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S38:BT38"/>
    <mergeCell ref="BI37:BJ37"/>
    <mergeCell ref="BK37:BL37"/>
    <mergeCell ref="BM37:BN37"/>
    <mergeCell ref="BO37:BP37"/>
    <mergeCell ref="BQ37:BR37"/>
    <mergeCell ref="CG4:CH4"/>
    <mergeCell ref="BU32:BV32"/>
    <mergeCell ref="BW32:BX32"/>
    <mergeCell ref="BY32:BZ32"/>
    <mergeCell ref="CA32:CB32"/>
    <mergeCell ref="CC32:CD32"/>
    <mergeCell ref="CE32:CF32"/>
    <mergeCell ref="CG32:CH32"/>
    <mergeCell ref="BU4:BV4"/>
    <mergeCell ref="BW4:BX4"/>
    <mergeCell ref="BY4:BZ4"/>
    <mergeCell ref="CA4:CB4"/>
    <mergeCell ref="CC4:CD4"/>
    <mergeCell ref="CE4:CF4"/>
    <mergeCell ref="CG33:CH33"/>
    <mergeCell ref="BU34:BV34"/>
    <mergeCell ref="BW34:BX34"/>
    <mergeCell ref="BY34:BZ34"/>
    <mergeCell ref="CA34:CB34"/>
    <mergeCell ref="CC34:CD34"/>
    <mergeCell ref="CE34:CF34"/>
    <mergeCell ref="CG34:CH34"/>
    <mergeCell ref="BU33:BV33"/>
    <mergeCell ref="BW33:BX33"/>
    <mergeCell ref="BY33:BZ33"/>
    <mergeCell ref="CA33:CB33"/>
    <mergeCell ref="CC33:CD33"/>
    <mergeCell ref="CE33:CF33"/>
    <mergeCell ref="CG35:CH35"/>
    <mergeCell ref="BU36:BV36"/>
    <mergeCell ref="BW36:BX36"/>
    <mergeCell ref="BY36:BZ36"/>
    <mergeCell ref="CA36:CB36"/>
    <mergeCell ref="CC36:CD36"/>
    <mergeCell ref="CE36:CF36"/>
    <mergeCell ref="CG36:CH36"/>
    <mergeCell ref="BU35:BV35"/>
    <mergeCell ref="BW35:BX35"/>
    <mergeCell ref="BY35:BZ35"/>
    <mergeCell ref="CA35:CB35"/>
    <mergeCell ref="CC35:CD35"/>
    <mergeCell ref="CE35:CF35"/>
    <mergeCell ref="CG39:CH39"/>
    <mergeCell ref="BU39:BV39"/>
    <mergeCell ref="BW39:BX39"/>
    <mergeCell ref="BY39:BZ39"/>
    <mergeCell ref="CA39:CB39"/>
    <mergeCell ref="CC39:CD39"/>
    <mergeCell ref="CE39:CF39"/>
    <mergeCell ref="CG37:CH37"/>
    <mergeCell ref="BU38:BV38"/>
    <mergeCell ref="BW38:BX38"/>
    <mergeCell ref="BY38:BZ38"/>
    <mergeCell ref="CA38:CB38"/>
    <mergeCell ref="CC38:CD38"/>
    <mergeCell ref="CE38:CF38"/>
    <mergeCell ref="CG38:CH38"/>
    <mergeCell ref="BU37:BV37"/>
    <mergeCell ref="BW37:BX37"/>
    <mergeCell ref="BY37:BZ37"/>
    <mergeCell ref="CA37:CB37"/>
    <mergeCell ref="CC37:CD37"/>
    <mergeCell ref="CE37:CF37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E42"/>
  <sheetViews>
    <sheetView zoomScale="80" zoomScaleNormal="80" workbookViewId="0">
      <selection activeCell="BV32" sqref="BV32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1831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1832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1833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1834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1835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43311</v>
      </c>
      <c r="D4" s="130"/>
      <c r="E4" s="129">
        <v>43312</v>
      </c>
      <c r="F4" s="130"/>
      <c r="G4" s="129">
        <v>43313</v>
      </c>
      <c r="H4" s="130"/>
      <c r="I4" s="129">
        <v>43314</v>
      </c>
      <c r="J4" s="130"/>
      <c r="K4" s="129">
        <v>43315</v>
      </c>
      <c r="L4" s="130"/>
      <c r="M4" s="129">
        <v>43316</v>
      </c>
      <c r="N4" s="130"/>
      <c r="O4" s="129">
        <v>43317</v>
      </c>
      <c r="P4" s="130"/>
      <c r="Q4" s="129">
        <v>43318</v>
      </c>
      <c r="R4" s="130"/>
      <c r="S4" s="129">
        <v>43319</v>
      </c>
      <c r="T4" s="130"/>
      <c r="U4" s="129">
        <v>43320</v>
      </c>
      <c r="V4" s="130"/>
      <c r="W4" s="129">
        <v>43321</v>
      </c>
      <c r="X4" s="130"/>
      <c r="Y4" s="129">
        <v>43322</v>
      </c>
      <c r="Z4" s="130"/>
      <c r="AA4" s="129">
        <v>43323</v>
      </c>
      <c r="AB4" s="130"/>
      <c r="AC4" s="129">
        <v>43324</v>
      </c>
      <c r="AD4" s="130"/>
      <c r="AE4" s="129">
        <v>43325</v>
      </c>
      <c r="AF4" s="130"/>
      <c r="AG4" s="129">
        <v>43326</v>
      </c>
      <c r="AH4" s="130"/>
      <c r="AI4" s="129">
        <v>43327</v>
      </c>
      <c r="AJ4" s="130"/>
      <c r="AK4" s="129">
        <v>43328</v>
      </c>
      <c r="AL4" s="130"/>
      <c r="AM4" s="129">
        <v>43329</v>
      </c>
      <c r="AN4" s="130"/>
      <c r="AO4" s="129">
        <v>43330</v>
      </c>
      <c r="AP4" s="130"/>
      <c r="AQ4" s="129">
        <v>43331</v>
      </c>
      <c r="AR4" s="130"/>
      <c r="AS4" s="129">
        <v>43332</v>
      </c>
      <c r="AT4" s="130"/>
      <c r="AU4" s="129">
        <v>43333</v>
      </c>
      <c r="AV4" s="130"/>
      <c r="AW4" s="129">
        <v>43334</v>
      </c>
      <c r="AX4" s="130"/>
      <c r="AY4" s="129">
        <v>43335</v>
      </c>
      <c r="AZ4" s="130"/>
      <c r="BA4" s="129">
        <v>43336</v>
      </c>
      <c r="BB4" s="130"/>
      <c r="BC4" s="129">
        <v>43337</v>
      </c>
      <c r="BD4" s="130"/>
      <c r="BE4" s="129">
        <v>43338</v>
      </c>
      <c r="BF4" s="130"/>
      <c r="BG4" s="129">
        <v>43339</v>
      </c>
      <c r="BH4" s="130"/>
      <c r="BI4" s="129">
        <v>43340</v>
      </c>
      <c r="BJ4" s="130"/>
      <c r="BK4" s="129">
        <v>43341</v>
      </c>
      <c r="BL4" s="130"/>
      <c r="BM4" s="129">
        <v>43342</v>
      </c>
      <c r="BN4" s="130"/>
      <c r="BO4" s="129">
        <v>43343</v>
      </c>
      <c r="BP4" s="130"/>
      <c r="BQ4" s="129">
        <v>43344</v>
      </c>
      <c r="BR4" s="130"/>
      <c r="BS4" s="129">
        <v>43345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x14ac:dyDescent="0.25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x14ac:dyDescent="0.25">
      <c r="A20" s="138">
        <v>0.70833333333333337</v>
      </c>
      <c r="B20" s="1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x14ac:dyDescent="0.25">
      <c r="A21" s="138"/>
      <c r="B21" s="17"/>
      <c r="C21" s="1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x14ac:dyDescent="0.25">
      <c r="A22" s="138">
        <v>0.75</v>
      </c>
      <c r="B22" s="16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x14ac:dyDescent="0.25">
      <c r="A23" s="138"/>
      <c r="B23" s="17"/>
      <c r="C23" s="11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1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22"/>
      <c r="AE23" s="11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4"/>
      <c r="BI23" s="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22"/>
    </row>
    <row r="24" spans="1:83" x14ac:dyDescent="0.25">
      <c r="A24" s="138">
        <v>0.79166666666666663</v>
      </c>
      <c r="B24" s="16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7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  <c r="AE24" s="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21"/>
    </row>
    <row r="25" spans="1:83" x14ac:dyDescent="0.25">
      <c r="A25" s="138"/>
      <c r="B25" s="17"/>
      <c r="C25" s="1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1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2"/>
      <c r="AE25" s="11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22"/>
    </row>
    <row r="26" spans="1:83" x14ac:dyDescent="0.25">
      <c r="A26" s="138">
        <v>0.83333333333333337</v>
      </c>
      <c r="B26" s="16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7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1"/>
      <c r="AE26" s="7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21"/>
    </row>
    <row r="27" spans="1:83" x14ac:dyDescent="0.25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22"/>
    </row>
    <row r="28" spans="1:83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21"/>
    </row>
    <row r="29" spans="1:83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 t="shared" ref="BV32:BV39" si="0">SUM(C32:BT32)</f>
        <v>0</v>
      </c>
      <c r="BW32" s="45">
        <v>150</v>
      </c>
      <c r="BX32" s="46">
        <f>BV32*BW32</f>
        <v>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si="0"/>
        <v>0</v>
      </c>
      <c r="BW33" s="49">
        <v>300</v>
      </c>
      <c r="BX33" s="50">
        <f t="shared" ref="BX33:BX39" si="1">BV33*BW33</f>
        <v>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0</v>
      </c>
      <c r="BW35" s="57">
        <v>300</v>
      </c>
      <c r="BX35" s="58">
        <f t="shared" si="1"/>
        <v>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0</v>
      </c>
    </row>
    <row r="42" spans="1:83" ht="15.75" thickTop="1" x14ac:dyDescent="0.25"/>
  </sheetData>
  <mergeCells count="368">
    <mergeCell ref="AS3:AT3"/>
    <mergeCell ref="AU3:AV3"/>
    <mergeCell ref="AW3:AX3"/>
    <mergeCell ref="AA3:AB3"/>
    <mergeCell ref="AI3:AJ3"/>
    <mergeCell ref="AK3:AL3"/>
    <mergeCell ref="BK3:BL3"/>
    <mergeCell ref="BC3:BD3"/>
    <mergeCell ref="BE3:BF3"/>
    <mergeCell ref="BG3:BH3"/>
    <mergeCell ref="BI3:BJ3"/>
    <mergeCell ref="BQ3:BR3"/>
    <mergeCell ref="C2:P2"/>
    <mergeCell ref="Q2:AD2"/>
    <mergeCell ref="AE2:AR2"/>
    <mergeCell ref="AS2:BF2"/>
    <mergeCell ref="BG2:BT2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AM3:AN3"/>
    <mergeCell ref="BS3:BT3"/>
    <mergeCell ref="AY3:AZ3"/>
    <mergeCell ref="BA3:BB3"/>
    <mergeCell ref="AO3:AP3"/>
    <mergeCell ref="AQ3:AR3"/>
    <mergeCell ref="BK4:BL4"/>
    <mergeCell ref="BM4:BN4"/>
    <mergeCell ref="BO4:BP4"/>
    <mergeCell ref="BQ4:BR4"/>
    <mergeCell ref="BS4:BT4"/>
    <mergeCell ref="AY4:AZ4"/>
    <mergeCell ref="BA4:BB4"/>
    <mergeCell ref="BC4:BD4"/>
    <mergeCell ref="AC3:AD3"/>
    <mergeCell ref="AE3:AF3"/>
    <mergeCell ref="AG3:AH3"/>
    <mergeCell ref="BE4:BF4"/>
    <mergeCell ref="BG4:BH4"/>
    <mergeCell ref="BI4:BJ4"/>
    <mergeCell ref="AS4:AT4"/>
    <mergeCell ref="AU4:AV4"/>
    <mergeCell ref="AW4:AX4"/>
    <mergeCell ref="AC4:AD4"/>
    <mergeCell ref="AE4:AF4"/>
    <mergeCell ref="AG4:AH4"/>
    <mergeCell ref="AI4:AJ4"/>
    <mergeCell ref="AK4:AL4"/>
    <mergeCell ref="BM3:BN3"/>
    <mergeCell ref="BO3:BP3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C4:D4"/>
    <mergeCell ref="E4:F4"/>
    <mergeCell ref="G4:H4"/>
    <mergeCell ref="I4:J4"/>
    <mergeCell ref="K4:L4"/>
    <mergeCell ref="M4:N4"/>
    <mergeCell ref="AM4:AN4"/>
    <mergeCell ref="AO4:AP4"/>
    <mergeCell ref="AQ4:AR4"/>
    <mergeCell ref="O4:P4"/>
    <mergeCell ref="Q4:R4"/>
    <mergeCell ref="S4:T4"/>
    <mergeCell ref="U4:V4"/>
    <mergeCell ref="W4:X4"/>
    <mergeCell ref="Y4:Z4"/>
    <mergeCell ref="AA4:AB4"/>
    <mergeCell ref="M32:N32"/>
    <mergeCell ref="O32:P32"/>
    <mergeCell ref="Q32:R32"/>
    <mergeCell ref="S32:T32"/>
    <mergeCell ref="U32:V32"/>
    <mergeCell ref="W32:X32"/>
    <mergeCell ref="A30:A31"/>
    <mergeCell ref="C32:D32"/>
    <mergeCell ref="E32:F32"/>
    <mergeCell ref="G32:H32"/>
    <mergeCell ref="I32:J32"/>
    <mergeCell ref="K32:L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Q33:BR33"/>
    <mergeCell ref="BS33:BT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Q34:R34"/>
    <mergeCell ref="S34:T34"/>
    <mergeCell ref="U34:V34"/>
    <mergeCell ref="W34:X34"/>
    <mergeCell ref="Y34:Z34"/>
    <mergeCell ref="AA34:AB34"/>
    <mergeCell ref="C34:D34"/>
    <mergeCell ref="E34:F34"/>
    <mergeCell ref="G34:H34"/>
    <mergeCell ref="I34:J34"/>
    <mergeCell ref="K34:L34"/>
    <mergeCell ref="M34:N34"/>
    <mergeCell ref="O34:P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M35:N35"/>
    <mergeCell ref="O35:P35"/>
    <mergeCell ref="Q35:R35"/>
    <mergeCell ref="S35:T35"/>
    <mergeCell ref="U35:V35"/>
    <mergeCell ref="W35:X35"/>
    <mergeCell ref="C35:D35"/>
    <mergeCell ref="E35:F35"/>
    <mergeCell ref="G35:H35"/>
    <mergeCell ref="I35:J35"/>
    <mergeCell ref="K35:L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BQ36:BR36"/>
    <mergeCell ref="BS36:BT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Q37:R37"/>
    <mergeCell ref="S37:T37"/>
    <mergeCell ref="U37:V37"/>
    <mergeCell ref="W37:X37"/>
    <mergeCell ref="Y37:Z37"/>
    <mergeCell ref="AA37:AB37"/>
    <mergeCell ref="C37:D37"/>
    <mergeCell ref="E37:F37"/>
    <mergeCell ref="G37:H37"/>
    <mergeCell ref="I37:J37"/>
    <mergeCell ref="K37:L37"/>
    <mergeCell ref="M37:N37"/>
    <mergeCell ref="O37:P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M37:BN37"/>
    <mergeCell ref="BO37:BP37"/>
    <mergeCell ref="BQ37:BR37"/>
    <mergeCell ref="BS37:BT37"/>
    <mergeCell ref="BA37:BB37"/>
    <mergeCell ref="BC37:BD37"/>
    <mergeCell ref="BE37:BF37"/>
    <mergeCell ref="BG37:BH37"/>
    <mergeCell ref="BI37:BJ37"/>
    <mergeCell ref="BK37:BL37"/>
    <mergeCell ref="M38:N38"/>
    <mergeCell ref="O38:P38"/>
    <mergeCell ref="Q38:R38"/>
    <mergeCell ref="S38:T38"/>
    <mergeCell ref="U38:V38"/>
    <mergeCell ref="W38:X38"/>
    <mergeCell ref="C38:D38"/>
    <mergeCell ref="E38:F38"/>
    <mergeCell ref="G38:H38"/>
    <mergeCell ref="I38:J38"/>
    <mergeCell ref="K38:L38"/>
    <mergeCell ref="AK38:AL38"/>
    <mergeCell ref="AM38:AN38"/>
    <mergeCell ref="AO38:AP38"/>
    <mergeCell ref="AQ38:AR38"/>
    <mergeCell ref="AS38:AT38"/>
    <mergeCell ref="AU38:AV38"/>
    <mergeCell ref="Y38:Z38"/>
    <mergeCell ref="AA38:AB38"/>
    <mergeCell ref="AC38:AD38"/>
    <mergeCell ref="AE38:AF38"/>
    <mergeCell ref="AG38:AH38"/>
    <mergeCell ref="AI38:AJ38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Q39:BR39"/>
    <mergeCell ref="BS39:BT39"/>
    <mergeCell ref="BE39:BF39"/>
    <mergeCell ref="BG39:BH39"/>
    <mergeCell ref="BI39:BJ39"/>
    <mergeCell ref="BK39:BL39"/>
    <mergeCell ref="BM39:BN39"/>
    <mergeCell ref="BO39:BP39"/>
    <mergeCell ref="AS39:AT39"/>
    <mergeCell ref="AU39:AV39"/>
    <mergeCell ref="AW39:AX39"/>
    <mergeCell ref="AY39:AZ39"/>
    <mergeCell ref="BA39:BB39"/>
    <mergeCell ref="BC39:BD39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E42"/>
  <sheetViews>
    <sheetView tabSelected="1" zoomScaleNormal="100" workbookViewId="0">
      <pane xSplit="1" topLeftCell="AE1" activePane="topRight" state="frozen"/>
      <selection pane="topRight" activeCell="BI23" sqref="BI23:BJ26"/>
    </sheetView>
  </sheetViews>
  <sheetFormatPr defaultRowHeight="15" x14ac:dyDescent="0.25"/>
  <cols>
    <col min="1" max="1" width="9.140625" style="15" customWidth="1"/>
    <col min="2" max="2" width="1.85546875" customWidth="1"/>
    <col min="3" max="73" width="5.7109375" customWidth="1"/>
    <col min="74" max="75" width="10.7109375" style="40" customWidth="1"/>
    <col min="76" max="77" width="10.7109375" customWidth="1"/>
    <col min="78" max="92" width="5.7109375" customWidth="1"/>
  </cols>
  <sheetData>
    <row r="1" spans="1:72" ht="15.75" thickBot="1" x14ac:dyDescent="0.3">
      <c r="A1" s="15">
        <v>2018</v>
      </c>
    </row>
    <row r="2" spans="1:72" ht="15.75" thickBot="1" x14ac:dyDescent="0.3">
      <c r="A2" s="38" t="s">
        <v>0</v>
      </c>
      <c r="B2" s="36"/>
      <c r="C2" s="131">
        <v>1835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1">
        <v>1836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131">
        <v>1837</v>
      </c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31">
        <v>1838</v>
      </c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3"/>
      <c r="BG2" s="131">
        <v>1839</v>
      </c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3"/>
    </row>
    <row r="3" spans="1:72" ht="15.75" thickBot="1" x14ac:dyDescent="0.3">
      <c r="A3" s="38" t="s">
        <v>1</v>
      </c>
      <c r="B3" s="36"/>
      <c r="C3" s="134" t="s">
        <v>11</v>
      </c>
      <c r="D3" s="135"/>
      <c r="E3" s="134" t="s">
        <v>12</v>
      </c>
      <c r="F3" s="135"/>
      <c r="G3" s="134" t="s">
        <v>13</v>
      </c>
      <c r="H3" s="135"/>
      <c r="I3" s="134" t="s">
        <v>14</v>
      </c>
      <c r="J3" s="135"/>
      <c r="K3" s="134" t="s">
        <v>15</v>
      </c>
      <c r="L3" s="135"/>
      <c r="M3" s="136" t="s">
        <v>16</v>
      </c>
      <c r="N3" s="137" t="s">
        <v>16</v>
      </c>
      <c r="O3" s="136" t="s">
        <v>17</v>
      </c>
      <c r="P3" s="137" t="s">
        <v>17</v>
      </c>
      <c r="Q3" s="134" t="s">
        <v>11</v>
      </c>
      <c r="R3" s="135"/>
      <c r="S3" s="134" t="s">
        <v>12</v>
      </c>
      <c r="T3" s="135"/>
      <c r="U3" s="134" t="s">
        <v>13</v>
      </c>
      <c r="V3" s="135"/>
      <c r="W3" s="134" t="s">
        <v>14</v>
      </c>
      <c r="X3" s="135"/>
      <c r="Y3" s="134" t="s">
        <v>15</v>
      </c>
      <c r="Z3" s="135"/>
      <c r="AA3" s="136" t="s">
        <v>16</v>
      </c>
      <c r="AB3" s="137" t="s">
        <v>16</v>
      </c>
      <c r="AC3" s="136" t="s">
        <v>17</v>
      </c>
      <c r="AD3" s="137" t="s">
        <v>17</v>
      </c>
      <c r="AE3" s="134" t="s">
        <v>11</v>
      </c>
      <c r="AF3" s="135"/>
      <c r="AG3" s="134" t="s">
        <v>12</v>
      </c>
      <c r="AH3" s="135"/>
      <c r="AI3" s="134" t="s">
        <v>13</v>
      </c>
      <c r="AJ3" s="135"/>
      <c r="AK3" s="134" t="s">
        <v>14</v>
      </c>
      <c r="AL3" s="135"/>
      <c r="AM3" s="134" t="s">
        <v>15</v>
      </c>
      <c r="AN3" s="135"/>
      <c r="AO3" s="136" t="s">
        <v>16</v>
      </c>
      <c r="AP3" s="137" t="s">
        <v>16</v>
      </c>
      <c r="AQ3" s="136" t="s">
        <v>17</v>
      </c>
      <c r="AR3" s="137" t="s">
        <v>17</v>
      </c>
      <c r="AS3" s="134" t="s">
        <v>11</v>
      </c>
      <c r="AT3" s="135"/>
      <c r="AU3" s="134" t="s">
        <v>12</v>
      </c>
      <c r="AV3" s="135"/>
      <c r="AW3" s="134" t="s">
        <v>13</v>
      </c>
      <c r="AX3" s="135"/>
      <c r="AY3" s="134" t="s">
        <v>14</v>
      </c>
      <c r="AZ3" s="135"/>
      <c r="BA3" s="134" t="s">
        <v>15</v>
      </c>
      <c r="BB3" s="135"/>
      <c r="BC3" s="136" t="s">
        <v>16</v>
      </c>
      <c r="BD3" s="137" t="s">
        <v>16</v>
      </c>
      <c r="BE3" s="136" t="s">
        <v>17</v>
      </c>
      <c r="BF3" s="137" t="s">
        <v>17</v>
      </c>
      <c r="BG3" s="134" t="s">
        <v>11</v>
      </c>
      <c r="BH3" s="135"/>
      <c r="BI3" s="134" t="s">
        <v>12</v>
      </c>
      <c r="BJ3" s="135"/>
      <c r="BK3" s="134" t="s">
        <v>13</v>
      </c>
      <c r="BL3" s="135"/>
      <c r="BM3" s="134" t="s">
        <v>14</v>
      </c>
      <c r="BN3" s="135"/>
      <c r="BO3" s="134" t="s">
        <v>15</v>
      </c>
      <c r="BP3" s="135"/>
      <c r="BQ3" s="136" t="s">
        <v>16</v>
      </c>
      <c r="BR3" s="137" t="s">
        <v>16</v>
      </c>
      <c r="BS3" s="136" t="s">
        <v>17</v>
      </c>
      <c r="BT3" s="137" t="s">
        <v>17</v>
      </c>
    </row>
    <row r="4" spans="1:72" ht="15.75" thickBot="1" x14ac:dyDescent="0.3">
      <c r="A4" s="39" t="s">
        <v>2</v>
      </c>
      <c r="B4" s="37"/>
      <c r="C4" s="129">
        <v>43339</v>
      </c>
      <c r="D4" s="130"/>
      <c r="E4" s="129">
        <v>43340</v>
      </c>
      <c r="F4" s="130"/>
      <c r="G4" s="129">
        <v>43341</v>
      </c>
      <c r="H4" s="130"/>
      <c r="I4" s="129">
        <v>43342</v>
      </c>
      <c r="J4" s="130"/>
      <c r="K4" s="129">
        <v>43343</v>
      </c>
      <c r="L4" s="130"/>
      <c r="M4" s="129">
        <v>43344</v>
      </c>
      <c r="N4" s="130"/>
      <c r="O4" s="129">
        <v>43345</v>
      </c>
      <c r="P4" s="130"/>
      <c r="Q4" s="129">
        <v>43346</v>
      </c>
      <c r="R4" s="130"/>
      <c r="S4" s="129">
        <v>43347</v>
      </c>
      <c r="T4" s="130"/>
      <c r="U4" s="129">
        <v>43348</v>
      </c>
      <c r="V4" s="130"/>
      <c r="W4" s="129">
        <v>43349</v>
      </c>
      <c r="X4" s="130"/>
      <c r="Y4" s="129">
        <v>43350</v>
      </c>
      <c r="Z4" s="130"/>
      <c r="AA4" s="129">
        <v>43351</v>
      </c>
      <c r="AB4" s="130"/>
      <c r="AC4" s="129">
        <v>43352</v>
      </c>
      <c r="AD4" s="130"/>
      <c r="AE4" s="129">
        <v>43353</v>
      </c>
      <c r="AF4" s="130"/>
      <c r="AG4" s="129">
        <v>43354</v>
      </c>
      <c r="AH4" s="130"/>
      <c r="AI4" s="129">
        <v>43355</v>
      </c>
      <c r="AJ4" s="130"/>
      <c r="AK4" s="129">
        <v>43356</v>
      </c>
      <c r="AL4" s="130"/>
      <c r="AM4" s="129">
        <v>43357</v>
      </c>
      <c r="AN4" s="130"/>
      <c r="AO4" s="129">
        <v>43358</v>
      </c>
      <c r="AP4" s="130"/>
      <c r="AQ4" s="129">
        <v>43359</v>
      </c>
      <c r="AR4" s="130"/>
      <c r="AS4" s="129">
        <v>43360</v>
      </c>
      <c r="AT4" s="130"/>
      <c r="AU4" s="129">
        <v>43361</v>
      </c>
      <c r="AV4" s="130"/>
      <c r="AW4" s="129">
        <v>43362</v>
      </c>
      <c r="AX4" s="130"/>
      <c r="AY4" s="129">
        <v>43363</v>
      </c>
      <c r="AZ4" s="130"/>
      <c r="BA4" s="129">
        <v>43364</v>
      </c>
      <c r="BB4" s="130"/>
      <c r="BC4" s="129">
        <v>43365</v>
      </c>
      <c r="BD4" s="130"/>
      <c r="BE4" s="129">
        <v>43366</v>
      </c>
      <c r="BF4" s="130"/>
      <c r="BG4" s="129">
        <v>43367</v>
      </c>
      <c r="BH4" s="130"/>
      <c r="BI4" s="129">
        <v>43368</v>
      </c>
      <c r="BJ4" s="130"/>
      <c r="BK4" s="129">
        <v>43369</v>
      </c>
      <c r="BL4" s="130"/>
      <c r="BM4" s="129">
        <v>43370</v>
      </c>
      <c r="BN4" s="130"/>
      <c r="BO4" s="129">
        <v>43371</v>
      </c>
      <c r="BP4" s="130"/>
      <c r="BQ4" s="129">
        <v>43372</v>
      </c>
      <c r="BR4" s="130"/>
      <c r="BS4" s="129">
        <v>43373</v>
      </c>
      <c r="BT4" s="130"/>
    </row>
    <row r="5" spans="1:72" x14ac:dyDescent="0.25">
      <c r="A5" s="1"/>
      <c r="B5" s="2"/>
      <c r="C5" s="3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3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3"/>
      <c r="AT5" s="18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3"/>
      <c r="BH5" s="18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</row>
    <row r="6" spans="1:72" x14ac:dyDescent="0.25">
      <c r="A6" s="138">
        <v>0.41666666666666669</v>
      </c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1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1"/>
      <c r="AE6" s="7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1"/>
      <c r="AS6" s="7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1"/>
      <c r="BG6" s="7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21"/>
    </row>
    <row r="7" spans="1:72" x14ac:dyDescent="0.25">
      <c r="A7" s="138"/>
      <c r="B7" s="10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/>
      <c r="Q7" s="11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2"/>
      <c r="AE7" s="11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2"/>
      <c r="AS7" s="11"/>
      <c r="AT7" s="4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2"/>
      <c r="BG7" s="11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2"/>
    </row>
    <row r="8" spans="1:72" x14ac:dyDescent="0.25">
      <c r="A8" s="138">
        <v>0.45833333333333331</v>
      </c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1"/>
      <c r="AS8" s="7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21"/>
      <c r="BG8" s="7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21"/>
    </row>
    <row r="9" spans="1:72" x14ac:dyDescent="0.25">
      <c r="A9" s="138"/>
      <c r="B9" s="10"/>
      <c r="C9" s="1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11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2"/>
      <c r="AE9" s="1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2"/>
      <c r="AS9" s="11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2"/>
      <c r="BG9" s="11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2"/>
    </row>
    <row r="10" spans="1:72" x14ac:dyDescent="0.25">
      <c r="A10" s="138">
        <v>0.5</v>
      </c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1"/>
      <c r="AE10" s="7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1"/>
      <c r="AS10" s="7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21"/>
      <c r="BG10" s="7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21"/>
    </row>
    <row r="11" spans="1:72" x14ac:dyDescent="0.25">
      <c r="A11" s="138"/>
      <c r="B11" s="10"/>
      <c r="C11" s="11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11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2"/>
      <c r="AE11" s="11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"/>
      <c r="AS11" s="11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2"/>
      <c r="BG11" s="11"/>
      <c r="BH11" s="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22"/>
    </row>
    <row r="12" spans="1:72" x14ac:dyDescent="0.25">
      <c r="A12" s="138">
        <v>0.54166666666666663</v>
      </c>
      <c r="B12" s="6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1"/>
      <c r="AE12" s="7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1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21"/>
      <c r="BG12" s="7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21"/>
    </row>
    <row r="13" spans="1:72" x14ac:dyDescent="0.25">
      <c r="A13" s="138"/>
      <c r="B13" s="10"/>
      <c r="C13" s="1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2"/>
      <c r="Q13" s="11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2"/>
      <c r="AE13" s="11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2"/>
      <c r="AS13" s="11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22"/>
      <c r="BG13" s="11"/>
      <c r="BH13" s="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/>
    </row>
    <row r="14" spans="1:72" x14ac:dyDescent="0.25">
      <c r="A14" s="138">
        <v>0.58333333333333337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1"/>
      <c r="AE14" s="7"/>
      <c r="AF14" s="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1"/>
      <c r="AS14" s="7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1"/>
      <c r="BG14" s="7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21"/>
    </row>
    <row r="15" spans="1:72" x14ac:dyDescent="0.25">
      <c r="A15" s="138"/>
      <c r="B15" s="10"/>
      <c r="C15" s="1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1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2"/>
      <c r="AE15" s="11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2"/>
      <c r="AS15" s="11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2"/>
      <c r="BG15" s="11"/>
      <c r="BH15" s="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22"/>
    </row>
    <row r="16" spans="1:72" x14ac:dyDescent="0.25">
      <c r="A16" s="138">
        <v>0.625</v>
      </c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1"/>
      <c r="AE16" s="7"/>
      <c r="AF16" s="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1"/>
      <c r="AS16" s="7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21"/>
      <c r="BG16" s="7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21"/>
    </row>
    <row r="17" spans="1:83" x14ac:dyDescent="0.25">
      <c r="A17" s="138"/>
      <c r="B17" s="10"/>
      <c r="C17" s="1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/>
      <c r="Q17" s="11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2"/>
      <c r="AE17" s="11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22"/>
      <c r="AS17" s="11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22"/>
      <c r="BG17" s="11"/>
      <c r="BH17" s="4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22"/>
    </row>
    <row r="18" spans="1:83" ht="15" customHeight="1" x14ac:dyDescent="0.25">
      <c r="A18" s="138">
        <v>0.66666666666666663</v>
      </c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1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1"/>
      <c r="AE18" s="7"/>
      <c r="AF18" s="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21"/>
      <c r="AS18" s="7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21"/>
      <c r="BG18" s="7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21"/>
    </row>
    <row r="19" spans="1:83" ht="15" customHeight="1" x14ac:dyDescent="0.25">
      <c r="A19" s="138"/>
      <c r="B19" s="10"/>
      <c r="C19" s="1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2"/>
      <c r="Q19" s="11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2"/>
      <c r="AE19" s="11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2"/>
      <c r="AS19" s="11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22"/>
      <c r="BG19" s="11"/>
      <c r="BH19" s="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22"/>
    </row>
    <row r="20" spans="1:83" ht="15" customHeight="1" x14ac:dyDescent="0.25">
      <c r="A20" s="138">
        <v>0.70833333333333337</v>
      </c>
      <c r="B20" s="1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1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1"/>
      <c r="AE20" s="7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1"/>
      <c r="AS20" s="7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21"/>
      <c r="BG20" s="7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21"/>
    </row>
    <row r="21" spans="1:83" x14ac:dyDescent="0.25">
      <c r="A21" s="138"/>
      <c r="B21" s="17"/>
      <c r="C21" s="1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11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2"/>
      <c r="AE21" s="11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2"/>
      <c r="AS21" s="11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22"/>
      <c r="BG21" s="11"/>
      <c r="BH21" s="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22"/>
    </row>
    <row r="22" spans="1:83" ht="15" customHeight="1" thickBot="1" x14ac:dyDescent="0.3">
      <c r="A22" s="138">
        <v>0.75</v>
      </c>
      <c r="B22" s="16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7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21"/>
      <c r="AE22" s="7"/>
      <c r="AF22" s="8"/>
      <c r="AG22" s="84"/>
      <c r="AH22" s="85"/>
      <c r="AI22" s="9"/>
      <c r="AJ22" s="9"/>
      <c r="AK22" s="85"/>
      <c r="AL22" s="85"/>
      <c r="AM22" s="9"/>
      <c r="AN22" s="9"/>
      <c r="AO22" s="9"/>
      <c r="AP22" s="9"/>
      <c r="AQ22" s="9"/>
      <c r="AR22" s="21"/>
      <c r="AS22" s="7"/>
      <c r="AT22" s="8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21"/>
      <c r="BG22" s="7"/>
      <c r="BH22" s="8"/>
      <c r="BI22" s="84"/>
      <c r="BJ22" s="85"/>
      <c r="BK22" s="9"/>
      <c r="BL22" s="9"/>
      <c r="BM22" s="9"/>
      <c r="BN22" s="9"/>
      <c r="BO22" s="9"/>
      <c r="BP22" s="9"/>
      <c r="BQ22" s="9"/>
      <c r="BR22" s="9"/>
      <c r="BS22" s="9"/>
      <c r="BT22" s="21"/>
    </row>
    <row r="23" spans="1:83" ht="15" customHeight="1" x14ac:dyDescent="0.25">
      <c r="A23" s="138"/>
      <c r="B23" s="17"/>
      <c r="C23" s="11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11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22"/>
      <c r="AE23" s="127" t="s">
        <v>112</v>
      </c>
      <c r="AF23" s="128"/>
      <c r="AG23" s="127" t="s">
        <v>112</v>
      </c>
      <c r="AH23" s="128"/>
      <c r="AI23" s="4"/>
      <c r="AJ23" s="90"/>
      <c r="AK23" s="125" t="s">
        <v>112</v>
      </c>
      <c r="AL23" s="126"/>
      <c r="AM23" s="4"/>
      <c r="AN23" s="5"/>
      <c r="AO23" s="5"/>
      <c r="AP23" s="5"/>
      <c r="AQ23" s="5"/>
      <c r="AR23" s="22"/>
      <c r="AS23" s="11"/>
      <c r="AT23" s="4"/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22"/>
      <c r="BG23" s="11"/>
      <c r="BH23" s="110"/>
      <c r="BI23" s="127" t="s">
        <v>112</v>
      </c>
      <c r="BJ23" s="232"/>
      <c r="BK23" s="127" t="s">
        <v>112</v>
      </c>
      <c r="BL23" s="128"/>
      <c r="BM23" s="229" t="s">
        <v>112</v>
      </c>
      <c r="BN23" s="126"/>
      <c r="BO23" s="5"/>
      <c r="BP23" s="5"/>
      <c r="BQ23" s="5"/>
      <c r="BR23" s="5"/>
      <c r="BS23" s="5"/>
      <c r="BT23" s="22"/>
    </row>
    <row r="24" spans="1:83" x14ac:dyDescent="0.25">
      <c r="A24" s="138">
        <v>0.79166666666666663</v>
      </c>
      <c r="B24" s="16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21"/>
      <c r="Q24" s="7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  <c r="AE24" s="221" t="s">
        <v>117</v>
      </c>
      <c r="AF24" s="222"/>
      <c r="AG24" s="221" t="s">
        <v>113</v>
      </c>
      <c r="AH24" s="222"/>
      <c r="AI24" s="8"/>
      <c r="AJ24" s="91"/>
      <c r="AK24" s="225" t="s">
        <v>3</v>
      </c>
      <c r="AL24" s="226"/>
      <c r="AM24" s="8"/>
      <c r="AN24" s="9"/>
      <c r="AO24" s="9"/>
      <c r="AP24" s="9"/>
      <c r="AQ24" s="9"/>
      <c r="AR24" s="21"/>
      <c r="AS24" s="7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1"/>
      <c r="BG24" s="7"/>
      <c r="BH24" s="112"/>
      <c r="BI24" s="221" t="s">
        <v>110</v>
      </c>
      <c r="BJ24" s="233"/>
      <c r="BK24" s="221" t="s">
        <v>118</v>
      </c>
      <c r="BL24" s="222"/>
      <c r="BM24" s="230" t="s">
        <v>3</v>
      </c>
      <c r="BN24" s="226"/>
      <c r="BO24" s="9"/>
      <c r="BP24" s="9"/>
      <c r="BQ24" s="9"/>
      <c r="BR24" s="9"/>
      <c r="BS24" s="9"/>
      <c r="BT24" s="21"/>
    </row>
    <row r="25" spans="1:83" x14ac:dyDescent="0.25">
      <c r="A25" s="138"/>
      <c r="B25" s="17"/>
      <c r="C25" s="1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11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2"/>
      <c r="AE25" s="221" t="s">
        <v>116</v>
      </c>
      <c r="AF25" s="222"/>
      <c r="AG25" s="221" t="s">
        <v>114</v>
      </c>
      <c r="AH25" s="222"/>
      <c r="AI25" s="4"/>
      <c r="AJ25" s="90"/>
      <c r="AK25" s="225" t="s">
        <v>116</v>
      </c>
      <c r="AL25" s="226"/>
      <c r="AM25" s="4"/>
      <c r="AN25" s="5"/>
      <c r="AO25" s="5"/>
      <c r="AP25" s="5"/>
      <c r="AQ25" s="5"/>
      <c r="AR25" s="22"/>
      <c r="AS25" s="11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22"/>
      <c r="BG25" s="11"/>
      <c r="BH25" s="110"/>
      <c r="BI25" s="221" t="s">
        <v>111</v>
      </c>
      <c r="BJ25" s="233"/>
      <c r="BK25" s="221" t="s">
        <v>119</v>
      </c>
      <c r="BL25" s="222"/>
      <c r="BM25" s="230" t="s">
        <v>116</v>
      </c>
      <c r="BN25" s="226"/>
      <c r="BO25" s="5"/>
      <c r="BP25" s="5"/>
      <c r="BQ25" s="5"/>
      <c r="BR25" s="5"/>
      <c r="BS25" s="5"/>
      <c r="BT25" s="22"/>
    </row>
    <row r="26" spans="1:83" ht="15.75" thickBot="1" x14ac:dyDescent="0.3">
      <c r="A26" s="138">
        <v>0.83333333333333337</v>
      </c>
      <c r="B26" s="16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"/>
      <c r="Q26" s="7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1"/>
      <c r="AE26" s="223"/>
      <c r="AF26" s="224"/>
      <c r="AG26" s="223"/>
      <c r="AH26" s="224"/>
      <c r="AI26" s="8"/>
      <c r="AJ26" s="91"/>
      <c r="AK26" s="227"/>
      <c r="AL26" s="228"/>
      <c r="AM26" s="8"/>
      <c r="AN26" s="9"/>
      <c r="AO26" s="9"/>
      <c r="AP26" s="9"/>
      <c r="AQ26" s="9"/>
      <c r="AR26" s="21"/>
      <c r="AS26" s="7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21"/>
      <c r="BG26" s="7"/>
      <c r="BH26" s="112"/>
      <c r="BI26" s="223"/>
      <c r="BJ26" s="234"/>
      <c r="BK26" s="221"/>
      <c r="BL26" s="222"/>
      <c r="BM26" s="231"/>
      <c r="BN26" s="228"/>
      <c r="BO26" s="9"/>
      <c r="BP26" s="9"/>
      <c r="BQ26" s="9"/>
      <c r="BR26" s="9"/>
      <c r="BS26" s="9"/>
      <c r="BT26" s="21"/>
    </row>
    <row r="27" spans="1:83" ht="15.75" thickBot="1" x14ac:dyDescent="0.3">
      <c r="A27" s="138"/>
      <c r="B27" s="17"/>
      <c r="C27" s="1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2"/>
      <c r="Q27" s="11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2"/>
      <c r="AE27" s="11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2"/>
      <c r="AS27" s="11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22"/>
      <c r="BG27" s="11"/>
      <c r="BH27" s="4"/>
      <c r="BI27" s="5"/>
      <c r="BJ27" s="90"/>
      <c r="BK27" s="223"/>
      <c r="BL27" s="224"/>
      <c r="BM27" s="4"/>
      <c r="BN27" s="5"/>
      <c r="BO27" s="5"/>
      <c r="BP27" s="5"/>
      <c r="BQ27" s="5"/>
      <c r="BR27" s="5"/>
      <c r="BS27" s="5"/>
      <c r="BT27" s="22"/>
    </row>
    <row r="28" spans="1:83" x14ac:dyDescent="0.25">
      <c r="A28" s="138">
        <v>0.875</v>
      </c>
      <c r="B28" s="16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1"/>
      <c r="Q28" s="7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1"/>
      <c r="AE28" s="7"/>
      <c r="AF28" s="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1"/>
      <c r="AS28" s="7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21"/>
      <c r="BG28" s="7"/>
      <c r="BH28" s="8"/>
      <c r="BI28" s="9"/>
      <c r="BJ28" s="9"/>
      <c r="BK28" s="83"/>
      <c r="BL28" s="83"/>
      <c r="BM28" s="9"/>
      <c r="BN28" s="9"/>
      <c r="BO28" s="9"/>
      <c r="BP28" s="9"/>
      <c r="BQ28" s="9"/>
      <c r="BR28" s="9"/>
      <c r="BS28" s="9"/>
      <c r="BT28" s="21"/>
    </row>
    <row r="29" spans="1:83" x14ac:dyDescent="0.25">
      <c r="A29" s="138"/>
      <c r="B29" s="10"/>
      <c r="C29" s="11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2"/>
      <c r="Q29" s="11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2"/>
      <c r="AE29" s="11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2"/>
      <c r="AS29" s="11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22"/>
      <c r="BG29" s="11"/>
      <c r="BH29" s="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22"/>
    </row>
    <row r="30" spans="1:83" ht="15.75" thickBot="1" x14ac:dyDescent="0.3">
      <c r="A30" s="138">
        <v>0.91666666666666663</v>
      </c>
      <c r="B30" s="6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3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3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3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3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83" ht="15.75" thickBot="1" x14ac:dyDescent="0.3">
      <c r="A31" s="138"/>
      <c r="B31" s="12"/>
      <c r="C31" s="13"/>
      <c r="D31" s="13"/>
      <c r="E31" s="14"/>
      <c r="F31" s="14"/>
      <c r="G31" s="13"/>
      <c r="H31" s="13"/>
      <c r="I31" s="14"/>
      <c r="J31" s="14"/>
      <c r="K31" s="13"/>
      <c r="L31" s="13"/>
      <c r="M31" s="13"/>
      <c r="N31" s="13"/>
      <c r="O31" s="13"/>
      <c r="P31" s="13"/>
      <c r="BV31" s="41" t="s">
        <v>18</v>
      </c>
      <c r="BW31" s="42" t="s">
        <v>19</v>
      </c>
      <c r="BX31" s="42" t="s">
        <v>20</v>
      </c>
      <c r="BY31" s="43"/>
    </row>
    <row r="32" spans="1:83" ht="15.75" thickBot="1" x14ac:dyDescent="0.3">
      <c r="A32" s="27" t="s">
        <v>5</v>
      </c>
      <c r="B32" s="34"/>
      <c r="C32" s="127"/>
      <c r="D32" s="128"/>
      <c r="E32" s="127"/>
      <c r="F32" s="128"/>
      <c r="G32" s="127"/>
      <c r="H32" s="128"/>
      <c r="I32" s="127"/>
      <c r="J32" s="128"/>
      <c r="K32" s="127"/>
      <c r="L32" s="128"/>
      <c r="M32" s="127"/>
      <c r="N32" s="128"/>
      <c r="O32" s="127"/>
      <c r="P32" s="128"/>
      <c r="Q32" s="127"/>
      <c r="R32" s="128"/>
      <c r="S32" s="127"/>
      <c r="T32" s="128"/>
      <c r="U32" s="127"/>
      <c r="V32" s="128"/>
      <c r="W32" s="127"/>
      <c r="X32" s="128"/>
      <c r="Y32" s="127"/>
      <c r="Z32" s="128"/>
      <c r="AA32" s="127"/>
      <c r="AB32" s="128"/>
      <c r="AC32" s="127"/>
      <c r="AD32" s="128"/>
      <c r="AE32" s="127"/>
      <c r="AF32" s="128"/>
      <c r="AG32" s="127"/>
      <c r="AH32" s="128"/>
      <c r="AI32" s="127"/>
      <c r="AJ32" s="128"/>
      <c r="AK32" s="127"/>
      <c r="AL32" s="128"/>
      <c r="AM32" s="127"/>
      <c r="AN32" s="128"/>
      <c r="AO32" s="127"/>
      <c r="AP32" s="128"/>
      <c r="AQ32" s="127"/>
      <c r="AR32" s="128"/>
      <c r="AS32" s="127"/>
      <c r="AT32" s="128"/>
      <c r="AU32" s="127"/>
      <c r="AV32" s="128"/>
      <c r="AW32" s="127"/>
      <c r="AX32" s="128"/>
      <c r="AY32" s="127"/>
      <c r="AZ32" s="128"/>
      <c r="BA32" s="127"/>
      <c r="BB32" s="128"/>
      <c r="BC32" s="127"/>
      <c r="BD32" s="128"/>
      <c r="BE32" s="127"/>
      <c r="BF32" s="128"/>
      <c r="BG32" s="127"/>
      <c r="BH32" s="128"/>
      <c r="BI32" s="127"/>
      <c r="BJ32" s="128"/>
      <c r="BK32" s="127"/>
      <c r="BL32" s="128"/>
      <c r="BM32" s="127"/>
      <c r="BN32" s="128"/>
      <c r="BO32" s="127"/>
      <c r="BP32" s="128"/>
      <c r="BQ32" s="127"/>
      <c r="BR32" s="128"/>
      <c r="BS32" s="127"/>
      <c r="BT32" s="128"/>
      <c r="BU32" s="35"/>
      <c r="BV32" s="44">
        <f t="shared" ref="BV32:BV39" si="0">SUM(C32:BT32)</f>
        <v>0</v>
      </c>
      <c r="BW32" s="45">
        <v>150</v>
      </c>
      <c r="BX32" s="46">
        <f>BV32*BW32</f>
        <v>0</v>
      </c>
      <c r="BY32" s="47" t="s">
        <v>5</v>
      </c>
      <c r="BZ32" s="35"/>
      <c r="CA32" s="35"/>
      <c r="CB32" s="35"/>
      <c r="CC32" s="35"/>
      <c r="CD32" s="35"/>
      <c r="CE32" s="35"/>
    </row>
    <row r="33" spans="1:83" ht="15.75" thickBot="1" x14ac:dyDescent="0.3">
      <c r="A33" s="27" t="s">
        <v>6</v>
      </c>
      <c r="B33" s="34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28"/>
      <c r="BU33" s="35"/>
      <c r="BV33" s="48">
        <f t="shared" si="0"/>
        <v>0</v>
      </c>
      <c r="BW33" s="49">
        <v>300</v>
      </c>
      <c r="BX33" s="50">
        <f t="shared" ref="BX33:BX39" si="1">BV33*BW33</f>
        <v>0</v>
      </c>
      <c r="BY33" s="51" t="s">
        <v>6</v>
      </c>
      <c r="BZ33" s="35"/>
      <c r="CA33" s="35"/>
      <c r="CB33" s="35"/>
      <c r="CC33" s="35"/>
      <c r="CD33" s="35"/>
      <c r="CE33" s="35"/>
    </row>
    <row r="34" spans="1:83" ht="15.75" thickBot="1" x14ac:dyDescent="0.3">
      <c r="A34" s="28" t="s">
        <v>3</v>
      </c>
      <c r="B34" s="33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25"/>
      <c r="T34" s="126"/>
      <c r="U34" s="125"/>
      <c r="V34" s="126"/>
      <c r="W34" s="125"/>
      <c r="X34" s="126"/>
      <c r="Y34" s="125"/>
      <c r="Z34" s="126"/>
      <c r="AA34" s="125"/>
      <c r="AB34" s="126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25"/>
      <c r="AV34" s="126"/>
      <c r="AW34" s="125"/>
      <c r="AX34" s="126"/>
      <c r="AY34" s="125"/>
      <c r="AZ34" s="126"/>
      <c r="BA34" s="125"/>
      <c r="BB34" s="126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33"/>
      <c r="BV34" s="52">
        <f t="shared" si="0"/>
        <v>0</v>
      </c>
      <c r="BW34" s="53">
        <v>150</v>
      </c>
      <c r="BX34" s="54">
        <f t="shared" si="1"/>
        <v>0</v>
      </c>
      <c r="BY34" s="55" t="s">
        <v>3</v>
      </c>
      <c r="BZ34" s="33"/>
      <c r="CA34" s="33"/>
      <c r="CB34" s="33"/>
      <c r="CC34" s="33"/>
      <c r="CD34" s="33"/>
      <c r="CE34" s="33"/>
    </row>
    <row r="35" spans="1:83" ht="15.75" thickBot="1" x14ac:dyDescent="0.3">
      <c r="A35" s="28" t="s">
        <v>4</v>
      </c>
      <c r="B35" s="33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33"/>
      <c r="BV35" s="56">
        <f t="shared" si="0"/>
        <v>0</v>
      </c>
      <c r="BW35" s="57">
        <v>300</v>
      </c>
      <c r="BX35" s="58">
        <f t="shared" si="1"/>
        <v>0</v>
      </c>
      <c r="BY35" s="59" t="s">
        <v>4</v>
      </c>
      <c r="BZ35" s="33"/>
      <c r="CA35" s="33"/>
      <c r="CB35" s="33"/>
      <c r="CC35" s="33"/>
      <c r="CD35" s="33"/>
      <c r="CE35" s="33"/>
    </row>
    <row r="36" spans="1:83" ht="15.75" thickBot="1" x14ac:dyDescent="0.3">
      <c r="A36" s="29" t="s">
        <v>7</v>
      </c>
      <c r="B36" s="32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124"/>
      <c r="O36" s="123"/>
      <c r="P36" s="124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23"/>
      <c r="AB36" s="124"/>
      <c r="AC36" s="123"/>
      <c r="AD36" s="124"/>
      <c r="AE36" s="123"/>
      <c r="AF36" s="124"/>
      <c r="AG36" s="123"/>
      <c r="AH36" s="124"/>
      <c r="AI36" s="123"/>
      <c r="AJ36" s="124"/>
      <c r="AK36" s="123"/>
      <c r="AL36" s="124"/>
      <c r="AM36" s="123"/>
      <c r="AN36" s="124"/>
      <c r="AO36" s="123"/>
      <c r="AP36" s="124"/>
      <c r="AQ36" s="123"/>
      <c r="AR36" s="124"/>
      <c r="AS36" s="123"/>
      <c r="AT36" s="124"/>
      <c r="AU36" s="123"/>
      <c r="AV36" s="124"/>
      <c r="AW36" s="123"/>
      <c r="AX36" s="124"/>
      <c r="AY36" s="123"/>
      <c r="AZ36" s="124"/>
      <c r="BA36" s="123"/>
      <c r="BB36" s="124"/>
      <c r="BC36" s="123"/>
      <c r="BD36" s="124"/>
      <c r="BE36" s="123"/>
      <c r="BF36" s="124"/>
      <c r="BG36" s="123"/>
      <c r="BH36" s="124"/>
      <c r="BI36" s="123"/>
      <c r="BJ36" s="124"/>
      <c r="BK36" s="123"/>
      <c r="BL36" s="124"/>
      <c r="BM36" s="123"/>
      <c r="BN36" s="124"/>
      <c r="BO36" s="123"/>
      <c r="BP36" s="124"/>
      <c r="BQ36" s="123"/>
      <c r="BR36" s="124"/>
      <c r="BS36" s="123"/>
      <c r="BT36" s="124"/>
      <c r="BU36" s="32"/>
      <c r="BV36" s="60">
        <f t="shared" si="0"/>
        <v>0</v>
      </c>
      <c r="BW36" s="61">
        <v>150</v>
      </c>
      <c r="BX36" s="62">
        <f t="shared" si="1"/>
        <v>0</v>
      </c>
      <c r="BY36" s="63" t="s">
        <v>7</v>
      </c>
      <c r="BZ36" s="32"/>
      <c r="CA36" s="32"/>
      <c r="CB36" s="32"/>
      <c r="CC36" s="32"/>
      <c r="CD36" s="32"/>
      <c r="CE36" s="32"/>
    </row>
    <row r="37" spans="1:83" ht="15.75" thickBot="1" x14ac:dyDescent="0.3">
      <c r="A37" s="29" t="s">
        <v>8</v>
      </c>
      <c r="B37" s="32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  <c r="V37" s="124"/>
      <c r="W37" s="123"/>
      <c r="X37" s="124"/>
      <c r="Y37" s="123"/>
      <c r="Z37" s="124"/>
      <c r="AA37" s="123"/>
      <c r="AB37" s="124"/>
      <c r="AC37" s="123"/>
      <c r="AD37" s="124"/>
      <c r="AE37" s="123"/>
      <c r="AF37" s="124"/>
      <c r="AG37" s="123"/>
      <c r="AH37" s="124"/>
      <c r="AI37" s="123"/>
      <c r="AJ37" s="124"/>
      <c r="AK37" s="123"/>
      <c r="AL37" s="124"/>
      <c r="AM37" s="123"/>
      <c r="AN37" s="124"/>
      <c r="AO37" s="123"/>
      <c r="AP37" s="124"/>
      <c r="AQ37" s="123"/>
      <c r="AR37" s="124"/>
      <c r="AS37" s="123"/>
      <c r="AT37" s="124"/>
      <c r="AU37" s="123"/>
      <c r="AV37" s="124"/>
      <c r="AW37" s="123"/>
      <c r="AX37" s="124"/>
      <c r="AY37" s="123"/>
      <c r="AZ37" s="124"/>
      <c r="BA37" s="123"/>
      <c r="BB37" s="124"/>
      <c r="BC37" s="123"/>
      <c r="BD37" s="124"/>
      <c r="BE37" s="123"/>
      <c r="BF37" s="124"/>
      <c r="BG37" s="123"/>
      <c r="BH37" s="124"/>
      <c r="BI37" s="123"/>
      <c r="BJ37" s="124"/>
      <c r="BK37" s="123"/>
      <c r="BL37" s="124"/>
      <c r="BM37" s="123"/>
      <c r="BN37" s="124"/>
      <c r="BO37" s="123"/>
      <c r="BP37" s="124"/>
      <c r="BQ37" s="123"/>
      <c r="BR37" s="124"/>
      <c r="BS37" s="123"/>
      <c r="BT37" s="124"/>
      <c r="BU37" s="32"/>
      <c r="BV37" s="64">
        <f t="shared" si="0"/>
        <v>0</v>
      </c>
      <c r="BW37" s="65">
        <v>300</v>
      </c>
      <c r="BX37" s="66">
        <f t="shared" si="1"/>
        <v>0</v>
      </c>
      <c r="BY37" s="67" t="s">
        <v>8</v>
      </c>
      <c r="BZ37" s="32"/>
      <c r="CA37" s="32"/>
      <c r="CB37" s="32"/>
      <c r="CC37" s="32"/>
      <c r="CD37" s="32"/>
      <c r="CE37" s="32"/>
    </row>
    <row r="38" spans="1:83" ht="15.75" thickBot="1" x14ac:dyDescent="0.3">
      <c r="A38" s="30" t="s">
        <v>9</v>
      </c>
      <c r="B38" s="31"/>
      <c r="C38" s="119"/>
      <c r="D38" s="120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19"/>
      <c r="R38" s="120"/>
      <c r="S38" s="119"/>
      <c r="T38" s="120"/>
      <c r="U38" s="119"/>
      <c r="V38" s="120"/>
      <c r="W38" s="119"/>
      <c r="X38" s="120"/>
      <c r="Y38" s="119"/>
      <c r="Z38" s="120"/>
      <c r="AA38" s="119"/>
      <c r="AB38" s="120"/>
      <c r="AC38" s="119"/>
      <c r="AD38" s="120"/>
      <c r="AE38" s="119"/>
      <c r="AF38" s="120"/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AS38" s="119"/>
      <c r="AT38" s="120"/>
      <c r="AU38" s="119"/>
      <c r="AV38" s="120"/>
      <c r="AW38" s="119"/>
      <c r="AX38" s="120"/>
      <c r="AY38" s="119"/>
      <c r="AZ38" s="120"/>
      <c r="BA38" s="119"/>
      <c r="BB38" s="120"/>
      <c r="BC38" s="119"/>
      <c r="BD38" s="120"/>
      <c r="BE38" s="119"/>
      <c r="BF38" s="120"/>
      <c r="BG38" s="119"/>
      <c r="BH38" s="120"/>
      <c r="BI38" s="119"/>
      <c r="BJ38" s="120"/>
      <c r="BK38" s="119"/>
      <c r="BL38" s="120"/>
      <c r="BM38" s="119"/>
      <c r="BN38" s="120"/>
      <c r="BO38" s="119"/>
      <c r="BP38" s="120"/>
      <c r="BQ38" s="119"/>
      <c r="BR38" s="120"/>
      <c r="BS38" s="119"/>
      <c r="BT38" s="120"/>
      <c r="BU38" s="31"/>
      <c r="BV38" s="68">
        <f t="shared" si="0"/>
        <v>0</v>
      </c>
      <c r="BW38" s="69">
        <v>150</v>
      </c>
      <c r="BX38" s="70">
        <f t="shared" si="1"/>
        <v>0</v>
      </c>
      <c r="BY38" s="71" t="s">
        <v>9</v>
      </c>
      <c r="BZ38" s="31"/>
      <c r="CA38" s="31"/>
      <c r="CB38" s="31"/>
      <c r="CC38" s="31"/>
      <c r="CD38" s="31"/>
      <c r="CE38" s="31"/>
    </row>
    <row r="39" spans="1:83" ht="15.75" thickBot="1" x14ac:dyDescent="0.3">
      <c r="A39" s="30" t="s">
        <v>10</v>
      </c>
      <c r="B39" s="31"/>
      <c r="C39" s="121"/>
      <c r="D39" s="122"/>
      <c r="E39" s="121"/>
      <c r="F39" s="122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121"/>
      <c r="AL39" s="122"/>
      <c r="AM39" s="121"/>
      <c r="AN39" s="122"/>
      <c r="AO39" s="121"/>
      <c r="AP39" s="122"/>
      <c r="AQ39" s="121"/>
      <c r="AR39" s="122"/>
      <c r="AS39" s="121"/>
      <c r="AT39" s="122"/>
      <c r="AU39" s="121"/>
      <c r="AV39" s="122"/>
      <c r="AW39" s="121"/>
      <c r="AX39" s="122"/>
      <c r="AY39" s="121"/>
      <c r="AZ39" s="122"/>
      <c r="BA39" s="121"/>
      <c r="BB39" s="122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1"/>
      <c r="BN39" s="122"/>
      <c r="BO39" s="121"/>
      <c r="BP39" s="122"/>
      <c r="BQ39" s="121"/>
      <c r="BR39" s="122"/>
      <c r="BS39" s="121"/>
      <c r="BT39" s="122"/>
      <c r="BU39" s="31"/>
      <c r="BV39" s="72">
        <f t="shared" si="0"/>
        <v>0</v>
      </c>
      <c r="BW39" s="73">
        <v>300</v>
      </c>
      <c r="BX39" s="74">
        <f t="shared" si="1"/>
        <v>0</v>
      </c>
      <c r="BY39" s="75" t="s">
        <v>10</v>
      </c>
      <c r="BZ39" s="31"/>
      <c r="CA39" s="31"/>
      <c r="CB39" s="31"/>
      <c r="CC39" s="31"/>
      <c r="CD39" s="31"/>
      <c r="CE39" s="31"/>
    </row>
    <row r="41" spans="1:83" ht="15.75" thickBot="1" x14ac:dyDescent="0.3">
      <c r="BW41" s="76" t="s">
        <v>21</v>
      </c>
      <c r="BX41" s="77">
        <f>SUM(BX32:BX40)</f>
        <v>0</v>
      </c>
    </row>
    <row r="42" spans="1:83" ht="15.75" thickTop="1" x14ac:dyDescent="0.25"/>
  </sheetData>
  <mergeCells count="393">
    <mergeCell ref="BK27:BL27"/>
    <mergeCell ref="AK23:AL23"/>
    <mergeCell ref="AK24:AL24"/>
    <mergeCell ref="AK25:AL25"/>
    <mergeCell ref="AK26:AL26"/>
    <mergeCell ref="BM23:BN23"/>
    <mergeCell ref="BM24:BN24"/>
    <mergeCell ref="BM25:BN25"/>
    <mergeCell ref="BM26:BN26"/>
    <mergeCell ref="BI23:BJ23"/>
    <mergeCell ref="BI24:BJ24"/>
    <mergeCell ref="BI25:BJ25"/>
    <mergeCell ref="BI26:BJ26"/>
    <mergeCell ref="BK23:BL23"/>
    <mergeCell ref="BK24:BL24"/>
    <mergeCell ref="BK25:BL25"/>
    <mergeCell ref="BK26:BL26"/>
    <mergeCell ref="Y3:Z3"/>
    <mergeCell ref="AA3:AB3"/>
    <mergeCell ref="AG23:AH23"/>
    <mergeCell ref="AG24:AH24"/>
    <mergeCell ref="AG25:AH25"/>
    <mergeCell ref="AG26:AH26"/>
    <mergeCell ref="AS2:BF2"/>
    <mergeCell ref="BG2:B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2:P2"/>
    <mergeCell ref="Q2:AD2"/>
    <mergeCell ref="AE2:AR2"/>
    <mergeCell ref="AK3:AL3"/>
    <mergeCell ref="AM3:AN3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AS3:AT3"/>
    <mergeCell ref="AU3:AV3"/>
    <mergeCell ref="AO3:AP3"/>
    <mergeCell ref="AQ3:AR3"/>
    <mergeCell ref="BS3:BT3"/>
    <mergeCell ref="AW3:AX3"/>
    <mergeCell ref="AY3:AZ3"/>
    <mergeCell ref="BA3:BB3"/>
    <mergeCell ref="BC3:BD3"/>
    <mergeCell ref="BE3:BF3"/>
    <mergeCell ref="BG3:BH3"/>
    <mergeCell ref="BQ4:BR4"/>
    <mergeCell ref="BS4:BT4"/>
    <mergeCell ref="BI4:BJ4"/>
    <mergeCell ref="A8:A9"/>
    <mergeCell ref="A10:A11"/>
    <mergeCell ref="A12:A13"/>
    <mergeCell ref="A14:A15"/>
    <mergeCell ref="A16:A17"/>
    <mergeCell ref="A18:A19"/>
    <mergeCell ref="BK4:BL4"/>
    <mergeCell ref="A6:A7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S4:T4"/>
    <mergeCell ref="A20:A21"/>
    <mergeCell ref="A22:A23"/>
    <mergeCell ref="A24:A25"/>
    <mergeCell ref="A26:A27"/>
    <mergeCell ref="A28:A29"/>
    <mergeCell ref="A30:A31"/>
    <mergeCell ref="BM4:BN4"/>
    <mergeCell ref="BO4:BP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Y4:AZ4"/>
    <mergeCell ref="BA4:BB4"/>
    <mergeCell ref="BC4:BD4"/>
    <mergeCell ref="BE4:BF4"/>
    <mergeCell ref="BG4:BH4"/>
    <mergeCell ref="O4:P4"/>
    <mergeCell ref="Q4:R4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BM32:BN32"/>
    <mergeCell ref="BO32:BP32"/>
    <mergeCell ref="BQ32:BR32"/>
    <mergeCell ref="BS32:BT32"/>
    <mergeCell ref="C33:D33"/>
    <mergeCell ref="E33:F33"/>
    <mergeCell ref="G33:H33"/>
    <mergeCell ref="I33:J33"/>
    <mergeCell ref="K33:L33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Y33:AZ33"/>
    <mergeCell ref="BA33:BB33"/>
    <mergeCell ref="BC33:BD33"/>
    <mergeCell ref="BE33:BF33"/>
    <mergeCell ref="BG33:BH33"/>
    <mergeCell ref="S33:T33"/>
    <mergeCell ref="U33:V33"/>
    <mergeCell ref="W33:X33"/>
    <mergeCell ref="BK32:BL32"/>
    <mergeCell ref="AG32:AH32"/>
    <mergeCell ref="AI32:AJ32"/>
    <mergeCell ref="AK32:AL32"/>
    <mergeCell ref="C34:D34"/>
    <mergeCell ref="E34:F34"/>
    <mergeCell ref="G34:H34"/>
    <mergeCell ref="I34:J34"/>
    <mergeCell ref="K34:L34"/>
    <mergeCell ref="M34:N34"/>
    <mergeCell ref="BI33:BJ33"/>
    <mergeCell ref="BK33:BL33"/>
    <mergeCell ref="BM33:BN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S35:T35"/>
    <mergeCell ref="U35:V35"/>
    <mergeCell ref="W35:X35"/>
    <mergeCell ref="BK34:BL34"/>
    <mergeCell ref="BM34:BN34"/>
    <mergeCell ref="BO34:BP34"/>
    <mergeCell ref="BQ34:BR34"/>
    <mergeCell ref="BS34:BT34"/>
    <mergeCell ref="C35:D35"/>
    <mergeCell ref="E35:F35"/>
    <mergeCell ref="G35:H35"/>
    <mergeCell ref="I35:J35"/>
    <mergeCell ref="K35:L35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C36:D36"/>
    <mergeCell ref="E36:F36"/>
    <mergeCell ref="G36:H36"/>
    <mergeCell ref="I36:J36"/>
    <mergeCell ref="K36:L36"/>
    <mergeCell ref="M36:N36"/>
    <mergeCell ref="BI35:BJ35"/>
    <mergeCell ref="BK35:BL35"/>
    <mergeCell ref="BM35:BN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S37:T37"/>
    <mergeCell ref="U37:V37"/>
    <mergeCell ref="W37:X37"/>
    <mergeCell ref="BK36:BL36"/>
    <mergeCell ref="BM36:BN36"/>
    <mergeCell ref="BO36:BP36"/>
    <mergeCell ref="BQ36:BR36"/>
    <mergeCell ref="BS36:BT36"/>
    <mergeCell ref="C37:D37"/>
    <mergeCell ref="E37:F37"/>
    <mergeCell ref="G37:H37"/>
    <mergeCell ref="I37:J37"/>
    <mergeCell ref="K37:L37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K38:L38"/>
    <mergeCell ref="M38:N38"/>
    <mergeCell ref="BI37:BJ37"/>
    <mergeCell ref="BK37:BL37"/>
    <mergeCell ref="BM37:BN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AW37:AX37"/>
    <mergeCell ref="AY37:AZ37"/>
    <mergeCell ref="BA37:BB37"/>
    <mergeCell ref="BC37:BD37"/>
    <mergeCell ref="C39:D39"/>
    <mergeCell ref="E39:F39"/>
    <mergeCell ref="G39:H39"/>
    <mergeCell ref="I39:J39"/>
    <mergeCell ref="K39:L39"/>
    <mergeCell ref="AY38:AZ38"/>
    <mergeCell ref="BA38:BB38"/>
    <mergeCell ref="BC38:BD38"/>
    <mergeCell ref="BE38:BF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C38:D38"/>
    <mergeCell ref="E38:F38"/>
    <mergeCell ref="G38:H38"/>
    <mergeCell ref="I38:J38"/>
    <mergeCell ref="M39:N39"/>
    <mergeCell ref="O39:P39"/>
    <mergeCell ref="Q39:R39"/>
    <mergeCell ref="S39:T39"/>
    <mergeCell ref="U39:V39"/>
    <mergeCell ref="W39:X39"/>
    <mergeCell ref="BK38:BL38"/>
    <mergeCell ref="BM38:BN38"/>
    <mergeCell ref="BO38:BP38"/>
    <mergeCell ref="AK38:AL38"/>
    <mergeCell ref="O38:P38"/>
    <mergeCell ref="Q38:R38"/>
    <mergeCell ref="S38:T38"/>
    <mergeCell ref="U38:V38"/>
    <mergeCell ref="W38:X38"/>
    <mergeCell ref="Y38:Z38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BQ38:BR38"/>
    <mergeCell ref="BS38:BT38"/>
    <mergeCell ref="BG38:BH38"/>
    <mergeCell ref="BI38:BJ38"/>
    <mergeCell ref="AE23:AF23"/>
    <mergeCell ref="AE24:AF24"/>
    <mergeCell ref="AE25:AF25"/>
    <mergeCell ref="AE26:AF26"/>
    <mergeCell ref="BO37:BP37"/>
    <mergeCell ref="BQ37:BR37"/>
    <mergeCell ref="BS37:BT37"/>
    <mergeCell ref="BE37:BF37"/>
    <mergeCell ref="BG37:BH37"/>
    <mergeCell ref="AW36:AX36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W34:AX34"/>
    <mergeCell ref="BO33:BP33"/>
    <mergeCell ref="BQ33:BR33"/>
    <mergeCell ref="BS33:BT33"/>
    <mergeCell ref="AW33:AX33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12</vt:i4>
      </vt:variant>
    </vt:vector>
  </HeadingPairs>
  <TitlesOfParts>
    <vt:vector size="24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April!Utskriftsrubriker</vt:lpstr>
      <vt:lpstr>Augusti!Utskriftsrubriker</vt:lpstr>
      <vt:lpstr>December!Utskriftsrubriker</vt:lpstr>
      <vt:lpstr>Februari!Utskriftsrubriker</vt:lpstr>
      <vt:lpstr>Januari!Utskriftsrubriker</vt:lpstr>
      <vt:lpstr>Juli!Utskriftsrubriker</vt:lpstr>
      <vt:lpstr>Juni!Utskriftsrubriker</vt:lpstr>
      <vt:lpstr>Maj!Utskriftsrubriker</vt:lpstr>
      <vt:lpstr>Mars!Utskriftsrubriker</vt:lpstr>
      <vt:lpstr>November!Utskriftsrubriker</vt:lpstr>
      <vt:lpstr>Oktober!Utskriftsrubriker</vt:lpstr>
      <vt:lpstr>September!Utskriftsrubriker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Wittek, Jonas</dc:creator>
  <cp:lastModifiedBy>Jonas Wittek</cp:lastModifiedBy>
  <cp:lastPrinted>2018-04-16T06:10:52Z</cp:lastPrinted>
  <dcterms:created xsi:type="dcterms:W3CDTF">2018-02-28T07:53:33Z</dcterms:created>
  <dcterms:modified xsi:type="dcterms:W3CDTF">2018-09-19T07:47:31Z</dcterms:modified>
</cp:coreProperties>
</file>