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okument\Privat\GUIF\"/>
    </mc:Choice>
  </mc:AlternateContent>
  <bookViews>
    <workbookView xWindow="0" yWindow="0" windowWidth="28800" windowHeight="9435" activeTab="2"/>
  </bookViews>
  <sheets>
    <sheet name="Schema funktionär+kiosk" sheetId="3" r:id="rId1"/>
    <sheet name="Kioskschema SM" sheetId="8" r:id="rId2"/>
    <sheet name="2016-2017 svabb+städning" sheetId="9" r:id="rId3"/>
    <sheet name="Matchfunktionärer" sheetId="4" r:id="rId4"/>
    <sheet name="PA Elit" sheetId="5" r:id="rId5"/>
    <sheet name="P 00 nivå 1" sheetId="7" r:id="rId6"/>
  </sheets>
  <definedNames>
    <definedName name="_xlnm._FilterDatabase" localSheetId="2" hidden="1">'2016-2017 svabb+städning'!$A$5:$AH$27</definedName>
    <definedName name="_xlnm._FilterDatabase" localSheetId="3" hidden="1">Matchfunktionärer!$A$1:$C$9</definedName>
    <definedName name="_xlnm._FilterDatabase" localSheetId="0" hidden="1">'Schema funktionär+kiosk'!$A$1:$I$27</definedName>
    <definedName name="_xlnm.Print_Area" localSheetId="2">'2016-2017 svabb+städning'!$A$1:$AH$27</definedName>
    <definedName name="_xlnm.Print_Area" localSheetId="0">'Schema funktionär+kiosk'!$A$1:$H$27</definedName>
  </definedNames>
  <calcPr calcId="152511"/>
</workbook>
</file>

<file path=xl/calcChain.xml><?xml version="1.0" encoding="utf-8"?>
<calcChain xmlns="http://schemas.openxmlformats.org/spreadsheetml/2006/main">
  <c r="E17" i="3" l="1"/>
  <c r="D17" i="3"/>
  <c r="C17" i="3"/>
  <c r="B17" i="3"/>
  <c r="E16" i="3"/>
  <c r="D16" i="3"/>
  <c r="C16" i="3"/>
  <c r="B16" i="3"/>
  <c r="E6" i="5"/>
  <c r="E5" i="5"/>
  <c r="B3" i="3"/>
  <c r="I45" i="3"/>
  <c r="AF24" i="9" s="1"/>
  <c r="AH24" i="9" s="1"/>
  <c r="U27" i="9"/>
  <c r="V27" i="9"/>
  <c r="AD27" i="9"/>
  <c r="AC27" i="9"/>
  <c r="AB27" i="9"/>
  <c r="AA27" i="9"/>
  <c r="Z27" i="9"/>
  <c r="Y27" i="9"/>
  <c r="X27" i="9"/>
  <c r="W27" i="9"/>
  <c r="T27" i="9"/>
  <c r="S27" i="9"/>
  <c r="R27" i="9"/>
  <c r="Q27" i="9"/>
  <c r="P27" i="9"/>
  <c r="O27" i="9"/>
  <c r="N27" i="9"/>
  <c r="M27" i="9"/>
  <c r="L27" i="9"/>
  <c r="K27" i="9"/>
  <c r="J27" i="9"/>
  <c r="I27" i="9"/>
  <c r="H27" i="9"/>
  <c r="G27" i="9"/>
  <c r="F27" i="9"/>
  <c r="E27" i="9"/>
  <c r="C27" i="9"/>
  <c r="A27" i="9"/>
  <c r="AH20" i="9"/>
  <c r="I46" i="3"/>
  <c r="AF22" i="9" s="1"/>
  <c r="AH22" i="9" s="1"/>
  <c r="I47" i="3"/>
  <c r="AF26" i="9" s="1"/>
  <c r="AH26" i="9" s="1"/>
  <c r="D32" i="3"/>
  <c r="D33" i="3"/>
  <c r="E22" i="3"/>
  <c r="D22" i="3"/>
  <c r="C22" i="3"/>
  <c r="B22" i="3"/>
  <c r="E9" i="5"/>
  <c r="D36" i="3"/>
  <c r="D37" i="3"/>
  <c r="D38" i="3"/>
  <c r="I44" i="3"/>
  <c r="I43" i="3"/>
  <c r="I42" i="3"/>
  <c r="AF19" i="9" s="1"/>
  <c r="AH19" i="9" s="1"/>
  <c r="I41" i="3"/>
  <c r="AF18" i="9" s="1"/>
  <c r="AH18" i="9" s="1"/>
  <c r="D31" i="3"/>
  <c r="D34" i="3"/>
  <c r="D35" i="3"/>
  <c r="D30" i="3"/>
  <c r="B11" i="3"/>
  <c r="D11" i="3"/>
  <c r="E11" i="3"/>
  <c r="B13" i="3"/>
  <c r="D13" i="3"/>
  <c r="E13" i="3"/>
  <c r="B18" i="3"/>
  <c r="D18" i="3"/>
  <c r="E18" i="3"/>
  <c r="B20" i="3"/>
  <c r="D20" i="3"/>
  <c r="E20" i="3"/>
  <c r="B24" i="3"/>
  <c r="D24" i="3"/>
  <c r="E24" i="3"/>
  <c r="B25" i="3"/>
  <c r="D25" i="3"/>
  <c r="E25" i="3"/>
  <c r="B27" i="3"/>
  <c r="D27" i="3"/>
  <c r="E27" i="3"/>
  <c r="E3" i="3"/>
  <c r="D3" i="3"/>
  <c r="E12" i="5"/>
  <c r="C27" i="3"/>
  <c r="E11" i="5"/>
  <c r="C25" i="3"/>
  <c r="E10" i="5"/>
  <c r="C24" i="3" s="1"/>
  <c r="E8" i="5"/>
  <c r="C20" i="3"/>
  <c r="E7" i="5"/>
  <c r="C18" i="3"/>
  <c r="E4" i="5"/>
  <c r="C13" i="3"/>
  <c r="E3" i="5"/>
  <c r="C11" i="3"/>
  <c r="E2" i="5"/>
  <c r="C3" i="3"/>
  <c r="B10" i="3"/>
  <c r="B12" i="3"/>
  <c r="B14" i="3"/>
  <c r="B15" i="3"/>
  <c r="B19" i="3"/>
  <c r="B21" i="3"/>
  <c r="B23" i="3"/>
  <c r="B26" i="3"/>
  <c r="C10" i="3"/>
  <c r="D10" i="3"/>
  <c r="E10" i="3"/>
  <c r="D12" i="3"/>
  <c r="E12" i="3"/>
  <c r="C14" i="3"/>
  <c r="D14" i="3"/>
  <c r="E14" i="3"/>
  <c r="C15" i="3"/>
  <c r="D15" i="3"/>
  <c r="E15" i="3"/>
  <c r="C19" i="3"/>
  <c r="D19" i="3"/>
  <c r="E19" i="3"/>
  <c r="C21" i="3"/>
  <c r="D21" i="3"/>
  <c r="E21" i="3"/>
  <c r="C23" i="3"/>
  <c r="D23" i="3"/>
  <c r="C26" i="3"/>
  <c r="D26" i="3"/>
  <c r="E26" i="3"/>
  <c r="E2" i="3"/>
  <c r="D2" i="3"/>
  <c r="C2" i="3"/>
  <c r="B2" i="3"/>
  <c r="E3" i="7"/>
  <c r="E4" i="7"/>
  <c r="C12" i="3"/>
  <c r="E5" i="7"/>
  <c r="E6" i="7"/>
  <c r="E7" i="7"/>
  <c r="E8" i="7"/>
  <c r="E9" i="7"/>
  <c r="E10" i="7"/>
  <c r="E2" i="7"/>
  <c r="I40" i="3"/>
  <c r="AF17" i="9" s="1"/>
  <c r="AH17" i="9" s="1"/>
  <c r="I39" i="3"/>
  <c r="AF16" i="9" s="1"/>
  <c r="AH16" i="9" s="1"/>
  <c r="I38" i="3"/>
  <c r="AF15" i="9" s="1"/>
  <c r="AH15" i="9" s="1"/>
  <c r="I37" i="3"/>
  <c r="I36" i="3"/>
  <c r="AF13" i="9"/>
  <c r="AH13" i="9" s="1"/>
  <c r="I35" i="3"/>
  <c r="AF11" i="9"/>
  <c r="AH11" i="9" s="1"/>
  <c r="I34" i="3"/>
  <c r="AF10" i="9" s="1"/>
  <c r="I33" i="3"/>
  <c r="I32" i="3"/>
  <c r="I31" i="3"/>
  <c r="I30" i="3"/>
  <c r="E38" i="3"/>
  <c r="AE25" i="9" s="1"/>
  <c r="AH25" i="9" s="1"/>
  <c r="E37" i="3"/>
  <c r="AE21" i="9" s="1"/>
  <c r="AH21" i="9" s="1"/>
  <c r="E36" i="3"/>
  <c r="AE23" i="9" s="1"/>
  <c r="AH23" i="9" s="1"/>
  <c r="E35" i="3"/>
  <c r="AE14" i="9" s="1"/>
  <c r="AH14" i="9" s="1"/>
  <c r="E34" i="3"/>
  <c r="AE12" i="9" s="1"/>
  <c r="AH12" i="9" s="1"/>
  <c r="E33" i="3"/>
  <c r="AE8" i="9" s="1"/>
  <c r="AH8" i="9" s="1"/>
  <c r="E32" i="3"/>
  <c r="AE9" i="9" s="1"/>
  <c r="AH9" i="9" s="1"/>
  <c r="E31" i="3"/>
  <c r="AE7" i="9" s="1"/>
  <c r="AH7" i="9" s="1"/>
  <c r="E30" i="3"/>
  <c r="AE6" i="9" s="1"/>
  <c r="AE27" i="9" l="1"/>
  <c r="AH6" i="9"/>
  <c r="E39" i="3"/>
  <c r="AF27" i="9"/>
  <c r="AH10" i="9"/>
  <c r="I48" i="3"/>
  <c r="AH27" i="9" l="1"/>
</calcChain>
</file>

<file path=xl/comments1.xml><?xml version="1.0" encoding="utf-8"?>
<comments xmlns="http://schemas.openxmlformats.org/spreadsheetml/2006/main">
  <authors>
    <author>Zetterblom Rose-Mari</author>
    <author>Anglenius, Lena</author>
  </authors>
  <commentList>
    <comment ref="E1" authorId="0" shapeId="0">
      <text>
        <r>
          <rPr>
            <b/>
            <sz val="9"/>
            <color indexed="81"/>
            <rFont val="Tahoma"/>
            <family val="2"/>
          </rPr>
          <t>Zetterblom Rose-Mari:</t>
        </r>
        <r>
          <rPr>
            <sz val="9"/>
            <color indexed="81"/>
            <rFont val="Tahoma"/>
            <family val="2"/>
          </rPr>
          <t xml:space="preserve">
4 familjer per tillfälle grovstädning i anslutning till matcher</t>
        </r>
      </text>
    </comment>
    <comment ref="O1" authorId="0" shapeId="0">
      <text>
        <r>
          <rPr>
            <b/>
            <sz val="9"/>
            <color indexed="81"/>
            <rFont val="Tahoma"/>
            <family val="2"/>
          </rPr>
          <t>Zetterblom Rose-Mari:</t>
        </r>
        <r>
          <rPr>
            <sz val="9"/>
            <color indexed="81"/>
            <rFont val="Tahoma"/>
            <family val="2"/>
          </rPr>
          <t xml:space="preserve">
4 grabbar per tillfälle</t>
        </r>
      </text>
    </comment>
    <comment ref="Y1" authorId="0" shapeId="0">
      <text>
        <r>
          <rPr>
            <b/>
            <sz val="9"/>
            <color indexed="81"/>
            <rFont val="Tahoma"/>
            <family val="2"/>
          </rPr>
          <t>Zetterblom Rose-Mari:</t>
        </r>
        <r>
          <rPr>
            <sz val="9"/>
            <color indexed="81"/>
            <rFont val="Tahoma"/>
            <family val="2"/>
          </rPr>
          <t xml:space="preserve">
4 grabbar per tillfälle, 1 med förälder med (markerad som 2 i matrisen)</t>
        </r>
      </text>
    </comment>
    <comment ref="C5" authorId="0" shapeId="0">
      <text>
        <r>
          <rPr>
            <b/>
            <sz val="9"/>
            <color indexed="81"/>
            <rFont val="Tahoma"/>
            <family val="2"/>
          </rPr>
          <t>Zetterblom Rose-Mari:</t>
        </r>
        <r>
          <rPr>
            <sz val="9"/>
            <color indexed="81"/>
            <rFont val="Tahoma"/>
            <family val="2"/>
          </rPr>
          <t xml:space="preserve">
Matchfunktionär med aktuell utbildning</t>
        </r>
      </text>
    </comment>
    <comment ref="AG7" authorId="1" shapeId="0">
      <text>
        <r>
          <rPr>
            <b/>
            <sz val="9"/>
            <color indexed="81"/>
            <rFont val="Tahoma"/>
            <family val="2"/>
          </rPr>
          <t xml:space="preserve">Anglenius, Lena:
</t>
        </r>
        <r>
          <rPr>
            <sz val="9"/>
            <color indexed="81"/>
            <rFont val="Tahoma"/>
            <family val="2"/>
          </rPr>
          <t>Matchfunktionär ingår i pass i kolumn AE</t>
        </r>
      </text>
    </comment>
    <comment ref="AG9" authorId="1" shapeId="0">
      <text>
        <r>
          <rPr>
            <b/>
            <sz val="9"/>
            <color indexed="81"/>
            <rFont val="Tahoma"/>
            <family val="2"/>
          </rPr>
          <t xml:space="preserve">Anglenius, Lena:
</t>
        </r>
        <r>
          <rPr>
            <sz val="9"/>
            <color indexed="81"/>
            <rFont val="Tahoma"/>
            <family val="2"/>
          </rPr>
          <t>Matchfunktionär ingår i pass i kolumn AE</t>
        </r>
      </text>
    </comment>
    <comment ref="AG14" authorId="1" shapeId="0">
      <text>
        <r>
          <rPr>
            <b/>
            <sz val="9"/>
            <color indexed="81"/>
            <rFont val="Tahoma"/>
            <family val="2"/>
          </rPr>
          <t xml:space="preserve">Anglenius, Lena:
</t>
        </r>
        <r>
          <rPr>
            <sz val="9"/>
            <color indexed="81"/>
            <rFont val="Tahoma"/>
            <family val="2"/>
          </rPr>
          <t>Matchfunktionär ingår i pass i kolumn AE</t>
        </r>
      </text>
    </comment>
    <comment ref="AG21" authorId="1" shapeId="0">
      <text>
        <r>
          <rPr>
            <b/>
            <sz val="9"/>
            <color indexed="81"/>
            <rFont val="Tahoma"/>
            <family val="2"/>
          </rPr>
          <t xml:space="preserve">Anglenius, Lena:
</t>
        </r>
        <r>
          <rPr>
            <sz val="9"/>
            <color indexed="81"/>
            <rFont val="Tahoma"/>
            <family val="2"/>
          </rPr>
          <t>Matchfunktionär ingår i pass i kolumn AE</t>
        </r>
      </text>
    </comment>
    <comment ref="AG25" authorId="1" shapeId="0">
      <text>
        <r>
          <rPr>
            <b/>
            <sz val="9"/>
            <color indexed="81"/>
            <rFont val="Tahoma"/>
            <family val="2"/>
          </rPr>
          <t xml:space="preserve">Anglenius, Lena:
</t>
        </r>
        <r>
          <rPr>
            <sz val="9"/>
            <color indexed="81"/>
            <rFont val="Tahoma"/>
            <family val="2"/>
          </rPr>
          <t>Matchfunktionär ingår i pass i kolumn AE</t>
        </r>
      </text>
    </comment>
  </commentList>
</comments>
</file>

<file path=xl/sharedStrings.xml><?xml version="1.0" encoding="utf-8"?>
<sst xmlns="http://schemas.openxmlformats.org/spreadsheetml/2006/main" count="376" uniqueCount="174">
  <si>
    <t>Tid</t>
  </si>
  <si>
    <t>Match</t>
  </si>
  <si>
    <t>Arena</t>
  </si>
  <si>
    <t>Datum</t>
  </si>
  <si>
    <t>Funktionär 1</t>
  </si>
  <si>
    <t>Funktionär 2</t>
  </si>
  <si>
    <t>Martin A</t>
  </si>
  <si>
    <t>David</t>
  </si>
  <si>
    <t>Carl G</t>
  </si>
  <si>
    <t>Linus</t>
  </si>
  <si>
    <t>Carl J</t>
  </si>
  <si>
    <t>Danilo</t>
  </si>
  <si>
    <t>Fuktionär</t>
  </si>
  <si>
    <t>Spelare</t>
  </si>
  <si>
    <t xml:space="preserve">Lena Anglenius </t>
  </si>
  <si>
    <t>Robert Johansson</t>
  </si>
  <si>
    <t>Christer Alexandersson</t>
  </si>
  <si>
    <t>Jonas Billing</t>
  </si>
  <si>
    <t>Monica Gustavsson</t>
  </si>
  <si>
    <t>Kommentar</t>
  </si>
  <si>
    <t>Serie</t>
  </si>
  <si>
    <t>Theodor Billing</t>
  </si>
  <si>
    <t>Edvin</t>
  </si>
  <si>
    <t>Hugo</t>
  </si>
  <si>
    <t>Filip</t>
  </si>
  <si>
    <t>PA-Elit</t>
  </si>
  <si>
    <t>Pappa Perovic</t>
  </si>
  <si>
    <t>Antal fördelade funktionärspass:</t>
  </si>
  <si>
    <t>Antal fördelade kioskpass:</t>
  </si>
  <si>
    <t>Jacob</t>
  </si>
  <si>
    <t>Kasper</t>
  </si>
  <si>
    <t>Douglas</t>
  </si>
  <si>
    <t>Teodor Berg</t>
  </si>
  <si>
    <t>Eric J</t>
  </si>
  <si>
    <t>F</t>
  </si>
  <si>
    <t>x</t>
  </si>
  <si>
    <t>Eskilstuna Guif 00 - Norrköpings HK</t>
  </si>
  <si>
    <t>Sö 16/10 12:45</t>
  </si>
  <si>
    <t>Eskilstuna Guif 00 - Hultic BK P00</t>
  </si>
  <si>
    <t>Sö 30/10 13:45</t>
  </si>
  <si>
    <t>Eskilstuna Guif 00 - LIF Lindesberg</t>
  </si>
  <si>
    <t>Sö 8/1 11:45</t>
  </si>
  <si>
    <t>Eskilstuna Guif 00 - IFK Nyköping</t>
  </si>
  <si>
    <t>Sö 22/1 10:45</t>
  </si>
  <si>
    <t>Eskilstuna Guif 00 - Hallstahammars SK HK P00</t>
  </si>
  <si>
    <t>Eskilstuna Guif 00 - Eskilstuna Guif 01</t>
  </si>
  <si>
    <t>Sö 12/3 16:00</t>
  </si>
  <si>
    <t>Eskilstuna Guif 00 - Borlänge HK</t>
  </si>
  <si>
    <t>Sö 26/3 12:30</t>
  </si>
  <si>
    <t>Eskilstuna Guif 00 - Mantorps IF HF P 00</t>
  </si>
  <si>
    <t>Hemmamatcher PA Elit</t>
  </si>
  <si>
    <t>Plats</t>
  </si>
  <si>
    <t>Skjulstahallen A</t>
  </si>
  <si>
    <t>Skjulstahallen B</t>
  </si>
  <si>
    <t>Sö 18/9 12:00</t>
  </si>
  <si>
    <t>Eskilstuna Guif - Sollentuna HK</t>
  </si>
  <si>
    <t>Lö 15/10 11:30</t>
  </si>
  <si>
    <t>Eskilstuna Guif - Tyresö Handboll</t>
  </si>
  <si>
    <t>Eskilstuna Guif - Spånga HK</t>
  </si>
  <si>
    <t>Sö 4/12 14:00</t>
  </si>
  <si>
    <t>Eskilstuna Guif - IFK Tumba HK</t>
  </si>
  <si>
    <t>Sö 18/12 11:00</t>
  </si>
  <si>
    <t>Eskilstuna Guif - Enköpings HF</t>
  </si>
  <si>
    <t>Lö 21/1 14:00</t>
  </si>
  <si>
    <t>Eskilstuna Guif - Skuru IK</t>
  </si>
  <si>
    <t>Lö 4/2 10:00</t>
  </si>
  <si>
    <t>Eskilstuna Guif - Täby HBK</t>
  </si>
  <si>
    <t>Lö 18/2 14:00</t>
  </si>
  <si>
    <t>Eskilstuna Guif - Hammarby IF HF</t>
  </si>
  <si>
    <t>Sö 19/3 12:00</t>
  </si>
  <si>
    <t>Eskilstuna Guif - Skånela IF</t>
  </si>
  <si>
    <t>Hemmamatcher Pojkar 00 Nivå 1</t>
  </si>
  <si>
    <t>GUIF hallen</t>
  </si>
  <si>
    <t>P00 nivå 1</t>
  </si>
  <si>
    <t>SM Steg 1</t>
  </si>
  <si>
    <t>Eskilstuna Guif - Alingsås HK</t>
  </si>
  <si>
    <t>Täby HBK - Falu HK</t>
  </si>
  <si>
    <t>Falu HK  Alingsås HK</t>
  </si>
  <si>
    <t>Alingsås HK - Täby HBK</t>
  </si>
  <si>
    <t>Eskilstuna Guif - Falu HK</t>
  </si>
  <si>
    <t>Utbildning 2016/2017</t>
  </si>
  <si>
    <t>Eva-Lena Åskag</t>
  </si>
  <si>
    <t>Erik Å</t>
  </si>
  <si>
    <t>Robert Berg</t>
  </si>
  <si>
    <t>Henrik Sjöstrand</t>
  </si>
  <si>
    <t>Samuel</t>
  </si>
  <si>
    <t>Lö 4/2 11:40</t>
  </si>
  <si>
    <t>Eskilstuna Guif 00 - RP IF Linköping</t>
  </si>
  <si>
    <t>Theodor-David bytt</t>
  </si>
  <si>
    <t>Enl sep SM schema</t>
  </si>
  <si>
    <t>Martin A-Theodor bytt</t>
  </si>
  <si>
    <t>14-17</t>
  </si>
  <si>
    <t>17-20</t>
  </si>
  <si>
    <t>08-11</t>
  </si>
  <si>
    <t>Ansvarig 1</t>
  </si>
  <si>
    <t>Ansvarig 2</t>
  </si>
  <si>
    <t>Albin</t>
  </si>
  <si>
    <t>11-13,30</t>
  </si>
  <si>
    <t>13,30-16</t>
  </si>
  <si>
    <t>16-18</t>
  </si>
  <si>
    <t>Carl R</t>
  </si>
  <si>
    <t>Kiosk, A-laget</t>
  </si>
  <si>
    <t xml:space="preserve">Funktionär </t>
  </si>
  <si>
    <t>Antal arbetspass</t>
  </si>
  <si>
    <t>Uppdrag</t>
  </si>
  <si>
    <t>Alexandersson</t>
  </si>
  <si>
    <t>Webmaster, Newbody, Tips</t>
  </si>
  <si>
    <t>Martin</t>
  </si>
  <si>
    <t>Anglenius</t>
  </si>
  <si>
    <t>Teodor</t>
  </si>
  <si>
    <t>Berg</t>
  </si>
  <si>
    <t>Theodor</t>
  </si>
  <si>
    <t>Billing</t>
  </si>
  <si>
    <t>Björklund</t>
  </si>
  <si>
    <t>Carl</t>
  </si>
  <si>
    <t>Gabrielsson</t>
  </si>
  <si>
    <t>Föräldragruppen</t>
  </si>
  <si>
    <t>Gustavsson</t>
  </si>
  <si>
    <t>Tränare</t>
  </si>
  <si>
    <t>Holmén</t>
  </si>
  <si>
    <t>Föräldragruppen/Ekonomi</t>
  </si>
  <si>
    <t xml:space="preserve">David </t>
  </si>
  <si>
    <t>Johansson</t>
  </si>
  <si>
    <t>Eric</t>
  </si>
  <si>
    <t>Jonsson</t>
  </si>
  <si>
    <t>Larsson</t>
  </si>
  <si>
    <t>Lewin</t>
  </si>
  <si>
    <t>Ekonomi</t>
  </si>
  <si>
    <t>Rasmus</t>
  </si>
  <si>
    <t>Malm</t>
  </si>
  <si>
    <t>Perovic</t>
  </si>
  <si>
    <t>Lagledare</t>
  </si>
  <si>
    <t>Sjöstrand</t>
  </si>
  <si>
    <t>Calle</t>
  </si>
  <si>
    <t>Swahn</t>
  </si>
  <si>
    <t>Erik</t>
  </si>
  <si>
    <t>Åskag</t>
  </si>
  <si>
    <t>Föräldragruppen/scheman</t>
  </si>
  <si>
    <t>Österman Carling</t>
  </si>
  <si>
    <t>Roos</t>
  </si>
  <si>
    <t>v38</t>
  </si>
  <si>
    <t>Match kiosk</t>
  </si>
  <si>
    <t>Träningscup</t>
  </si>
  <si>
    <t>GP - Brännans HF</t>
  </si>
  <si>
    <t>GP - HK Eskil</t>
  </si>
  <si>
    <t>Guif herr - Lugi HF</t>
  </si>
  <si>
    <t>Guif herr - IK Sävehof</t>
  </si>
  <si>
    <t>Guif dam - RP IF Linköping</t>
  </si>
  <si>
    <t>Guif herr- IFK Skövde HK</t>
  </si>
  <si>
    <t>Guif herr - IFK Kristianstad</t>
  </si>
  <si>
    <t>Ansvarig 3</t>
  </si>
  <si>
    <t>Lö 12/11 13:45</t>
  </si>
  <si>
    <t>Martin A-Theodor bytt; match flyttad till 12/11</t>
  </si>
  <si>
    <t>Sö 11/12 12:00</t>
  </si>
  <si>
    <t>Golvsvabb + grovstädning, Skjulstahallen</t>
  </si>
  <si>
    <r>
      <t xml:space="preserve">Städning Skjulsta
</t>
    </r>
    <r>
      <rPr>
        <b/>
        <sz val="11"/>
        <color rgb="FFFF0000"/>
        <rFont val="Arial"/>
        <family val="2"/>
      </rPr>
      <t xml:space="preserve">Notera att from 2016/2017 utgår städning Sporthallen, istället har grovstädning av Skjulstahallen i samband med abonnemang lagts till som en av våra uppgifter. De lag som har ansvar för svabbning under matchen ansvarar även för grovstädning efter matchens slut. Instruktion finns på Guifs ungdoms hemsida: http://www.laget.se/EskilstunaGuifUngdom/Page/259734
</t>
    </r>
  </si>
  <si>
    <t>Lö 7/1 11:30</t>
  </si>
  <si>
    <t xml:space="preserve">Eskilstuna Guif 00 - IFK Kristinehamn </t>
  </si>
  <si>
    <t>IFK Kristinehamn - Eskilstuna Guif 00</t>
  </si>
  <si>
    <t>Lö 7/1 16:00</t>
  </si>
  <si>
    <t>Matchen flyttad frän September. Theodor och David bytt</t>
  </si>
  <si>
    <t>Kiosk/Matchvärd</t>
  </si>
  <si>
    <t>Nytillkommet lag i serien - ej spelad nytt datum ej fastställt</t>
  </si>
  <si>
    <t>Berg-Billing bytt</t>
  </si>
  <si>
    <t>Matchen flyttad till Skjulsta; Berg-Billing bytt</t>
  </si>
  <si>
    <t>Matchen flyttad till Skjulsta; Kiosk/Matchvärd inlagd</t>
  </si>
  <si>
    <t xml:space="preserve">Matchen kommer att spelas av 01:orna </t>
  </si>
  <si>
    <t>Calle S</t>
  </si>
  <si>
    <t>Nytillkommet lag i serien - bortamatchen spelas i Eskilstuna Samuel/Martin bytt - - ej spelad nytt datum ej fastställt - WO match</t>
  </si>
  <si>
    <t>Ti 14/3 20:45</t>
  </si>
  <si>
    <t>Theodor-David bytt, Berg-Billing bytt</t>
  </si>
  <si>
    <t>Billing - Åskag bytt</t>
  </si>
  <si>
    <t>19.00</t>
  </si>
  <si>
    <t>Ev. Guif - Kristianstad kv final 4 (grovstädning Stiga Sports Arena)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</si>
</sst>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9" x14ac:knownFonts="1">
    <font>
      <sz val="11"/>
      <color theme="1"/>
      <name val="Calibri"/>
      <family val="2"/>
      <scheme val="minor"/>
    </font>
    <font>
      <b/>
      <sz val="11"/>
      <color theme="1"/>
      <name val="Calibri"/>
      <family val="2"/>
      <scheme val="minor"/>
    </font>
    <font>
      <sz val="11"/>
      <color rgb="FF333333"/>
      <name val="Calibri"/>
      <family val="2"/>
      <scheme val="minor"/>
    </font>
    <font>
      <u/>
      <sz val="11"/>
      <color theme="10"/>
      <name val="Calibri"/>
      <family val="2"/>
      <scheme val="minor"/>
    </font>
    <font>
      <sz val="11"/>
      <name val="Arial"/>
      <family val="2"/>
    </font>
    <font>
      <u/>
      <sz val="11"/>
      <color theme="1"/>
      <name val="Calibri"/>
      <family val="2"/>
      <scheme val="minor"/>
    </font>
    <font>
      <sz val="11"/>
      <name val="Calibri"/>
      <family val="2"/>
      <scheme val="minor"/>
    </font>
    <font>
      <sz val="8"/>
      <color rgb="FF000000"/>
      <name val="Verdana"/>
      <family val="2"/>
    </font>
    <font>
      <sz val="10"/>
      <name val="Verdana"/>
      <family val="2"/>
    </font>
    <font>
      <b/>
      <sz val="11"/>
      <name val="Arial"/>
      <family val="2"/>
    </font>
    <font>
      <b/>
      <sz val="10"/>
      <name val="Verdana"/>
      <family val="2"/>
    </font>
    <font>
      <sz val="11"/>
      <color rgb="FF000000"/>
      <name val="Arial"/>
      <family val="2"/>
    </font>
    <font>
      <b/>
      <sz val="11"/>
      <color rgb="FF000000"/>
      <name val="Arial"/>
      <family val="2"/>
    </font>
    <font>
      <sz val="8"/>
      <name val="Arial"/>
      <family val="2"/>
    </font>
    <font>
      <sz val="10"/>
      <color indexed="10"/>
      <name val="Verdana"/>
      <family val="2"/>
    </font>
    <font>
      <b/>
      <sz val="9"/>
      <color indexed="81"/>
      <name val="Tahoma"/>
      <family val="2"/>
    </font>
    <font>
      <sz val="9"/>
      <color indexed="81"/>
      <name val="Tahoma"/>
      <family val="2"/>
    </font>
    <font>
      <i/>
      <sz val="11"/>
      <color theme="1"/>
      <name val="Calibri"/>
      <family val="2"/>
      <scheme val="minor"/>
    </font>
    <font>
      <b/>
      <sz val="11"/>
      <color rgb="FFFF0000"/>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3" fillId="0" borderId="0" applyNumberFormat="0" applyFill="0" applyBorder="0" applyAlignment="0" applyProtection="0"/>
    <xf numFmtId="0" fontId="8" fillId="0" borderId="0"/>
  </cellStyleXfs>
  <cellXfs count="189">
    <xf numFmtId="0" fontId="0" fillId="0" borderId="0" xfId="0"/>
    <xf numFmtId="0" fontId="0" fillId="0" borderId="1" xfId="0" applyBorder="1"/>
    <xf numFmtId="0" fontId="0" fillId="0" borderId="0" xfId="0" applyAlignment="1">
      <alignment horizontal="center"/>
    </xf>
    <xf numFmtId="0" fontId="0" fillId="0" borderId="1" xfId="0" applyFill="1" applyBorder="1"/>
    <xf numFmtId="0" fontId="2" fillId="0" borderId="1" xfId="0" applyFont="1" applyBorder="1" applyAlignment="1">
      <alignment horizontal="left" vertical="center"/>
    </xf>
    <xf numFmtId="0" fontId="0" fillId="0" borderId="1" xfId="0" applyFont="1" applyBorder="1"/>
    <xf numFmtId="0" fontId="2" fillId="0" borderId="1" xfId="0" applyFont="1" applyBorder="1" applyAlignment="1">
      <alignment vertical="center"/>
    </xf>
    <xf numFmtId="0" fontId="2" fillId="0" borderId="1" xfId="0" applyFont="1" applyFill="1" applyBorder="1" applyAlignment="1">
      <alignment horizontal="left" vertical="center"/>
    </xf>
    <xf numFmtId="0" fontId="0" fillId="0" borderId="1" xfId="0" applyFont="1" applyBorder="1" applyAlignment="1">
      <alignment horizontal="center"/>
    </xf>
    <xf numFmtId="0" fontId="1" fillId="2" borderId="1" xfId="0" applyFont="1" applyFill="1" applyBorder="1"/>
    <xf numFmtId="0" fontId="1" fillId="2" borderId="1" xfId="0" applyFont="1" applyFill="1" applyBorder="1" applyAlignment="1">
      <alignment horizontal="center"/>
    </xf>
    <xf numFmtId="0" fontId="0" fillId="0" borderId="0" xfId="0" applyBorder="1"/>
    <xf numFmtId="0" fontId="1" fillId="2" borderId="1" xfId="0" applyFont="1" applyFill="1" applyBorder="1" applyAlignment="1">
      <alignment horizontal="center" wrapText="1"/>
    </xf>
    <xf numFmtId="0" fontId="0" fillId="3" borderId="1" xfId="0" applyFill="1" applyBorder="1"/>
    <xf numFmtId="0" fontId="0" fillId="4" borderId="1" xfId="0" applyFill="1" applyBorder="1"/>
    <xf numFmtId="0" fontId="4" fillId="0" borderId="0" xfId="0" applyFont="1" applyBorder="1"/>
    <xf numFmtId="0" fontId="4" fillId="0" borderId="0" xfId="0" applyFont="1" applyFill="1" applyBorder="1"/>
    <xf numFmtId="0" fontId="0" fillId="0" borderId="0" xfId="0" applyBorder="1" applyAlignment="1">
      <alignment horizontal="center"/>
    </xf>
    <xf numFmtId="0" fontId="5" fillId="0" borderId="2" xfId="0" applyFont="1" applyFill="1" applyBorder="1"/>
    <xf numFmtId="0" fontId="0" fillId="0" borderId="0" xfId="0" applyFill="1" applyBorder="1"/>
    <xf numFmtId="14" fontId="0" fillId="0" borderId="0" xfId="0" applyNumberFormat="1" applyBorder="1" applyAlignment="1">
      <alignment horizontal="center"/>
    </xf>
    <xf numFmtId="20" fontId="0" fillId="0" borderId="0" xfId="0" applyNumberFormat="1" applyFill="1" applyBorder="1" applyAlignment="1">
      <alignment horizontal="center"/>
    </xf>
    <xf numFmtId="0" fontId="0" fillId="0" borderId="2" xfId="0" applyBorder="1"/>
    <xf numFmtId="0" fontId="5" fillId="0" borderId="0" xfId="0" applyFont="1" applyFill="1" applyBorder="1"/>
    <xf numFmtId="0" fontId="0" fillId="0" borderId="0" xfId="0" applyFont="1"/>
    <xf numFmtId="0" fontId="6" fillId="0" borderId="0" xfId="0" applyFont="1" applyBorder="1"/>
    <xf numFmtId="0" fontId="6" fillId="0" borderId="0" xfId="0" applyFont="1" applyFill="1" applyBorder="1"/>
    <xf numFmtId="0" fontId="0" fillId="5" borderId="1" xfId="0" applyFill="1" applyBorder="1"/>
    <xf numFmtId="0" fontId="6" fillId="5" borderId="0" xfId="0" applyFont="1" applyFill="1" applyBorder="1"/>
    <xf numFmtId="0" fontId="1" fillId="0" borderId="0" xfId="0" applyFont="1" applyAlignment="1">
      <alignment horizontal="right"/>
    </xf>
    <xf numFmtId="0" fontId="6" fillId="5" borderId="1" xfId="0" applyFont="1" applyFill="1" applyBorder="1"/>
    <xf numFmtId="0" fontId="7" fillId="0" borderId="4" xfId="0" applyFont="1" applyBorder="1" applyAlignment="1">
      <alignment horizontal="right" vertical="top"/>
    </xf>
    <xf numFmtId="0" fontId="3" fillId="0" borderId="4" xfId="1" applyBorder="1" applyAlignment="1">
      <alignment vertical="top" wrapText="1"/>
    </xf>
    <xf numFmtId="0" fontId="7" fillId="0" borderId="4" xfId="0" applyFont="1" applyBorder="1" applyAlignment="1">
      <alignment horizontal="center" vertical="top"/>
    </xf>
    <xf numFmtId="0" fontId="7" fillId="6" borderId="4" xfId="0" applyFont="1" applyFill="1" applyBorder="1" applyAlignment="1">
      <alignment horizontal="right" vertical="top"/>
    </xf>
    <xf numFmtId="0" fontId="3" fillId="6" borderId="4" xfId="1" applyFill="1" applyBorder="1" applyAlignment="1">
      <alignment vertical="top" wrapText="1"/>
    </xf>
    <xf numFmtId="0" fontId="7" fillId="6" borderId="4" xfId="0" applyFont="1" applyFill="1" applyBorder="1" applyAlignment="1">
      <alignment horizontal="center" vertical="top"/>
    </xf>
    <xf numFmtId="0" fontId="7" fillId="0" borderId="3" xfId="0" applyFont="1" applyBorder="1" applyAlignment="1">
      <alignment horizontal="right" vertical="top"/>
    </xf>
    <xf numFmtId="0" fontId="3" fillId="0" borderId="3" xfId="1" applyBorder="1" applyAlignment="1">
      <alignment vertical="top" wrapText="1"/>
    </xf>
    <xf numFmtId="14" fontId="0" fillId="0" borderId="0" xfId="0" applyNumberFormat="1"/>
    <xf numFmtId="164" fontId="0" fillId="0" borderId="0" xfId="0" applyNumberFormat="1"/>
    <xf numFmtId="0" fontId="0" fillId="7" borderId="1" xfId="0" applyFill="1" applyBorder="1"/>
    <xf numFmtId="20" fontId="0" fillId="0" borderId="0" xfId="0" applyNumberFormat="1" applyAlignment="1">
      <alignment horizontal="left"/>
    </xf>
    <xf numFmtId="0" fontId="7" fillId="6" borderId="3" xfId="0" applyFont="1" applyFill="1" applyBorder="1" applyAlignment="1">
      <alignment horizontal="right" vertical="top"/>
    </xf>
    <xf numFmtId="0" fontId="3" fillId="6" borderId="3" xfId="1" applyFill="1" applyBorder="1" applyAlignment="1">
      <alignment vertical="top" wrapText="1"/>
    </xf>
    <xf numFmtId="0" fontId="0" fillId="8" borderId="1" xfId="0" applyFill="1" applyBorder="1"/>
    <xf numFmtId="0" fontId="4" fillId="0" borderId="14" xfId="2" applyFont="1" applyBorder="1" applyAlignment="1"/>
    <xf numFmtId="0" fontId="4" fillId="0" borderId="14" xfId="2" applyFont="1" applyBorder="1"/>
    <xf numFmtId="0" fontId="8" fillId="0" borderId="0" xfId="2"/>
    <xf numFmtId="0" fontId="11" fillId="2" borderId="18" xfId="2" applyFont="1" applyFill="1" applyBorder="1" applyAlignment="1">
      <alignment horizontal="center" vertical="center" textRotation="180"/>
    </xf>
    <xf numFmtId="0" fontId="11" fillId="0" borderId="1" xfId="2" applyFont="1" applyFill="1" applyBorder="1" applyAlignment="1">
      <alignment horizontal="center" vertical="center" textRotation="180"/>
    </xf>
    <xf numFmtId="0" fontId="11" fillId="2" borderId="1" xfId="2" applyFont="1" applyFill="1" applyBorder="1" applyAlignment="1">
      <alignment horizontal="center" vertical="center" textRotation="180"/>
    </xf>
    <xf numFmtId="0" fontId="11" fillId="0" borderId="1" xfId="2" applyFont="1" applyBorder="1" applyAlignment="1">
      <alignment horizontal="center" vertical="center" textRotation="180"/>
    </xf>
    <xf numFmtId="0" fontId="11" fillId="2" borderId="5" xfId="2" applyFont="1" applyFill="1" applyBorder="1" applyAlignment="1">
      <alignment horizontal="center" vertical="center" textRotation="180"/>
    </xf>
    <xf numFmtId="0" fontId="11" fillId="0" borderId="5" xfId="2" applyFont="1" applyFill="1" applyBorder="1" applyAlignment="1">
      <alignment horizontal="center" vertical="center" textRotation="180"/>
    </xf>
    <xf numFmtId="0" fontId="4" fillId="2" borderId="18" xfId="2" applyFont="1" applyFill="1" applyBorder="1" applyAlignment="1">
      <alignment horizontal="center" vertical="top" textRotation="180"/>
    </xf>
    <xf numFmtId="0" fontId="4" fillId="0" borderId="1" xfId="2" applyFont="1" applyBorder="1" applyAlignment="1">
      <alignment horizontal="center" vertical="top" textRotation="180"/>
    </xf>
    <xf numFmtId="0" fontId="4" fillId="2" borderId="1" xfId="2" applyFont="1" applyFill="1" applyBorder="1" applyAlignment="1">
      <alignment horizontal="center" vertical="top" textRotation="180"/>
    </xf>
    <xf numFmtId="164" fontId="9" fillId="2" borderId="18" xfId="2" applyNumberFormat="1" applyFont="1" applyFill="1" applyBorder="1" applyAlignment="1">
      <alignment horizontal="center" textRotation="180" wrapText="1"/>
    </xf>
    <xf numFmtId="164" fontId="9" fillId="0" borderId="1" xfId="2" applyNumberFormat="1" applyFont="1" applyFill="1" applyBorder="1" applyAlignment="1">
      <alignment horizontal="center" textRotation="180" wrapText="1"/>
    </xf>
    <xf numFmtId="164" fontId="9" fillId="2" borderId="1" xfId="2" applyNumberFormat="1" applyFont="1" applyFill="1" applyBorder="1" applyAlignment="1">
      <alignment horizontal="center" textRotation="180" wrapText="1"/>
    </xf>
    <xf numFmtId="164" fontId="9" fillId="0" borderId="19" xfId="2" applyNumberFormat="1" applyFont="1" applyFill="1" applyBorder="1" applyAlignment="1">
      <alignment horizontal="center" textRotation="180" wrapText="1"/>
    </xf>
    <xf numFmtId="164" fontId="9" fillId="2" borderId="20" xfId="2" applyNumberFormat="1" applyFont="1" applyFill="1" applyBorder="1" applyAlignment="1">
      <alignment horizontal="center" textRotation="180"/>
    </xf>
    <xf numFmtId="164" fontId="9" fillId="2" borderId="1" xfId="2" applyNumberFormat="1" applyFont="1" applyFill="1" applyBorder="1" applyAlignment="1">
      <alignment horizontal="center" textRotation="180"/>
    </xf>
    <xf numFmtId="164" fontId="9" fillId="2" borderId="6" xfId="2" applyNumberFormat="1" applyFont="1" applyFill="1" applyBorder="1" applyAlignment="1">
      <alignment horizontal="center" textRotation="180"/>
    </xf>
    <xf numFmtId="164" fontId="12" fillId="2" borderId="5" xfId="2" applyNumberFormat="1" applyFont="1" applyFill="1" applyBorder="1" applyAlignment="1">
      <alignment horizontal="center" vertical="center" textRotation="180"/>
    </xf>
    <xf numFmtId="164" fontId="12" fillId="0" borderId="5" xfId="2" applyNumberFormat="1" applyFont="1" applyFill="1" applyBorder="1" applyAlignment="1">
      <alignment horizontal="center" vertical="center" textRotation="180"/>
    </xf>
    <xf numFmtId="164" fontId="9" fillId="2" borderId="18" xfId="2" applyNumberFormat="1" applyFont="1" applyFill="1" applyBorder="1" applyAlignment="1">
      <alignment horizontal="center" textRotation="180"/>
    </xf>
    <xf numFmtId="164" fontId="9" fillId="0" borderId="1" xfId="2" applyNumberFormat="1" applyFont="1" applyBorder="1" applyAlignment="1">
      <alignment horizontal="center" textRotation="180"/>
    </xf>
    <xf numFmtId="164" fontId="9" fillId="0" borderId="1" xfId="2" applyNumberFormat="1" applyFont="1" applyFill="1" applyBorder="1" applyAlignment="1">
      <alignment horizontal="center" textRotation="180"/>
    </xf>
    <xf numFmtId="0" fontId="4" fillId="0" borderId="14" xfId="2" applyFont="1" applyBorder="1" applyAlignment="1">
      <alignment horizontal="center" textRotation="180" wrapText="1"/>
    </xf>
    <xf numFmtId="0" fontId="4" fillId="0" borderId="14" xfId="2" applyFont="1" applyBorder="1" applyAlignment="1">
      <alignment vertical="top" textRotation="180" wrapText="1"/>
    </xf>
    <xf numFmtId="0" fontId="10" fillId="0" borderId="0" xfId="2" applyFont="1" applyAlignment="1">
      <alignment horizontal="center"/>
    </xf>
    <xf numFmtId="14" fontId="8" fillId="0" borderId="0" xfId="2" applyNumberFormat="1"/>
    <xf numFmtId="0" fontId="9" fillId="2" borderId="18" xfId="2" applyFont="1" applyFill="1" applyBorder="1" applyAlignment="1">
      <alignment horizontal="center" wrapText="1"/>
    </xf>
    <xf numFmtId="0" fontId="9" fillId="0" borderId="1" xfId="2" applyFont="1" applyFill="1" applyBorder="1" applyAlignment="1">
      <alignment horizontal="center" wrapText="1"/>
    </xf>
    <xf numFmtId="0" fontId="9" fillId="2" borderId="5" xfId="2" applyFont="1" applyFill="1" applyBorder="1" applyAlignment="1">
      <alignment horizontal="center" wrapText="1"/>
    </xf>
    <xf numFmtId="0" fontId="9" fillId="5" borderId="5" xfId="2" applyFont="1" applyFill="1" applyBorder="1" applyAlignment="1">
      <alignment horizontal="center" wrapText="1"/>
    </xf>
    <xf numFmtId="0" fontId="9" fillId="0" borderId="19" xfId="2" applyFont="1" applyFill="1" applyBorder="1" applyAlignment="1">
      <alignment horizontal="center" wrapText="1"/>
    </xf>
    <xf numFmtId="20" fontId="11" fillId="2" borderId="18" xfId="2" applyNumberFormat="1" applyFont="1" applyFill="1" applyBorder="1" applyAlignment="1">
      <alignment horizontal="center" vertical="center" textRotation="180"/>
    </xf>
    <xf numFmtId="20" fontId="11" fillId="0" borderId="1" xfId="2" applyNumberFormat="1" applyFont="1" applyFill="1" applyBorder="1" applyAlignment="1">
      <alignment horizontal="center" vertical="center" textRotation="180" wrapText="1"/>
    </xf>
    <xf numFmtId="20" fontId="11" fillId="2" borderId="1" xfId="2" applyNumberFormat="1" applyFont="1" applyFill="1" applyBorder="1" applyAlignment="1">
      <alignment horizontal="center" vertical="center" textRotation="180"/>
    </xf>
    <xf numFmtId="20" fontId="11" fillId="0" borderId="1" xfId="2" applyNumberFormat="1" applyFont="1" applyBorder="1" applyAlignment="1">
      <alignment horizontal="center" vertical="center" textRotation="180"/>
    </xf>
    <xf numFmtId="20" fontId="11" fillId="2" borderId="5" xfId="2" applyNumberFormat="1" applyFont="1" applyFill="1" applyBorder="1" applyAlignment="1">
      <alignment horizontal="center" vertical="center" textRotation="180"/>
    </xf>
    <xf numFmtId="20" fontId="11" fillId="0" borderId="5" xfId="2" applyNumberFormat="1" applyFont="1" applyFill="1" applyBorder="1" applyAlignment="1">
      <alignment horizontal="center" vertical="center" textRotation="180"/>
    </xf>
    <xf numFmtId="20" fontId="4" fillId="2" borderId="18" xfId="2" applyNumberFormat="1" applyFont="1" applyFill="1" applyBorder="1" applyAlignment="1">
      <alignment vertical="center" textRotation="180"/>
    </xf>
    <xf numFmtId="20" fontId="4" fillId="0" borderId="1" xfId="2" applyNumberFormat="1" applyFont="1" applyBorder="1" applyAlignment="1">
      <alignment vertical="center" textRotation="180"/>
    </xf>
    <xf numFmtId="20" fontId="4" fillId="2" borderId="1" xfId="2" applyNumberFormat="1" applyFont="1" applyFill="1" applyBorder="1" applyAlignment="1">
      <alignment vertical="center" textRotation="180"/>
    </xf>
    <xf numFmtId="0" fontId="9" fillId="0" borderId="14" xfId="2" applyFont="1" applyBorder="1" applyAlignment="1">
      <alignment horizontal="center" textRotation="180" wrapText="1"/>
    </xf>
    <xf numFmtId="0" fontId="4" fillId="0" borderId="21" xfId="2" applyFont="1" applyBorder="1" applyAlignment="1">
      <alignment horizontal="center"/>
    </xf>
    <xf numFmtId="0" fontId="4" fillId="0" borderId="22" xfId="2" applyFont="1" applyBorder="1"/>
    <xf numFmtId="0" fontId="4" fillId="0" borderId="22" xfId="2" applyFont="1" applyBorder="1" applyAlignment="1">
      <alignment horizontal="left"/>
    </xf>
    <xf numFmtId="0" fontId="4" fillId="0" borderId="23" xfId="2" applyFont="1" applyBorder="1"/>
    <xf numFmtId="0" fontId="4" fillId="2" borderId="21" xfId="2" applyFont="1" applyFill="1" applyBorder="1"/>
    <xf numFmtId="0" fontId="4" fillId="0" borderId="22" xfId="2" applyFont="1" applyFill="1" applyBorder="1"/>
    <xf numFmtId="0" fontId="4" fillId="2" borderId="23" xfId="2" applyFont="1" applyFill="1" applyBorder="1"/>
    <xf numFmtId="0" fontId="4" fillId="0" borderId="23" xfId="2" applyFont="1" applyFill="1" applyBorder="1"/>
    <xf numFmtId="0" fontId="4" fillId="5" borderId="23" xfId="2" applyFont="1" applyFill="1" applyBorder="1"/>
    <xf numFmtId="0" fontId="11" fillId="2" borderId="21" xfId="2" applyFont="1" applyFill="1" applyBorder="1" applyAlignment="1">
      <alignment vertical="center"/>
    </xf>
    <xf numFmtId="0" fontId="11" fillId="0" borderId="22" xfId="2" applyFont="1" applyBorder="1" applyAlignment="1">
      <alignment vertical="center"/>
    </xf>
    <xf numFmtId="0" fontId="11" fillId="2" borderId="22" xfId="2" applyFont="1" applyFill="1" applyBorder="1" applyAlignment="1">
      <alignment vertical="center"/>
    </xf>
    <xf numFmtId="0" fontId="11" fillId="2" borderId="23" xfId="2" applyFont="1" applyFill="1" applyBorder="1" applyAlignment="1">
      <alignment vertical="center"/>
    </xf>
    <xf numFmtId="0" fontId="11" fillId="0" borderId="23" xfId="2" applyFont="1" applyFill="1" applyBorder="1" applyAlignment="1">
      <alignment vertical="center"/>
    </xf>
    <xf numFmtId="0" fontId="4" fillId="2" borderId="22" xfId="2" applyFont="1" applyFill="1" applyBorder="1"/>
    <xf numFmtId="0" fontId="4" fillId="0" borderId="24" xfId="2" applyFont="1" applyBorder="1"/>
    <xf numFmtId="0" fontId="4" fillId="0" borderId="25" xfId="2" applyFont="1" applyBorder="1"/>
    <xf numFmtId="0" fontId="4" fillId="0" borderId="26" xfId="2" applyFont="1" applyBorder="1"/>
    <xf numFmtId="0" fontId="4" fillId="0" borderId="26" xfId="2" applyFont="1" applyBorder="1" applyAlignment="1">
      <alignment horizontal="center"/>
    </xf>
    <xf numFmtId="0" fontId="13" fillId="0" borderId="27" xfId="2" applyFont="1" applyBorder="1"/>
    <xf numFmtId="0" fontId="4" fillId="2" borderId="25" xfId="2" applyFont="1" applyFill="1" applyBorder="1" applyAlignment="1">
      <alignment horizontal="center"/>
    </xf>
    <xf numFmtId="0" fontId="4" fillId="0" borderId="26" xfId="2" applyFont="1" applyFill="1" applyBorder="1" applyAlignment="1">
      <alignment horizontal="center"/>
    </xf>
    <xf numFmtId="0" fontId="4" fillId="2" borderId="26" xfId="2" applyFont="1" applyFill="1" applyBorder="1" applyAlignment="1">
      <alignment horizontal="center"/>
    </xf>
    <xf numFmtId="0" fontId="4" fillId="5" borderId="26" xfId="2" applyFont="1" applyFill="1" applyBorder="1" applyAlignment="1">
      <alignment horizontal="center"/>
    </xf>
    <xf numFmtId="0" fontId="4" fillId="0" borderId="27" xfId="2" applyFont="1" applyFill="1" applyBorder="1" applyAlignment="1">
      <alignment horizontal="center"/>
    </xf>
    <xf numFmtId="0" fontId="4" fillId="0" borderId="28" xfId="2" applyNumberFormat="1" applyFont="1" applyBorder="1" applyAlignment="1">
      <alignment horizontal="center"/>
    </xf>
    <xf numFmtId="0" fontId="4" fillId="0" borderId="28" xfId="2" applyFont="1" applyBorder="1" applyAlignment="1">
      <alignment horizontal="center"/>
    </xf>
    <xf numFmtId="0" fontId="14" fillId="0" borderId="0" xfId="2" applyFont="1"/>
    <xf numFmtId="0" fontId="4" fillId="0" borderId="18" xfId="2" applyFont="1" applyBorder="1"/>
    <xf numFmtId="0" fontId="4" fillId="0" borderId="1" xfId="2" applyFont="1" applyBorder="1"/>
    <xf numFmtId="0" fontId="4" fillId="0" borderId="1" xfId="2" applyFont="1" applyBorder="1" applyAlignment="1">
      <alignment horizontal="center"/>
    </xf>
    <xf numFmtId="0" fontId="13" fillId="0" borderId="5" xfId="2" applyFont="1" applyBorder="1"/>
    <xf numFmtId="0" fontId="4" fillId="2" borderId="18" xfId="2" applyFont="1" applyFill="1" applyBorder="1" applyAlignment="1">
      <alignment horizontal="center"/>
    </xf>
    <xf numFmtId="0" fontId="4" fillId="0" borderId="1" xfId="2" applyFont="1" applyFill="1" applyBorder="1" applyAlignment="1">
      <alignment horizontal="center"/>
    </xf>
    <xf numFmtId="0" fontId="4" fillId="2" borderId="1" xfId="2" applyFont="1" applyFill="1" applyBorder="1" applyAlignment="1">
      <alignment horizontal="center"/>
    </xf>
    <xf numFmtId="0" fontId="4" fillId="5" borderId="1" xfId="2" applyFont="1" applyFill="1" applyBorder="1" applyAlignment="1">
      <alignment horizontal="center"/>
    </xf>
    <xf numFmtId="0" fontId="4" fillId="0" borderId="5" xfId="2" applyFont="1" applyFill="1" applyBorder="1" applyAlignment="1">
      <alignment horizontal="center"/>
    </xf>
    <xf numFmtId="0" fontId="4" fillId="0" borderId="14" xfId="2" applyNumberFormat="1" applyFont="1" applyBorder="1" applyAlignment="1">
      <alignment horizontal="center"/>
    </xf>
    <xf numFmtId="0" fontId="4" fillId="0" borderId="18" xfId="2" applyFont="1" applyFill="1" applyBorder="1"/>
    <xf numFmtId="0" fontId="4" fillId="0" borderId="1" xfId="2" applyFont="1" applyFill="1" applyBorder="1"/>
    <xf numFmtId="0" fontId="4" fillId="0" borderId="0" xfId="2" applyFont="1"/>
    <xf numFmtId="0" fontId="4" fillId="0" borderId="0" xfId="2" applyFont="1" applyAlignment="1">
      <alignment horizontal="center"/>
    </xf>
    <xf numFmtId="0" fontId="4" fillId="0" borderId="0" xfId="2" applyFont="1" applyFill="1" applyBorder="1" applyAlignment="1">
      <alignment horizontal="center"/>
    </xf>
    <xf numFmtId="0" fontId="4" fillId="0" borderId="8" xfId="2" applyFont="1" applyBorder="1" applyAlignment="1">
      <alignment horizontal="center"/>
    </xf>
    <xf numFmtId="0" fontId="4" fillId="0" borderId="15" xfId="2" applyFont="1" applyBorder="1" applyAlignment="1">
      <alignment horizontal="center"/>
    </xf>
    <xf numFmtId="0" fontId="4" fillId="0" borderId="0" xfId="2" applyFont="1" applyBorder="1" applyAlignment="1">
      <alignment horizontal="center"/>
    </xf>
    <xf numFmtId="0" fontId="4" fillId="0" borderId="29" xfId="2" applyFont="1" applyBorder="1" applyAlignment="1">
      <alignment horizontal="center"/>
    </xf>
    <xf numFmtId="0" fontId="4" fillId="0" borderId="9" xfId="2" applyFont="1" applyBorder="1" applyAlignment="1">
      <alignment horizontal="center"/>
    </xf>
    <xf numFmtId="0" fontId="8" fillId="0" borderId="0" xfId="2" applyFont="1"/>
    <xf numFmtId="0" fontId="8" fillId="0" borderId="0" xfId="2" applyAlignment="1">
      <alignment horizontal="center"/>
    </xf>
    <xf numFmtId="0" fontId="8" fillId="0" borderId="0" xfId="2" applyBorder="1"/>
    <xf numFmtId="0" fontId="8" fillId="0" borderId="0" xfId="2" applyFill="1"/>
    <xf numFmtId="0" fontId="11" fillId="0" borderId="5" xfId="2" applyFont="1" applyBorder="1" applyAlignment="1">
      <alignment horizontal="center" vertical="center" textRotation="180"/>
    </xf>
    <xf numFmtId="164" fontId="12" fillId="0" borderId="5" xfId="2" applyNumberFormat="1" applyFont="1" applyBorder="1" applyAlignment="1">
      <alignment horizontal="center" vertical="center" textRotation="180"/>
    </xf>
    <xf numFmtId="20" fontId="11" fillId="0" borderId="5" xfId="2" applyNumberFormat="1" applyFont="1" applyBorder="1" applyAlignment="1">
      <alignment horizontal="center" vertical="center" textRotation="180"/>
    </xf>
    <xf numFmtId="0" fontId="11" fillId="0" borderId="23" xfId="2" applyFont="1" applyBorder="1" applyAlignment="1">
      <alignment vertical="center"/>
    </xf>
    <xf numFmtId="0" fontId="0" fillId="0" borderId="16" xfId="0" applyBorder="1"/>
    <xf numFmtId="0" fontId="0" fillId="0" borderId="31" xfId="0" applyBorder="1"/>
    <xf numFmtId="0" fontId="0" fillId="0" borderId="32" xfId="0" applyBorder="1"/>
    <xf numFmtId="0" fontId="0" fillId="0" borderId="30" xfId="0" applyBorder="1"/>
    <xf numFmtId="14" fontId="0" fillId="0" borderId="33" xfId="0" applyNumberFormat="1" applyBorder="1"/>
    <xf numFmtId="14" fontId="0" fillId="0" borderId="34" xfId="0" applyNumberFormat="1" applyBorder="1"/>
    <xf numFmtId="0" fontId="0" fillId="0" borderId="33" xfId="0" applyBorder="1"/>
    <xf numFmtId="0" fontId="0" fillId="0" borderId="33" xfId="0" quotePrefix="1" applyBorder="1"/>
    <xf numFmtId="0" fontId="0" fillId="0" borderId="34" xfId="0" quotePrefix="1" applyBorder="1"/>
    <xf numFmtId="0" fontId="0" fillId="0" borderId="34" xfId="0" applyBorder="1"/>
    <xf numFmtId="0" fontId="7" fillId="0" borderId="0" xfId="0" applyFont="1" applyAlignment="1">
      <alignment horizontal="right"/>
    </xf>
    <xf numFmtId="164" fontId="0" fillId="9" borderId="0" xfId="0" applyNumberFormat="1" applyFill="1"/>
    <xf numFmtId="0" fontId="7" fillId="0" borderId="0" xfId="0" applyFont="1"/>
    <xf numFmtId="0" fontId="4" fillId="9" borderId="1" xfId="2" applyFont="1" applyFill="1" applyBorder="1" applyAlignment="1">
      <alignment horizontal="center"/>
    </xf>
    <xf numFmtId="0" fontId="17" fillId="0" borderId="0" xfId="0" applyFont="1"/>
    <xf numFmtId="0" fontId="7" fillId="0" borderId="3" xfId="0" applyFont="1" applyBorder="1" applyAlignment="1">
      <alignment horizontal="right" vertical="center"/>
    </xf>
    <xf numFmtId="0" fontId="3" fillId="0" borderId="3" xfId="1" applyBorder="1" applyAlignment="1">
      <alignment vertical="center" wrapText="1"/>
    </xf>
    <xf numFmtId="20" fontId="7" fillId="0" borderId="3" xfId="0" applyNumberFormat="1" applyFont="1" applyBorder="1" applyAlignment="1">
      <alignment horizontal="right" vertical="center"/>
    </xf>
    <xf numFmtId="0" fontId="0" fillId="9" borderId="1" xfId="0" applyFill="1" applyBorder="1"/>
    <xf numFmtId="164" fontId="12" fillId="9" borderId="1" xfId="2" applyNumberFormat="1" applyFont="1" applyFill="1" applyBorder="1" applyAlignment="1">
      <alignment horizontal="center" vertical="center" textRotation="180"/>
    </xf>
    <xf numFmtId="20" fontId="11" fillId="9" borderId="1" xfId="2" applyNumberFormat="1" applyFont="1" applyFill="1" applyBorder="1" applyAlignment="1">
      <alignment horizontal="center" vertical="center" textRotation="180"/>
    </xf>
    <xf numFmtId="0" fontId="0" fillId="5" borderId="1" xfId="0" applyFill="1" applyBorder="1" applyAlignment="1">
      <alignment wrapText="1"/>
    </xf>
    <xf numFmtId="0" fontId="0" fillId="2" borderId="5" xfId="0" applyFill="1" applyBorder="1" applyAlignment="1">
      <alignment horizontal="center"/>
    </xf>
    <xf numFmtId="0" fontId="0" fillId="2" borderId="6" xfId="0" applyFill="1" applyBorder="1" applyAlignment="1">
      <alignment horizontal="center"/>
    </xf>
    <xf numFmtId="0" fontId="4" fillId="0" borderId="7" xfId="2" applyFont="1" applyBorder="1" applyAlignment="1"/>
    <xf numFmtId="0" fontId="8" fillId="0" borderId="8" xfId="2" applyBorder="1" applyAlignment="1"/>
    <xf numFmtId="0" fontId="8" fillId="0" borderId="9" xfId="2" applyBorder="1" applyAlignment="1"/>
    <xf numFmtId="0" fontId="8" fillId="0" borderId="15" xfId="2" applyBorder="1" applyAlignment="1"/>
    <xf numFmtId="0" fontId="8" fillId="0" borderId="0" xfId="2" applyAlignment="1"/>
    <xf numFmtId="0" fontId="8" fillId="0" borderId="16" xfId="2" applyBorder="1" applyAlignment="1"/>
    <xf numFmtId="0" fontId="8" fillId="0" borderId="0" xfId="2" applyBorder="1" applyAlignment="1"/>
    <xf numFmtId="0" fontId="8" fillId="0" borderId="12" xfId="2" applyBorder="1" applyAlignment="1"/>
    <xf numFmtId="0" fontId="8" fillId="0" borderId="13" xfId="2" applyBorder="1" applyAlignment="1"/>
    <xf numFmtId="0" fontId="9" fillId="0" borderId="7" xfId="2" applyFont="1" applyFill="1" applyBorder="1" applyAlignment="1">
      <alignment horizontal="center" vertical="top" wrapText="1"/>
    </xf>
    <xf numFmtId="0" fontId="9" fillId="0" borderId="8" xfId="2" applyFont="1" applyBorder="1" applyAlignment="1">
      <alignment horizontal="center" vertical="top"/>
    </xf>
    <xf numFmtId="0" fontId="9" fillId="0" borderId="9" xfId="2" applyFont="1" applyBorder="1" applyAlignment="1">
      <alignment horizontal="center" vertical="top"/>
    </xf>
    <xf numFmtId="0" fontId="8" fillId="0" borderId="12" xfId="2" applyBorder="1" applyAlignment="1">
      <alignment horizontal="center" vertical="top"/>
    </xf>
    <xf numFmtId="0" fontId="8" fillId="0" borderId="13" xfId="2" applyBorder="1" applyAlignment="1">
      <alignment horizontal="center" vertical="top"/>
    </xf>
    <xf numFmtId="0" fontId="8" fillId="0" borderId="17" xfId="2" applyBorder="1" applyAlignment="1">
      <alignment horizontal="center" vertical="top"/>
    </xf>
    <xf numFmtId="0" fontId="9" fillId="0" borderId="10" xfId="2" applyFont="1" applyBorder="1" applyAlignment="1">
      <alignment horizontal="center" wrapText="1"/>
    </xf>
    <xf numFmtId="0" fontId="9" fillId="0" borderId="11" xfId="2" applyFont="1" applyBorder="1" applyAlignment="1">
      <alignment horizontal="center" wrapText="1"/>
    </xf>
    <xf numFmtId="0" fontId="9" fillId="0" borderId="12" xfId="2" applyFont="1" applyBorder="1" applyAlignment="1">
      <alignment horizontal="center"/>
    </xf>
    <xf numFmtId="0" fontId="9" fillId="0" borderId="13" xfId="2" applyFont="1" applyBorder="1" applyAlignment="1">
      <alignment horizontal="center"/>
    </xf>
    <xf numFmtId="0" fontId="11" fillId="2" borderId="5" xfId="2" applyFont="1" applyFill="1" applyBorder="1" applyAlignment="1">
      <alignment horizontal="center" vertical="center" textRotation="180"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11</xdr:col>
      <xdr:colOff>344806</xdr:colOff>
      <xdr:row>5</xdr:row>
      <xdr:rowOff>75143</xdr:rowOff>
    </xdr:from>
    <xdr:to>
      <xdr:col>19</xdr:col>
      <xdr:colOff>169332</xdr:colOff>
      <xdr:row>25</xdr:row>
      <xdr:rowOff>38525</xdr:rowOff>
    </xdr:to>
    <xdr:sp macro="" textlink="">
      <xdr:nvSpPr>
        <xdr:cNvPr id="2" name="TextBox 1"/>
        <xdr:cNvSpPr txBox="1"/>
      </xdr:nvSpPr>
      <xdr:spPr>
        <a:xfrm>
          <a:off x="13965556" y="1027643"/>
          <a:ext cx="4701326" cy="339238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Om du</a:t>
          </a:r>
          <a:r>
            <a:rPr lang="sv-SE" sz="1100" b="1" baseline="0"/>
            <a:t> inte </a:t>
          </a:r>
          <a:r>
            <a:rPr lang="sv-SE" sz="1100" b="1"/>
            <a:t>kan den</a:t>
          </a:r>
          <a:r>
            <a:rPr lang="sv-SE" sz="1100" b="1" baseline="0"/>
            <a:t> match du blivit tilldelad så ansvarar du själv för att byta med någon annan.</a:t>
          </a:r>
        </a:p>
        <a:p>
          <a:endParaRPr lang="sv-SE" sz="1100" baseline="0"/>
        </a:p>
        <a:p>
          <a:r>
            <a:rPr lang="sv-SE" sz="1100" baseline="0"/>
            <a:t>Du bör vara på plats en timme innan matchstart.</a:t>
          </a:r>
        </a:p>
        <a:p>
          <a:endParaRPr lang="sv-SE" sz="1100" baseline="0"/>
        </a:p>
        <a:p>
          <a:r>
            <a:rPr lang="sv-SE" sz="1100" baseline="0"/>
            <a:t>Glöm inte att meddela ändringar så att vi får rätt i matchkallelser och i uppföljningen över gjorda arbetspass.</a:t>
          </a:r>
        </a:p>
        <a:p>
          <a:endParaRPr lang="sv-SE" sz="1100" baseline="0"/>
        </a:p>
        <a:p>
          <a:r>
            <a:rPr lang="sv-SE" sz="1100" baseline="0"/>
            <a:t>Hör gärna av dig om du har några frågor!</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(men ej  för hjälp att hitta ersättare till ditt pass;-)</a:t>
          </a:r>
          <a:endParaRPr lang="sv-SE">
            <a:effectLst/>
          </a:endParaRPr>
        </a:p>
        <a:p>
          <a:endParaRPr lang="sv-SE" sz="1100" baseline="0"/>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Texta eller ring 070-2870371</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/Lena</a:t>
          </a:r>
          <a:endParaRPr lang="sv-SE">
            <a:effectLst/>
          </a:endParaRPr>
        </a:p>
        <a:p>
          <a:endParaRPr lang="sv-SE"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152399</xdr:colOff>
      <xdr:row>0</xdr:row>
      <xdr:rowOff>57150</xdr:rowOff>
    </xdr:from>
    <xdr:to>
      <xdr:col>37</xdr:col>
      <xdr:colOff>424295</xdr:colOff>
      <xdr:row>4</xdr:row>
      <xdr:rowOff>121227</xdr:rowOff>
    </xdr:to>
    <xdr:sp macro="" textlink="">
      <xdr:nvSpPr>
        <xdr:cNvPr id="2" name="TextBox 1"/>
        <xdr:cNvSpPr txBox="1"/>
      </xdr:nvSpPr>
      <xdr:spPr>
        <a:xfrm>
          <a:off x="13418126" y="57150"/>
          <a:ext cx="2419351" cy="328525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Om du</a:t>
          </a:r>
          <a:r>
            <a:rPr lang="sv-SE" sz="1100" b="1" baseline="0"/>
            <a:t> inte </a:t>
          </a:r>
          <a:r>
            <a:rPr lang="sv-SE" sz="1100" b="1"/>
            <a:t>kan det</a:t>
          </a:r>
          <a:r>
            <a:rPr lang="sv-SE" sz="1100" b="1" baseline="0"/>
            <a:t> arbetspass du blivit tilldelad så ansvarar du själv för att byta med någon annan.</a:t>
          </a:r>
        </a:p>
        <a:p>
          <a:endParaRPr lang="sv-SE" sz="1100" baseline="0"/>
        </a:p>
        <a:p>
          <a:r>
            <a:rPr lang="sv-SE" sz="1100" baseline="0"/>
            <a:t>Observera att de klockslag som står är matchstart, du behöver vara på plats i god tid innan (se instruktion för resp typ av arbetspass).</a:t>
          </a:r>
        </a:p>
        <a:p>
          <a:endParaRPr lang="sv-SE" sz="1100" baseline="0"/>
        </a:p>
        <a:p>
          <a:r>
            <a:rPr lang="sv-SE" sz="1100" baseline="0">
              <a:solidFill>
                <a:schemeClr val="dk1"/>
              </a:solidFill>
              <a:effectLst/>
              <a:latin typeface="+mn-lt"/>
              <a:ea typeface="+mn-ea"/>
              <a:cs typeface="+mn-cs"/>
            </a:rPr>
            <a:t>Hör gärna av dig om några frågor! </a:t>
          </a:r>
          <a:endParaRPr lang="sv-SE">
            <a:effectLst/>
          </a:endParaRPr>
        </a:p>
        <a:p>
          <a:r>
            <a:rPr lang="sv-SE" sz="1100" baseline="0">
              <a:solidFill>
                <a:schemeClr val="dk1"/>
              </a:solidFill>
              <a:effectLst/>
              <a:latin typeface="+mn-lt"/>
              <a:ea typeface="+mn-ea"/>
              <a:cs typeface="+mn-cs"/>
            </a:rPr>
            <a:t>(men ej  för hjälp att hitta ersättare till ditt arbetspass)</a:t>
          </a:r>
          <a:endParaRPr lang="sv-SE">
            <a:effectLst/>
          </a:endParaRPr>
        </a:p>
        <a:p>
          <a:endParaRPr lang="sv-SE" sz="1100" baseline="0"/>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Mail eller sms till: </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lena.anglenius@uponor.com</a:t>
          </a:r>
        </a:p>
        <a:p>
          <a:pPr marL="0" marR="0" indent="0" defTabSz="914400" eaLnBrk="1" fontAlgn="auto" latinLnBrk="0" hangingPunct="1">
            <a:lnSpc>
              <a:spcPct val="100000"/>
            </a:lnSpc>
            <a:spcBef>
              <a:spcPts val="0"/>
            </a:spcBef>
            <a:spcAft>
              <a:spcPts val="0"/>
            </a:spcAft>
            <a:buClrTx/>
            <a:buSzTx/>
            <a:buFontTx/>
            <a:buNone/>
            <a:tabLst/>
            <a:defRPr/>
          </a:pPr>
          <a:r>
            <a:rPr lang="sv-SE" sz="1100" baseline="0">
              <a:solidFill>
                <a:schemeClr val="dk1"/>
              </a:solidFill>
              <a:effectLst/>
              <a:latin typeface="+mn-lt"/>
              <a:ea typeface="+mn-ea"/>
              <a:cs typeface="+mn-cs"/>
            </a:rPr>
            <a:t>eller 070-287 0371</a:t>
          </a:r>
          <a:endParaRPr lang="sv-SE">
            <a:effectLst/>
          </a:endParaRPr>
        </a:p>
        <a:p>
          <a:endParaRPr lang="sv-SE" sz="1100" baseline="0"/>
        </a:p>
      </xdr:txBody>
    </xdr:sp>
    <xdr:clientData/>
  </xdr:twoCellAnchor>
  <xdr:twoCellAnchor editAs="oneCell">
    <xdr:from>
      <xdr:col>34</xdr:col>
      <xdr:colOff>0</xdr:colOff>
      <xdr:row>8</xdr:row>
      <xdr:rowOff>0</xdr:rowOff>
    </xdr:from>
    <xdr:to>
      <xdr:col>34</xdr:col>
      <xdr:colOff>9525</xdr:colOff>
      <xdr:row>8</xdr:row>
      <xdr:rowOff>9525</xdr:rowOff>
    </xdr:to>
    <xdr:pic>
      <xdr:nvPicPr>
        <xdr:cNvPr id="3" name="Picture 2" descr="https://d.adroll.com/cm/index/ou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25880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19050</xdr:colOff>
      <xdr:row>8</xdr:row>
      <xdr:rowOff>0</xdr:rowOff>
    </xdr:from>
    <xdr:to>
      <xdr:col>34</xdr:col>
      <xdr:colOff>28575</xdr:colOff>
      <xdr:row>8</xdr:row>
      <xdr:rowOff>9525</xdr:rowOff>
    </xdr:to>
    <xdr:pic>
      <xdr:nvPicPr>
        <xdr:cNvPr id="4" name="Picture 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77850" y="3952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9</xdr:row>
      <xdr:rowOff>0</xdr:rowOff>
    </xdr:from>
    <xdr:to>
      <xdr:col>34</xdr:col>
      <xdr:colOff>9525</xdr:colOff>
      <xdr:row>9</xdr:row>
      <xdr:rowOff>9525</xdr:rowOff>
    </xdr:to>
    <xdr:sp macro="" textlink="">
      <xdr:nvSpPr>
        <xdr:cNvPr id="6158" name="AutoShape 14" descr="https://d.adroll.com/cm/r/out"/>
        <xdr:cNvSpPr>
          <a:spLocks noChangeAspect="1" noChangeArrowheads="1"/>
        </xdr:cNvSpPr>
      </xdr:nvSpPr>
      <xdr:spPr bwMode="auto">
        <a:xfrm>
          <a:off x="13258800" y="4143375"/>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19050</xdr:colOff>
      <xdr:row>9</xdr:row>
      <xdr:rowOff>0</xdr:rowOff>
    </xdr:from>
    <xdr:to>
      <xdr:col>34</xdr:col>
      <xdr:colOff>28575</xdr:colOff>
      <xdr:row>9</xdr:row>
      <xdr:rowOff>9525</xdr:rowOff>
    </xdr:to>
    <xdr:pic>
      <xdr:nvPicPr>
        <xdr:cNvPr id="6" name="Picture 5" descr="https://d.adroll.com/cm/f/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778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38100</xdr:colOff>
      <xdr:row>9</xdr:row>
      <xdr:rowOff>0</xdr:rowOff>
    </xdr:from>
    <xdr:to>
      <xdr:col>34</xdr:col>
      <xdr:colOff>47625</xdr:colOff>
      <xdr:row>9</xdr:row>
      <xdr:rowOff>9525</xdr:rowOff>
    </xdr:to>
    <xdr:pic>
      <xdr:nvPicPr>
        <xdr:cNvPr id="7" name="Picture 6" descr="https://d.adroll.com/cm/b/out"/>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29690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57150</xdr:colOff>
      <xdr:row>9</xdr:row>
      <xdr:rowOff>0</xdr:rowOff>
    </xdr:from>
    <xdr:to>
      <xdr:col>34</xdr:col>
      <xdr:colOff>66675</xdr:colOff>
      <xdr:row>9</xdr:row>
      <xdr:rowOff>9525</xdr:rowOff>
    </xdr:to>
    <xdr:pic>
      <xdr:nvPicPr>
        <xdr:cNvPr id="8" name="Picture 7" descr="https://d.adroll.com/cm/w/ou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159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76200</xdr:colOff>
      <xdr:row>9</xdr:row>
      <xdr:rowOff>0</xdr:rowOff>
    </xdr:from>
    <xdr:to>
      <xdr:col>34</xdr:col>
      <xdr:colOff>85725</xdr:colOff>
      <xdr:row>9</xdr:row>
      <xdr:rowOff>9525</xdr:rowOff>
    </xdr:to>
    <xdr:pic>
      <xdr:nvPicPr>
        <xdr:cNvPr id="9" name="Picture 8" descr="https://d.adroll.com/cm/x/ou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0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95250</xdr:colOff>
      <xdr:row>9</xdr:row>
      <xdr:rowOff>0</xdr:rowOff>
    </xdr:from>
    <xdr:to>
      <xdr:col>34</xdr:col>
      <xdr:colOff>104775</xdr:colOff>
      <xdr:row>9</xdr:row>
      <xdr:rowOff>9525</xdr:rowOff>
    </xdr:to>
    <xdr:pic>
      <xdr:nvPicPr>
        <xdr:cNvPr id="10" name="Picture 9" descr="https://d.adroll.com/cm/l/ou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540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9</xdr:row>
      <xdr:rowOff>0</xdr:rowOff>
    </xdr:from>
    <xdr:to>
      <xdr:col>34</xdr:col>
      <xdr:colOff>123825</xdr:colOff>
      <xdr:row>9</xdr:row>
      <xdr:rowOff>9525</xdr:rowOff>
    </xdr:to>
    <xdr:pic>
      <xdr:nvPicPr>
        <xdr:cNvPr id="11" name="Picture 10" descr="https://d.adroll.com/cm/o/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7310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133350</xdr:colOff>
      <xdr:row>9</xdr:row>
      <xdr:rowOff>0</xdr:rowOff>
    </xdr:from>
    <xdr:to>
      <xdr:col>34</xdr:col>
      <xdr:colOff>142875</xdr:colOff>
      <xdr:row>9</xdr:row>
      <xdr:rowOff>9525</xdr:rowOff>
    </xdr:to>
    <xdr:pic>
      <xdr:nvPicPr>
        <xdr:cNvPr id="12" name="Picture 11" descr="https://d.adroll.com/cm/g/out?google_nid=adroll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2150" y="4143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7</xdr:row>
      <xdr:rowOff>0</xdr:rowOff>
    </xdr:from>
    <xdr:to>
      <xdr:col>34</xdr:col>
      <xdr:colOff>9525</xdr:colOff>
      <xdr:row>7</xdr:row>
      <xdr:rowOff>9525</xdr:rowOff>
    </xdr:to>
    <xdr:pic>
      <xdr:nvPicPr>
        <xdr:cNvPr id="13" name="Picture 12" descr="https://d.adroll.com/cm/index/out"/>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25880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19050</xdr:colOff>
      <xdr:row>7</xdr:row>
      <xdr:rowOff>0</xdr:rowOff>
    </xdr:from>
    <xdr:to>
      <xdr:col>34</xdr:col>
      <xdr:colOff>28575</xdr:colOff>
      <xdr:row>7</xdr:row>
      <xdr:rowOff>9525</xdr:rowOff>
    </xdr:to>
    <xdr:pic>
      <xdr:nvPicPr>
        <xdr:cNvPr id="14" name="Picture 13" descr="https://d.adroll.com/cm/n/out"/>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277850" y="37719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0</xdr:colOff>
      <xdr:row>8</xdr:row>
      <xdr:rowOff>0</xdr:rowOff>
    </xdr:from>
    <xdr:to>
      <xdr:col>34</xdr:col>
      <xdr:colOff>9525</xdr:colOff>
      <xdr:row>8</xdr:row>
      <xdr:rowOff>9525</xdr:rowOff>
    </xdr:to>
    <xdr:sp macro="" textlink="">
      <xdr:nvSpPr>
        <xdr:cNvPr id="6168" name="AutoShape 24" descr="https://d.adroll.com/cm/r/out"/>
        <xdr:cNvSpPr>
          <a:spLocks noChangeAspect="1" noChangeArrowheads="1"/>
        </xdr:cNvSpPr>
      </xdr:nvSpPr>
      <xdr:spPr bwMode="auto">
        <a:xfrm>
          <a:off x="13258800" y="39624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34</xdr:col>
      <xdr:colOff>19050</xdr:colOff>
      <xdr:row>8</xdr:row>
      <xdr:rowOff>0</xdr:rowOff>
    </xdr:from>
    <xdr:to>
      <xdr:col>34</xdr:col>
      <xdr:colOff>28575</xdr:colOff>
      <xdr:row>8</xdr:row>
      <xdr:rowOff>9525</xdr:rowOff>
    </xdr:to>
    <xdr:pic>
      <xdr:nvPicPr>
        <xdr:cNvPr id="16" name="Picture 15" descr="https://d.adroll.com/cm/f/out"/>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7785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38100</xdr:colOff>
      <xdr:row>8</xdr:row>
      <xdr:rowOff>0</xdr:rowOff>
    </xdr:from>
    <xdr:to>
      <xdr:col>34</xdr:col>
      <xdr:colOff>47625</xdr:colOff>
      <xdr:row>8</xdr:row>
      <xdr:rowOff>9525</xdr:rowOff>
    </xdr:to>
    <xdr:pic>
      <xdr:nvPicPr>
        <xdr:cNvPr id="17" name="Picture 16" descr="https://d.adroll.com/cm/b/out"/>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29690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57150</xdr:colOff>
      <xdr:row>8</xdr:row>
      <xdr:rowOff>0</xdr:rowOff>
    </xdr:from>
    <xdr:to>
      <xdr:col>34</xdr:col>
      <xdr:colOff>66675</xdr:colOff>
      <xdr:row>8</xdr:row>
      <xdr:rowOff>9525</xdr:rowOff>
    </xdr:to>
    <xdr:pic>
      <xdr:nvPicPr>
        <xdr:cNvPr id="18" name="Picture 17" descr="https://d.adroll.com/cm/w/out"/>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331595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76200</xdr:colOff>
      <xdr:row>8</xdr:row>
      <xdr:rowOff>0</xdr:rowOff>
    </xdr:from>
    <xdr:to>
      <xdr:col>34</xdr:col>
      <xdr:colOff>85725</xdr:colOff>
      <xdr:row>8</xdr:row>
      <xdr:rowOff>9525</xdr:rowOff>
    </xdr:to>
    <xdr:pic>
      <xdr:nvPicPr>
        <xdr:cNvPr id="19" name="Picture 18" descr="https://d.adroll.com/cm/x/out"/>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33500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95250</xdr:colOff>
      <xdr:row>8</xdr:row>
      <xdr:rowOff>0</xdr:rowOff>
    </xdr:from>
    <xdr:to>
      <xdr:col>34</xdr:col>
      <xdr:colOff>104775</xdr:colOff>
      <xdr:row>8</xdr:row>
      <xdr:rowOff>9525</xdr:rowOff>
    </xdr:to>
    <xdr:pic>
      <xdr:nvPicPr>
        <xdr:cNvPr id="20" name="Picture 19" descr="https://d.adroll.com/cm/l/out"/>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335405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114300</xdr:colOff>
      <xdr:row>8</xdr:row>
      <xdr:rowOff>0</xdr:rowOff>
    </xdr:from>
    <xdr:to>
      <xdr:col>34</xdr:col>
      <xdr:colOff>123825</xdr:colOff>
      <xdr:row>8</xdr:row>
      <xdr:rowOff>9525</xdr:rowOff>
    </xdr:to>
    <xdr:pic>
      <xdr:nvPicPr>
        <xdr:cNvPr id="21" name="Picture 20" descr="https://d.adroll.com/cm/o/ou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337310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133350</xdr:colOff>
      <xdr:row>8</xdr:row>
      <xdr:rowOff>0</xdr:rowOff>
    </xdr:from>
    <xdr:to>
      <xdr:col>34</xdr:col>
      <xdr:colOff>142875</xdr:colOff>
      <xdr:row>8</xdr:row>
      <xdr:rowOff>9525</xdr:rowOff>
    </xdr:to>
    <xdr:pic>
      <xdr:nvPicPr>
        <xdr:cNvPr id="22" name="Picture 21" descr="https://d.adroll.com/cm/g/out?google_nid=adroll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92150" y="3962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venskhandboll.se/MellansvenskaHandbollforbundet/Tavling/SerierResultat/?m=1632310068&amp;s=2016" TargetMode="External"/><Relationship Id="rId3" Type="http://schemas.openxmlformats.org/officeDocument/2006/relationships/hyperlink" Target="http://www.svenskhandboll.se/MellansvenskaHandbollforbundet/Tavling/SerierResultat/?m=1632310027&amp;s=2016" TargetMode="External"/><Relationship Id="rId7" Type="http://schemas.openxmlformats.org/officeDocument/2006/relationships/hyperlink" Target="http://www.svenskhandboll.se/MellansvenskaHandbollforbundet/Tavling/SerierResultat/?m=1632310123&amp;s=2016" TargetMode="External"/><Relationship Id="rId12" Type="http://schemas.openxmlformats.org/officeDocument/2006/relationships/printerSettings" Target="../printerSettings/printerSettings5.bin"/><Relationship Id="rId2" Type="http://schemas.openxmlformats.org/officeDocument/2006/relationships/hyperlink" Target="http://www.svenskhandboll.se/MellansvenskaHandbollforbundet/Tavling/SerierResultat/?m=1632310015&amp;s=2016" TargetMode="External"/><Relationship Id="rId1" Type="http://schemas.openxmlformats.org/officeDocument/2006/relationships/hyperlink" Target="http://www.svenskhandboll.se/MellansvenskaHandbollforbundet/Tavling/SerierResultat/?m=1632310003&amp;s=2016" TargetMode="External"/><Relationship Id="rId6" Type="http://schemas.openxmlformats.org/officeDocument/2006/relationships/hyperlink" Target="http://www.svenskhandboll.se/MellansvenskaHandbollforbundet/Tavling/SerierResultat/?m=1632310055&amp;s=2016" TargetMode="External"/><Relationship Id="rId11" Type="http://schemas.openxmlformats.org/officeDocument/2006/relationships/hyperlink" Target="http://www.svenskhandboll.se/MellansvenskaHandbollforbundet/Tavling/SerierResultat/?m=1632310091&amp;s=2016" TargetMode="External"/><Relationship Id="rId5" Type="http://schemas.openxmlformats.org/officeDocument/2006/relationships/hyperlink" Target="http://www.svenskhandboll.se/MellansvenskaHandbollforbundet/Tavling/SerierResultat/?m=1632310111&amp;s=2016" TargetMode="External"/><Relationship Id="rId10" Type="http://schemas.openxmlformats.org/officeDocument/2006/relationships/hyperlink" Target="http://www.svenskhandboll.se/MellansvenskaHandbollforbundet/Tavling/SerierResultat/?m=1632310039&amp;s=2016" TargetMode="External"/><Relationship Id="rId4" Type="http://schemas.openxmlformats.org/officeDocument/2006/relationships/hyperlink" Target="http://www.svenskhandboll.se/MellansvenskaHandbollforbundet/Tavling/SerierResultat/?m=1632310079&amp;s=2016" TargetMode="External"/><Relationship Id="rId9" Type="http://schemas.openxmlformats.org/officeDocument/2006/relationships/hyperlink" Target="http://www.svenskhandboll.se/MellansvenskaHandbollforbundet/Tavling/SerierResultat/?m=1632310087&amp;s=2016"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venskhandboll.se/Handbollinfo/Tavling/SerierResultat/?m=1615301073&amp;s=2016" TargetMode="External"/><Relationship Id="rId3" Type="http://schemas.openxmlformats.org/officeDocument/2006/relationships/hyperlink" Target="http://www.svenskhandboll.se/Handbollinfo/Tavling/SerierResultat/?m=1615301023&amp;s=2016" TargetMode="External"/><Relationship Id="rId7" Type="http://schemas.openxmlformats.org/officeDocument/2006/relationships/hyperlink" Target="http://www.svenskhandboll.se/Handbollinfo/Tavling/SerierResultat/?m=1615301063&amp;s=2016" TargetMode="External"/><Relationship Id="rId2" Type="http://schemas.openxmlformats.org/officeDocument/2006/relationships/hyperlink" Target="http://www.svenskhandboll.se/Handbollinfo/Tavling/SerierResultat/?m=1615301013&amp;s=2016" TargetMode="External"/><Relationship Id="rId1" Type="http://schemas.openxmlformats.org/officeDocument/2006/relationships/hyperlink" Target="http://www.svenskhandboll.se/Handbollinfo/Tavling/SerierResultat/?m=1615301003&amp;s=2016" TargetMode="External"/><Relationship Id="rId6" Type="http://schemas.openxmlformats.org/officeDocument/2006/relationships/hyperlink" Target="http://www.svenskhandboll.se/Handbollinfo/Tavling/SerierResultat/?m=1615301057&amp;s=2016" TargetMode="External"/><Relationship Id="rId5" Type="http://schemas.openxmlformats.org/officeDocument/2006/relationships/hyperlink" Target="http://www.svenskhandboll.se/Handbollinfo/Tavling/SerierResultat/?m=1615301046&amp;s=2016" TargetMode="External"/><Relationship Id="rId10" Type="http://schemas.openxmlformats.org/officeDocument/2006/relationships/printerSettings" Target="../printerSettings/printerSettings6.bin"/><Relationship Id="rId4" Type="http://schemas.openxmlformats.org/officeDocument/2006/relationships/hyperlink" Target="http://www.svenskhandboll.se/Handbollinfo/Tavling/SerierResultat/?m=1615301036&amp;s=2016" TargetMode="External"/><Relationship Id="rId9" Type="http://schemas.openxmlformats.org/officeDocument/2006/relationships/hyperlink" Target="http://www.svenskhandboll.se/Handbollinfo/Tavling/SerierResultat/?m=1615301083&amp;s=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pane xSplit="3" ySplit="1" topLeftCell="D14" activePane="bottomRight" state="frozen"/>
      <selection pane="topRight" activeCell="D1" sqref="D1"/>
      <selection pane="bottomLeft" activeCell="A2" sqref="A2"/>
      <selection pane="bottomRight" activeCell="I47" sqref="I47"/>
    </sheetView>
  </sheetViews>
  <sheetFormatPr defaultRowHeight="15" x14ac:dyDescent="0.25"/>
  <cols>
    <col min="1" max="1" width="9.5703125" customWidth="1"/>
    <col min="2" max="2" width="13.42578125" style="2" customWidth="1"/>
    <col min="3" max="3" width="10.7109375" style="2" customWidth="1"/>
    <col min="4" max="4" width="34.42578125" customWidth="1"/>
    <col min="5" max="5" width="15.85546875" customWidth="1"/>
    <col min="6" max="6" width="13.5703125" customWidth="1"/>
    <col min="7" max="7" width="13.28515625" customWidth="1"/>
    <col min="8" max="9" width="13.5703125" customWidth="1"/>
    <col min="10" max="10" width="60.85546875" customWidth="1"/>
    <col min="11" max="11" width="5.42578125" customWidth="1"/>
  </cols>
  <sheetData>
    <row r="1" spans="1:10" x14ac:dyDescent="0.25">
      <c r="A1" s="9" t="s">
        <v>20</v>
      </c>
      <c r="B1" s="10" t="s">
        <v>3</v>
      </c>
      <c r="C1" s="10" t="s">
        <v>0</v>
      </c>
      <c r="D1" s="9" t="s">
        <v>1</v>
      </c>
      <c r="E1" s="9" t="s">
        <v>2</v>
      </c>
      <c r="F1" s="9" t="s">
        <v>4</v>
      </c>
      <c r="G1" s="9" t="s">
        <v>5</v>
      </c>
      <c r="H1" s="9" t="s">
        <v>161</v>
      </c>
      <c r="I1" s="9" t="s">
        <v>161</v>
      </c>
      <c r="J1" s="9" t="s">
        <v>19</v>
      </c>
    </row>
    <row r="2" spans="1:10" x14ac:dyDescent="0.25">
      <c r="A2" s="13" t="s">
        <v>73</v>
      </c>
      <c r="B2" s="40">
        <f>+'P 00 nivå 1'!D2</f>
        <v>42631</v>
      </c>
      <c r="C2" t="str">
        <f>+'P 00 nivå 1'!E2</f>
        <v>12:00</v>
      </c>
      <c r="D2" s="1" t="str">
        <f>+'P 00 nivå 1'!B2</f>
        <v>Eskilstuna Guif - Sollentuna HK</v>
      </c>
      <c r="E2" s="3" t="str">
        <f>+'P 00 nivå 1'!C2</f>
        <v>Skjulstahallen A</v>
      </c>
      <c r="F2" s="1" t="s">
        <v>22</v>
      </c>
      <c r="G2" s="1" t="s">
        <v>6</v>
      </c>
      <c r="H2" s="3" t="s">
        <v>30</v>
      </c>
      <c r="I2" s="3"/>
      <c r="J2" s="30"/>
    </row>
    <row r="3" spans="1:10" x14ac:dyDescent="0.25">
      <c r="A3" s="14" t="s">
        <v>25</v>
      </c>
      <c r="B3" s="156">
        <f>+'PA Elit'!D2</f>
        <v>42715</v>
      </c>
      <c r="C3" t="str">
        <f>+'PA Elit'!E2</f>
        <v>12:00</v>
      </c>
      <c r="D3" s="1" t="str">
        <f>+'PA Elit'!B2</f>
        <v>Eskilstuna Guif 00 - Norrköpings HK</v>
      </c>
      <c r="E3" s="3" t="str">
        <f>+'PA Elit'!C2</f>
        <v>Skjulstahallen A</v>
      </c>
      <c r="F3" s="1" t="s">
        <v>7</v>
      </c>
      <c r="G3" s="3" t="s">
        <v>32</v>
      </c>
      <c r="H3" s="3" t="s">
        <v>33</v>
      </c>
      <c r="I3" s="3" t="s">
        <v>8</v>
      </c>
      <c r="J3" s="30" t="s">
        <v>160</v>
      </c>
    </row>
    <row r="4" spans="1:10" x14ac:dyDescent="0.25">
      <c r="A4" s="41" t="s">
        <v>74</v>
      </c>
      <c r="B4" s="40">
        <v>42644</v>
      </c>
      <c r="C4" s="42">
        <v>0.70833333333333337</v>
      </c>
      <c r="D4" s="1" t="s">
        <v>75</v>
      </c>
      <c r="E4" s="3" t="s">
        <v>52</v>
      </c>
      <c r="F4" s="1" t="s">
        <v>11</v>
      </c>
      <c r="G4" s="1" t="s">
        <v>7</v>
      </c>
      <c r="H4" s="167" t="s">
        <v>89</v>
      </c>
      <c r="I4" s="168"/>
      <c r="J4" s="27"/>
    </row>
    <row r="5" spans="1:10" x14ac:dyDescent="0.25">
      <c r="A5" s="41" t="s">
        <v>74</v>
      </c>
      <c r="B5" s="40">
        <v>42644</v>
      </c>
      <c r="C5" s="42">
        <v>0.77083333333333337</v>
      </c>
      <c r="D5" s="1" t="s">
        <v>76</v>
      </c>
      <c r="E5" s="3" t="s">
        <v>52</v>
      </c>
      <c r="F5" s="1" t="s">
        <v>6</v>
      </c>
      <c r="G5" s="1" t="s">
        <v>11</v>
      </c>
      <c r="H5" s="167" t="s">
        <v>89</v>
      </c>
      <c r="I5" s="168"/>
      <c r="J5" s="27"/>
    </row>
    <row r="6" spans="1:10" x14ac:dyDescent="0.25">
      <c r="A6" s="41" t="s">
        <v>74</v>
      </c>
      <c r="B6" s="40">
        <v>42645</v>
      </c>
      <c r="C6" s="42">
        <v>0.375</v>
      </c>
      <c r="D6" s="1" t="s">
        <v>66</v>
      </c>
      <c r="E6" s="3" t="s">
        <v>52</v>
      </c>
      <c r="F6" s="1" t="s">
        <v>82</v>
      </c>
      <c r="G6" s="1" t="s">
        <v>11</v>
      </c>
      <c r="H6" s="167" t="s">
        <v>89</v>
      </c>
      <c r="I6" s="168"/>
      <c r="J6" s="30"/>
    </row>
    <row r="7" spans="1:10" x14ac:dyDescent="0.25">
      <c r="A7" s="41" t="s">
        <v>74</v>
      </c>
      <c r="B7" s="40">
        <v>42645</v>
      </c>
      <c r="C7" s="42">
        <v>0.44791666666666669</v>
      </c>
      <c r="D7" s="1" t="s">
        <v>77</v>
      </c>
      <c r="E7" s="3" t="s">
        <v>52</v>
      </c>
      <c r="F7" s="1" t="s">
        <v>7</v>
      </c>
      <c r="G7" s="1" t="s">
        <v>6</v>
      </c>
      <c r="H7" s="167" t="s">
        <v>89</v>
      </c>
      <c r="I7" s="168"/>
      <c r="J7" s="27"/>
    </row>
    <row r="8" spans="1:10" x14ac:dyDescent="0.25">
      <c r="A8" s="41" t="s">
        <v>74</v>
      </c>
      <c r="B8" s="40">
        <v>42645</v>
      </c>
      <c r="C8" s="42">
        <v>0.625</v>
      </c>
      <c r="D8" s="1" t="s">
        <v>78</v>
      </c>
      <c r="E8" s="3" t="s">
        <v>52</v>
      </c>
      <c r="F8" s="1" t="s">
        <v>21</v>
      </c>
      <c r="G8" s="1" t="s">
        <v>82</v>
      </c>
      <c r="H8" s="167" t="s">
        <v>89</v>
      </c>
      <c r="I8" s="168"/>
      <c r="J8" s="27"/>
    </row>
    <row r="9" spans="1:10" x14ac:dyDescent="0.25">
      <c r="A9" s="41" t="s">
        <v>74</v>
      </c>
      <c r="B9" s="40">
        <v>42645</v>
      </c>
      <c r="C9" s="42">
        <v>0.69791666666666663</v>
      </c>
      <c r="D9" s="1" t="s">
        <v>79</v>
      </c>
      <c r="E9" s="3" t="s">
        <v>52</v>
      </c>
      <c r="F9" s="1" t="s">
        <v>6</v>
      </c>
      <c r="G9" s="1" t="s">
        <v>21</v>
      </c>
      <c r="H9" s="167" t="s">
        <v>89</v>
      </c>
      <c r="I9" s="168"/>
      <c r="J9" s="27"/>
    </row>
    <row r="10" spans="1:10" x14ac:dyDescent="0.25">
      <c r="A10" s="13" t="s">
        <v>73</v>
      </c>
      <c r="B10" s="40">
        <f>+'P 00 nivå 1'!D3</f>
        <v>42658</v>
      </c>
      <c r="C10" t="str">
        <f>+'P 00 nivå 1'!E3</f>
        <v>11:30</v>
      </c>
      <c r="D10" s="1" t="str">
        <f>+'P 00 nivå 1'!B3</f>
        <v>Eskilstuna Guif - Tyresö Handboll</v>
      </c>
      <c r="E10" s="3" t="str">
        <f>+'P 00 nivå 1'!C3</f>
        <v>Skjulstahallen A</v>
      </c>
      <c r="F10" s="3" t="s">
        <v>7</v>
      </c>
      <c r="G10" s="3" t="s">
        <v>21</v>
      </c>
      <c r="H10" s="3" t="s">
        <v>23</v>
      </c>
      <c r="I10" s="3" t="s">
        <v>24</v>
      </c>
      <c r="J10" s="27" t="s">
        <v>90</v>
      </c>
    </row>
    <row r="11" spans="1:10" x14ac:dyDescent="0.25">
      <c r="A11" s="14" t="s">
        <v>25</v>
      </c>
      <c r="B11" s="40">
        <f>+'PA Elit'!D3</f>
        <v>42659</v>
      </c>
      <c r="C11" t="str">
        <f>+'PA Elit'!E3</f>
        <v>12:45</v>
      </c>
      <c r="D11" s="1" t="str">
        <f>+'PA Elit'!B3</f>
        <v>Eskilstuna Guif 00 - Hultic BK P00</v>
      </c>
      <c r="E11" s="3" t="str">
        <f>+'PA Elit'!C3</f>
        <v>Skjulstahallen B</v>
      </c>
      <c r="F11" s="1" t="s">
        <v>11</v>
      </c>
      <c r="G11" s="1" t="s">
        <v>22</v>
      </c>
      <c r="H11" s="3" t="s">
        <v>167</v>
      </c>
      <c r="I11" s="3" t="s">
        <v>10</v>
      </c>
      <c r="J11" s="27"/>
    </row>
    <row r="12" spans="1:10" x14ac:dyDescent="0.25">
      <c r="A12" s="13" t="s">
        <v>73</v>
      </c>
      <c r="B12" s="156">
        <f>+'P 00 nivå 1'!D4</f>
        <v>42686</v>
      </c>
      <c r="C12" t="str">
        <f>+'P 00 nivå 1'!E4</f>
        <v>13:45</v>
      </c>
      <c r="D12" s="1" t="str">
        <f>+'P 00 nivå 1'!B4</f>
        <v>Eskilstuna Guif - Spånga HK</v>
      </c>
      <c r="E12" s="3" t="str">
        <f>+'P 00 nivå 1'!C4</f>
        <v>Skjulstahallen A</v>
      </c>
      <c r="F12" s="1" t="s">
        <v>82</v>
      </c>
      <c r="G12" s="1" t="s">
        <v>6</v>
      </c>
      <c r="H12" s="3" t="s">
        <v>31</v>
      </c>
      <c r="I12" s="3" t="s">
        <v>96</v>
      </c>
      <c r="J12" s="27" t="s">
        <v>152</v>
      </c>
    </row>
    <row r="13" spans="1:10" x14ac:dyDescent="0.25">
      <c r="A13" s="14" t="s">
        <v>25</v>
      </c>
      <c r="B13" s="40">
        <f>+'PA Elit'!D4</f>
        <v>42673</v>
      </c>
      <c r="C13" t="str">
        <f>+'PA Elit'!E4</f>
        <v>13:45</v>
      </c>
      <c r="D13" s="1" t="str">
        <f>+'PA Elit'!B4</f>
        <v>Eskilstuna Guif 00 - LIF Lindesberg</v>
      </c>
      <c r="E13" s="3" t="str">
        <f>+'PA Elit'!C4</f>
        <v>Skjulstahallen A</v>
      </c>
      <c r="F13" s="3" t="s">
        <v>22</v>
      </c>
      <c r="G13" s="1" t="s">
        <v>32</v>
      </c>
      <c r="H13" s="3" t="s">
        <v>30</v>
      </c>
      <c r="I13" s="3" t="s">
        <v>29</v>
      </c>
      <c r="J13" s="27"/>
    </row>
    <row r="14" spans="1:10" x14ac:dyDescent="0.25">
      <c r="A14" s="13" t="s">
        <v>73</v>
      </c>
      <c r="B14" s="40">
        <f>+'P 00 nivå 1'!D5</f>
        <v>42708</v>
      </c>
      <c r="C14" t="str">
        <f>+'P 00 nivå 1'!E5</f>
        <v>14:00</v>
      </c>
      <c r="D14" s="1" t="str">
        <f>+'P 00 nivå 1'!B5</f>
        <v>Eskilstuna Guif - IFK Tumba HK</v>
      </c>
      <c r="E14" s="3" t="str">
        <f>+'P 00 nivå 1'!C5</f>
        <v>Skjulstahallen A</v>
      </c>
      <c r="F14" s="3" t="s">
        <v>85</v>
      </c>
      <c r="G14" s="3" t="s">
        <v>6</v>
      </c>
      <c r="H14" s="3" t="s">
        <v>8</v>
      </c>
      <c r="I14" s="3" t="s">
        <v>23</v>
      </c>
      <c r="J14" s="27"/>
    </row>
    <row r="15" spans="1:10" x14ac:dyDescent="0.25">
      <c r="A15" s="13" t="s">
        <v>73</v>
      </c>
      <c r="B15" s="40">
        <f>+'P 00 nivå 1'!D6</f>
        <v>42722</v>
      </c>
      <c r="C15" t="str">
        <f>+'P 00 nivå 1'!E6</f>
        <v>11:00</v>
      </c>
      <c r="D15" s="1" t="str">
        <f>+'P 00 nivå 1'!B6</f>
        <v>Eskilstuna Guif - Enköpings HF</v>
      </c>
      <c r="E15" s="3" t="str">
        <f>+'P 00 nivå 1'!C6</f>
        <v>Skjulstahallen A</v>
      </c>
      <c r="F15" s="3" t="s">
        <v>6</v>
      </c>
      <c r="G15" s="1" t="s">
        <v>7</v>
      </c>
      <c r="H15" s="3" t="s">
        <v>24</v>
      </c>
      <c r="I15" s="3" t="s">
        <v>33</v>
      </c>
      <c r="J15" s="27"/>
    </row>
    <row r="16" spans="1:10" x14ac:dyDescent="0.25">
      <c r="A16" s="14" t="s">
        <v>25</v>
      </c>
      <c r="B16" s="40">
        <f>+'PA Elit'!D5</f>
        <v>42742</v>
      </c>
      <c r="C16" t="str">
        <f>+'PA Elit'!E5</f>
        <v>11:30</v>
      </c>
      <c r="D16" s="1" t="str">
        <f>+'PA Elit'!B5</f>
        <v xml:space="preserve">Eskilstuna Guif 00 - IFK Kristinehamn </v>
      </c>
      <c r="E16" s="3" t="str">
        <f>+'PA Elit'!C5</f>
        <v>Skjulstahallen A</v>
      </c>
      <c r="F16" s="163" t="s">
        <v>6</v>
      </c>
      <c r="G16" s="163" t="s">
        <v>22</v>
      </c>
      <c r="H16" s="163" t="s">
        <v>33</v>
      </c>
      <c r="I16" s="163" t="s">
        <v>167</v>
      </c>
      <c r="J16" s="27" t="s">
        <v>162</v>
      </c>
    </row>
    <row r="17" spans="1:10" ht="45" x14ac:dyDescent="0.25">
      <c r="A17" s="14" t="s">
        <v>25</v>
      </c>
      <c r="B17" s="40">
        <f>+'PA Elit'!D6</f>
        <v>42742</v>
      </c>
      <c r="C17" t="str">
        <f>+'PA Elit'!E6</f>
        <v>16:00</v>
      </c>
      <c r="D17" s="1" t="str">
        <f>+'PA Elit'!B6</f>
        <v>IFK Kristinehamn - Eskilstuna Guif 00</v>
      </c>
      <c r="E17" s="3" t="str">
        <f>+'PA Elit'!C6</f>
        <v>Skjulstahallen A</v>
      </c>
      <c r="F17" s="163"/>
      <c r="G17" s="163"/>
      <c r="H17" s="163"/>
      <c r="I17" s="163"/>
      <c r="J17" s="166" t="s">
        <v>168</v>
      </c>
    </row>
    <row r="18" spans="1:10" ht="15" customHeight="1" x14ac:dyDescent="0.25">
      <c r="A18" s="14" t="s">
        <v>25</v>
      </c>
      <c r="B18" s="40">
        <f>+'PA Elit'!D7</f>
        <v>42743</v>
      </c>
      <c r="C18" t="str">
        <f>+'PA Elit'!E7</f>
        <v>11:45</v>
      </c>
      <c r="D18" s="1" t="str">
        <f>+'PA Elit'!B7</f>
        <v>Eskilstuna Guif 00 - IFK Nyköping</v>
      </c>
      <c r="E18" s="3" t="str">
        <f>+'PA Elit'!C7</f>
        <v>Skjulstahallen B</v>
      </c>
      <c r="F18" s="3" t="s">
        <v>6</v>
      </c>
      <c r="G18" s="3" t="s">
        <v>32</v>
      </c>
      <c r="H18" s="3" t="s">
        <v>10</v>
      </c>
      <c r="I18" s="3" t="s">
        <v>31</v>
      </c>
      <c r="J18" s="27" t="s">
        <v>163</v>
      </c>
    </row>
    <row r="19" spans="1:10" ht="15" customHeight="1" x14ac:dyDescent="0.25">
      <c r="A19" s="13" t="s">
        <v>73</v>
      </c>
      <c r="B19" s="40">
        <f>+'P 00 nivå 1'!D7</f>
        <v>42756</v>
      </c>
      <c r="C19" t="str">
        <f>+'P 00 nivå 1'!E7</f>
        <v>14:00</v>
      </c>
      <c r="D19" s="1" t="str">
        <f>+'P 00 nivå 1'!B7</f>
        <v>Eskilstuna Guif - Skuru IK</v>
      </c>
      <c r="E19" s="3" t="str">
        <f>+'P 00 nivå 1'!C7</f>
        <v>GUIF hallen</v>
      </c>
      <c r="F19" s="1" t="s">
        <v>85</v>
      </c>
      <c r="G19" s="1" t="s">
        <v>21</v>
      </c>
      <c r="H19" s="3" t="s">
        <v>6</v>
      </c>
      <c r="I19" s="45"/>
      <c r="J19" s="27" t="s">
        <v>164</v>
      </c>
    </row>
    <row r="20" spans="1:10" x14ac:dyDescent="0.25">
      <c r="A20" s="14" t="s">
        <v>25</v>
      </c>
      <c r="B20" s="40">
        <f>+'PA Elit'!D8</f>
        <v>42757</v>
      </c>
      <c r="C20" t="str">
        <f>+'PA Elit'!E8</f>
        <v>10:45</v>
      </c>
      <c r="D20" s="1" t="str">
        <f>+'PA Elit'!B8</f>
        <v>Eskilstuna Guif 00 - Hallstahammars SK HK P00</v>
      </c>
      <c r="E20" s="3" t="str">
        <f>+'PA Elit'!C8</f>
        <v>Skjulstahallen B</v>
      </c>
      <c r="F20" s="3" t="s">
        <v>9</v>
      </c>
      <c r="G20" s="3" t="s">
        <v>7</v>
      </c>
      <c r="H20" s="3" t="s">
        <v>96</v>
      </c>
      <c r="I20" s="3" t="s">
        <v>30</v>
      </c>
      <c r="J20" s="1" t="s">
        <v>88</v>
      </c>
    </row>
    <row r="21" spans="1:10" x14ac:dyDescent="0.25">
      <c r="A21" s="13" t="s">
        <v>73</v>
      </c>
      <c r="B21" s="40">
        <f>+'P 00 nivå 1'!D8</f>
        <v>42770</v>
      </c>
      <c r="C21" t="str">
        <f>+'P 00 nivå 1'!E8</f>
        <v>10:00</v>
      </c>
      <c r="D21" s="1" t="str">
        <f>+'P 00 nivå 1'!B8</f>
        <v>Eskilstuna Guif - Täby HBK</v>
      </c>
      <c r="E21" s="3" t="str">
        <f>+'P 00 nivå 1'!C8</f>
        <v>Skjulstahallen A</v>
      </c>
      <c r="F21" s="1" t="s">
        <v>85</v>
      </c>
      <c r="G21" s="3" t="s">
        <v>21</v>
      </c>
      <c r="H21" s="3" t="s">
        <v>29</v>
      </c>
      <c r="I21" s="3" t="s">
        <v>8</v>
      </c>
      <c r="J21" s="1" t="s">
        <v>88</v>
      </c>
    </row>
    <row r="22" spans="1:10" x14ac:dyDescent="0.25">
      <c r="A22" s="14" t="s">
        <v>25</v>
      </c>
      <c r="B22" s="40">
        <f>+'PA Elit'!D9</f>
        <v>42770</v>
      </c>
      <c r="C22" t="str">
        <f>+'PA Elit'!E9</f>
        <v>11:40</v>
      </c>
      <c r="D22" s="1" t="str">
        <f>+'PA Elit'!B9</f>
        <v>Eskilstuna Guif 00 - RP IF Linköping</v>
      </c>
      <c r="E22" s="3" t="str">
        <f>+'PA Elit'!C9</f>
        <v>Skjulstahallen A</v>
      </c>
      <c r="F22" s="1" t="s">
        <v>32</v>
      </c>
      <c r="G22" s="3" t="s">
        <v>11</v>
      </c>
      <c r="H22" s="3" t="s">
        <v>23</v>
      </c>
      <c r="I22" s="3" t="s">
        <v>24</v>
      </c>
      <c r="J22" s="27"/>
    </row>
    <row r="23" spans="1:10" ht="15" customHeight="1" x14ac:dyDescent="0.25">
      <c r="A23" s="13" t="s">
        <v>73</v>
      </c>
      <c r="B23" s="40">
        <f>+'P 00 nivå 1'!D9</f>
        <v>42784</v>
      </c>
      <c r="C23" t="str">
        <f>+'P 00 nivå 1'!E9</f>
        <v>14:00</v>
      </c>
      <c r="D23" s="1" t="str">
        <f>+'P 00 nivå 1'!B9</f>
        <v>Eskilstuna Guif - Hammarby IF HF</v>
      </c>
      <c r="E23" s="3" t="s">
        <v>52</v>
      </c>
      <c r="F23" s="3" t="s">
        <v>85</v>
      </c>
      <c r="G23" s="1" t="s">
        <v>9</v>
      </c>
      <c r="H23" s="163" t="s">
        <v>100</v>
      </c>
      <c r="I23" s="163" t="s">
        <v>29</v>
      </c>
      <c r="J23" s="27" t="s">
        <v>165</v>
      </c>
    </row>
    <row r="24" spans="1:10" x14ac:dyDescent="0.25">
      <c r="A24" s="14" t="s">
        <v>25</v>
      </c>
      <c r="B24" s="40">
        <f>+'PA Elit'!D10</f>
        <v>42808</v>
      </c>
      <c r="C24" t="str">
        <f>+'PA Elit'!E10</f>
        <v>20:45</v>
      </c>
      <c r="D24" s="1" t="str">
        <f>+'PA Elit'!B10</f>
        <v>Eskilstuna Guif 00 - Eskilstuna Guif 01</v>
      </c>
      <c r="E24" s="3" t="str">
        <f>+'PA Elit'!C10</f>
        <v>Skjulstahallen A</v>
      </c>
      <c r="F24" s="163" t="s">
        <v>82</v>
      </c>
      <c r="G24" s="1" t="s">
        <v>7</v>
      </c>
      <c r="H24" s="3" t="s">
        <v>33</v>
      </c>
      <c r="I24" s="163" t="s">
        <v>24</v>
      </c>
      <c r="J24" s="1" t="s">
        <v>171</v>
      </c>
    </row>
    <row r="25" spans="1:10" x14ac:dyDescent="0.25">
      <c r="A25" s="14" t="s">
        <v>25</v>
      </c>
      <c r="B25" s="40">
        <f>+'PA Elit'!D11</f>
        <v>42806</v>
      </c>
      <c r="C25" t="str">
        <f>+'PA Elit'!E11</f>
        <v>16:00</v>
      </c>
      <c r="D25" s="1" t="str">
        <f>+'PA Elit'!B11</f>
        <v>Eskilstuna Guif 00 - Borlänge HK</v>
      </c>
      <c r="E25" s="3" t="str">
        <f>+'PA Elit'!C11</f>
        <v>Skjulstahallen B</v>
      </c>
      <c r="F25" s="1" t="s">
        <v>21</v>
      </c>
      <c r="G25" s="1" t="s">
        <v>11</v>
      </c>
      <c r="H25" s="3" t="s">
        <v>31</v>
      </c>
      <c r="I25" s="3" t="s">
        <v>96</v>
      </c>
      <c r="J25" s="1" t="s">
        <v>163</v>
      </c>
    </row>
    <row r="26" spans="1:10" x14ac:dyDescent="0.25">
      <c r="A26" s="13" t="s">
        <v>73</v>
      </c>
      <c r="B26" s="40">
        <f>+'P 00 nivå 1'!D10</f>
        <v>42813</v>
      </c>
      <c r="C26" t="str">
        <f>+'P 00 nivå 1'!E10</f>
        <v>12:00</v>
      </c>
      <c r="D26" s="1" t="str">
        <f>+'P 00 nivå 1'!B10</f>
        <v>Eskilstuna Guif - Skånela IF</v>
      </c>
      <c r="E26" s="3" t="str">
        <f>+'P 00 nivå 1'!C10</f>
        <v>Skjulstahallen B</v>
      </c>
      <c r="F26" s="1" t="s">
        <v>32</v>
      </c>
      <c r="G26" s="1" t="s">
        <v>11</v>
      </c>
      <c r="H26" s="3" t="s">
        <v>100</v>
      </c>
      <c r="I26" s="3" t="s">
        <v>29</v>
      </c>
      <c r="J26" s="1" t="s">
        <v>170</v>
      </c>
    </row>
    <row r="27" spans="1:10" x14ac:dyDescent="0.25">
      <c r="A27" s="14" t="s">
        <v>25</v>
      </c>
      <c r="B27" s="40">
        <f>+'PA Elit'!D12</f>
        <v>42820</v>
      </c>
      <c r="C27" t="str">
        <f>+'PA Elit'!E12</f>
        <v>12:30</v>
      </c>
      <c r="D27" s="1" t="str">
        <f>+'PA Elit'!B12</f>
        <v>Eskilstuna Guif 00 - Mantorps IF HF P 00</v>
      </c>
      <c r="E27" s="3" t="str">
        <f>+'PA Elit'!C12</f>
        <v>Skjulstahallen A</v>
      </c>
      <c r="F27" s="163"/>
      <c r="G27" s="163"/>
      <c r="H27" s="163"/>
      <c r="I27" s="163"/>
      <c r="J27" s="3" t="s">
        <v>166</v>
      </c>
    </row>
    <row r="28" spans="1:10" x14ac:dyDescent="0.25">
      <c r="A28" s="19"/>
      <c r="B28" s="20"/>
      <c r="C28" s="21"/>
      <c r="D28" s="22"/>
      <c r="E28" s="19"/>
      <c r="F28" s="11"/>
      <c r="G28" s="11"/>
      <c r="H28" s="19"/>
      <c r="I28" s="19"/>
      <c r="J28" s="19"/>
    </row>
    <row r="29" spans="1:10" x14ac:dyDescent="0.25">
      <c r="C29" s="17"/>
      <c r="D29" s="18" t="s">
        <v>27</v>
      </c>
      <c r="F29" s="19"/>
      <c r="H29" s="23" t="s">
        <v>28</v>
      </c>
      <c r="I29" s="23"/>
      <c r="J29" s="23"/>
    </row>
    <row r="30" spans="1:10" x14ac:dyDescent="0.25">
      <c r="D30" t="str">
        <f>+Matchfunktionärer!C2</f>
        <v>Edvin</v>
      </c>
      <c r="E30">
        <f t="shared" ref="E30:E38" si="0">COUNTIFS($F$2:$G$27,D30)</f>
        <v>4</v>
      </c>
      <c r="G30" s="29" t="s">
        <v>34</v>
      </c>
      <c r="H30" s="28" t="s">
        <v>22</v>
      </c>
      <c r="I30" s="24">
        <f t="shared" ref="I30:I47" si="1">COUNTIFS($H$2:$I$27,H30)</f>
        <v>0</v>
      </c>
      <c r="J30" s="24"/>
    </row>
    <row r="31" spans="1:10" x14ac:dyDescent="0.25">
      <c r="D31" t="str">
        <f>+Matchfunktionärer!C3</f>
        <v>Martin A</v>
      </c>
      <c r="E31">
        <f t="shared" si="0"/>
        <v>9</v>
      </c>
      <c r="G31" s="29" t="s">
        <v>34</v>
      </c>
      <c r="H31" s="28" t="s">
        <v>6</v>
      </c>
      <c r="I31" s="24">
        <f t="shared" si="1"/>
        <v>1</v>
      </c>
      <c r="J31" s="24"/>
    </row>
    <row r="32" spans="1:10" x14ac:dyDescent="0.25">
      <c r="D32" t="str">
        <f>+Matchfunktionärer!C4</f>
        <v>Theodor Billing</v>
      </c>
      <c r="E32">
        <f t="shared" si="0"/>
        <v>6</v>
      </c>
      <c r="G32" s="29"/>
      <c r="H32" s="26" t="s">
        <v>32</v>
      </c>
      <c r="I32" s="24">
        <f t="shared" si="1"/>
        <v>0</v>
      </c>
      <c r="J32" s="24"/>
    </row>
    <row r="33" spans="4:10" x14ac:dyDescent="0.25">
      <c r="D33" t="str">
        <f>+Matchfunktionärer!C5</f>
        <v>Teodor Berg</v>
      </c>
      <c r="E33">
        <f t="shared" si="0"/>
        <v>5</v>
      </c>
      <c r="G33" s="29" t="s">
        <v>34</v>
      </c>
      <c r="H33" s="28" t="s">
        <v>21</v>
      </c>
      <c r="I33" s="24">
        <f t="shared" si="1"/>
        <v>0</v>
      </c>
      <c r="J33" s="24"/>
    </row>
    <row r="34" spans="4:10" x14ac:dyDescent="0.25">
      <c r="D34" t="str">
        <f>+Matchfunktionärer!C6</f>
        <v>Linus</v>
      </c>
      <c r="E34">
        <f t="shared" si="0"/>
        <v>2</v>
      </c>
      <c r="G34" s="29"/>
      <c r="H34" s="25" t="s">
        <v>29</v>
      </c>
      <c r="I34" s="24">
        <f t="shared" si="1"/>
        <v>4</v>
      </c>
      <c r="J34" s="24"/>
    </row>
    <row r="35" spans="4:10" x14ac:dyDescent="0.25">
      <c r="D35" t="str">
        <f>+Matchfunktionärer!C7</f>
        <v>David</v>
      </c>
      <c r="E35">
        <f t="shared" si="0"/>
        <v>7</v>
      </c>
      <c r="G35" s="29" t="s">
        <v>34</v>
      </c>
      <c r="H35" s="28" t="s">
        <v>8</v>
      </c>
      <c r="I35" s="24">
        <f t="shared" si="1"/>
        <v>3</v>
      </c>
      <c r="J35" s="24"/>
    </row>
    <row r="36" spans="4:10" x14ac:dyDescent="0.25">
      <c r="D36" t="str">
        <f>+Matchfunktionärer!C8</f>
        <v>Samuel</v>
      </c>
      <c r="E36">
        <f t="shared" si="0"/>
        <v>4</v>
      </c>
      <c r="G36" s="29" t="s">
        <v>34</v>
      </c>
      <c r="H36" s="28" t="s">
        <v>23</v>
      </c>
      <c r="I36" s="24">
        <f t="shared" si="1"/>
        <v>3</v>
      </c>
      <c r="J36" s="24"/>
    </row>
    <row r="37" spans="4:10" x14ac:dyDescent="0.25">
      <c r="D37" t="str">
        <f>+Matchfunktionärer!C9</f>
        <v>Danilo</v>
      </c>
      <c r="E37">
        <f t="shared" si="0"/>
        <v>7</v>
      </c>
      <c r="G37" s="29" t="s">
        <v>34</v>
      </c>
      <c r="H37" s="28" t="s">
        <v>7</v>
      </c>
      <c r="I37" s="24">
        <f t="shared" si="1"/>
        <v>0</v>
      </c>
      <c r="J37" s="24"/>
    </row>
    <row r="38" spans="4:10" x14ac:dyDescent="0.25">
      <c r="D38" t="str">
        <f>+Matchfunktionärer!C10</f>
        <v>Erik Å</v>
      </c>
      <c r="E38">
        <f t="shared" si="0"/>
        <v>4</v>
      </c>
      <c r="G38" s="29" t="s">
        <v>34</v>
      </c>
      <c r="H38" s="28" t="s">
        <v>24</v>
      </c>
      <c r="I38" s="24">
        <f t="shared" si="1"/>
        <v>4</v>
      </c>
      <c r="J38" s="24"/>
    </row>
    <row r="39" spans="4:10" x14ac:dyDescent="0.25">
      <c r="E39">
        <f>SUM(E30:E38)</f>
        <v>48</v>
      </c>
      <c r="G39" s="29"/>
      <c r="H39" s="26" t="s">
        <v>33</v>
      </c>
      <c r="I39" s="24">
        <f t="shared" si="1"/>
        <v>4</v>
      </c>
      <c r="J39" s="24"/>
    </row>
    <row r="40" spans="4:10" x14ac:dyDescent="0.25">
      <c r="G40" s="29" t="s">
        <v>34</v>
      </c>
      <c r="H40" s="28" t="s">
        <v>10</v>
      </c>
      <c r="I40" s="24">
        <f t="shared" si="1"/>
        <v>2</v>
      </c>
      <c r="J40" s="24"/>
    </row>
    <row r="41" spans="4:10" x14ac:dyDescent="0.25">
      <c r="G41" s="29"/>
      <c r="H41" s="25" t="s">
        <v>30</v>
      </c>
      <c r="I41" s="24">
        <f t="shared" si="1"/>
        <v>3</v>
      </c>
      <c r="J41" s="24"/>
    </row>
    <row r="42" spans="4:10" x14ac:dyDescent="0.25">
      <c r="G42" s="29"/>
      <c r="H42" s="26" t="s">
        <v>31</v>
      </c>
      <c r="I42" s="24">
        <f t="shared" si="1"/>
        <v>3</v>
      </c>
      <c r="J42" s="24"/>
    </row>
    <row r="43" spans="4:10" x14ac:dyDescent="0.25">
      <c r="G43" s="29" t="s">
        <v>34</v>
      </c>
      <c r="H43" s="28" t="s">
        <v>11</v>
      </c>
      <c r="I43" s="24">
        <f t="shared" si="1"/>
        <v>0</v>
      </c>
      <c r="J43" s="24"/>
    </row>
    <row r="44" spans="4:10" x14ac:dyDescent="0.25">
      <c r="G44" s="29"/>
      <c r="H44" s="25" t="s">
        <v>85</v>
      </c>
      <c r="I44" s="24">
        <f t="shared" si="1"/>
        <v>0</v>
      </c>
      <c r="J44" s="24"/>
    </row>
    <row r="45" spans="4:10" x14ac:dyDescent="0.25">
      <c r="G45" s="29"/>
      <c r="H45" s="25" t="s">
        <v>167</v>
      </c>
      <c r="I45" s="24">
        <f t="shared" si="1"/>
        <v>2</v>
      </c>
      <c r="J45" s="24"/>
    </row>
    <row r="46" spans="4:10" x14ac:dyDescent="0.25">
      <c r="G46" s="29"/>
      <c r="H46" s="25" t="s">
        <v>100</v>
      </c>
      <c r="I46" s="24">
        <f t="shared" si="1"/>
        <v>2</v>
      </c>
      <c r="J46" s="24"/>
    </row>
    <row r="47" spans="4:10" x14ac:dyDescent="0.25">
      <c r="G47" s="29"/>
      <c r="H47" s="28" t="s">
        <v>96</v>
      </c>
      <c r="I47" s="24">
        <f t="shared" si="1"/>
        <v>3</v>
      </c>
      <c r="J47" s="24"/>
    </row>
    <row r="48" spans="4:10" x14ac:dyDescent="0.25">
      <c r="H48" s="25"/>
      <c r="I48" s="25">
        <f>SUM(I29:I47)</f>
        <v>34</v>
      </c>
      <c r="J48" s="24"/>
    </row>
    <row r="49" spans="8:10" x14ac:dyDescent="0.25">
      <c r="H49" s="25"/>
      <c r="I49" s="25"/>
      <c r="J49" s="25"/>
    </row>
    <row r="50" spans="8:10" x14ac:dyDescent="0.25">
      <c r="H50" s="15"/>
      <c r="I50" s="15"/>
      <c r="J50" s="15"/>
    </row>
    <row r="51" spans="8:10" x14ac:dyDescent="0.25">
      <c r="H51" s="15"/>
      <c r="I51" s="15"/>
      <c r="J51" s="15"/>
    </row>
    <row r="52" spans="8:10" x14ac:dyDescent="0.25">
      <c r="H52" s="15"/>
      <c r="I52" s="15"/>
      <c r="J52" s="15"/>
    </row>
    <row r="53" spans="8:10" x14ac:dyDescent="0.25">
      <c r="H53" s="16"/>
      <c r="I53" s="16"/>
      <c r="J53" s="16"/>
    </row>
  </sheetData>
  <autoFilter ref="A1:I27">
    <sortState ref="A2:I25">
      <sortCondition ref="B1:B26"/>
    </sortState>
  </autoFilter>
  <sortState ref="D23:E37">
    <sortCondition ref="D23"/>
  </sortState>
  <mergeCells count="6">
    <mergeCell ref="H9:I9"/>
    <mergeCell ref="H4:I4"/>
    <mergeCell ref="H5:I5"/>
    <mergeCell ref="H6:I6"/>
    <mergeCell ref="H7:I7"/>
    <mergeCell ref="H8:I8"/>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17" sqref="C17"/>
    </sheetView>
  </sheetViews>
  <sheetFormatPr defaultRowHeight="15" x14ac:dyDescent="0.25"/>
  <cols>
    <col min="1" max="1" width="10.42578125" bestFit="1" customWidth="1"/>
    <col min="3" max="5" width="13.7109375" customWidth="1"/>
  </cols>
  <sheetData>
    <row r="1" spans="1:5" ht="15.75" thickBot="1" x14ac:dyDescent="0.3">
      <c r="A1" s="148" t="s">
        <v>3</v>
      </c>
      <c r="B1" s="148" t="s">
        <v>0</v>
      </c>
      <c r="C1" s="148" t="s">
        <v>94</v>
      </c>
      <c r="D1" s="148" t="s">
        <v>95</v>
      </c>
      <c r="E1" s="147" t="s">
        <v>150</v>
      </c>
    </row>
    <row r="2" spans="1:5" x14ac:dyDescent="0.25">
      <c r="A2" s="149">
        <v>42644</v>
      </c>
      <c r="B2" s="151" t="s">
        <v>91</v>
      </c>
      <c r="C2" s="151" t="s">
        <v>30</v>
      </c>
      <c r="D2" s="151" t="s">
        <v>23</v>
      </c>
      <c r="E2" s="145" t="s">
        <v>8</v>
      </c>
    </row>
    <row r="3" spans="1:5" x14ac:dyDescent="0.25">
      <c r="A3" s="149">
        <v>42644</v>
      </c>
      <c r="B3" s="151" t="s">
        <v>92</v>
      </c>
      <c r="C3" s="151" t="s">
        <v>96</v>
      </c>
      <c r="D3" s="151" t="s">
        <v>22</v>
      </c>
      <c r="E3" s="145" t="s">
        <v>100</v>
      </c>
    </row>
    <row r="4" spans="1:5" x14ac:dyDescent="0.25">
      <c r="A4" s="149">
        <v>42645</v>
      </c>
      <c r="B4" s="152" t="s">
        <v>93</v>
      </c>
      <c r="C4" s="151" t="s">
        <v>11</v>
      </c>
      <c r="D4" s="151" t="s">
        <v>9</v>
      </c>
      <c r="E4" s="145" t="s">
        <v>22</v>
      </c>
    </row>
    <row r="5" spans="1:5" x14ac:dyDescent="0.25">
      <c r="A5" s="149">
        <v>42645</v>
      </c>
      <c r="B5" s="152" t="s">
        <v>97</v>
      </c>
      <c r="C5" s="151" t="s">
        <v>30</v>
      </c>
      <c r="D5" s="151" t="s">
        <v>23</v>
      </c>
      <c r="E5" s="145" t="s">
        <v>8</v>
      </c>
    </row>
    <row r="6" spans="1:5" x14ac:dyDescent="0.25">
      <c r="A6" s="149">
        <v>42645</v>
      </c>
      <c r="B6" s="152" t="s">
        <v>98</v>
      </c>
      <c r="C6" s="151" t="s">
        <v>96</v>
      </c>
      <c r="D6" s="151" t="s">
        <v>32</v>
      </c>
      <c r="E6" s="145" t="s">
        <v>100</v>
      </c>
    </row>
    <row r="7" spans="1:5" ht="15.75" thickBot="1" x14ac:dyDescent="0.3">
      <c r="A7" s="150">
        <v>42645</v>
      </c>
      <c r="B7" s="153" t="s">
        <v>99</v>
      </c>
      <c r="C7" s="154" t="s">
        <v>11</v>
      </c>
      <c r="D7" s="154" t="s">
        <v>9</v>
      </c>
      <c r="E7" s="146" t="s">
        <v>32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41"/>
  <sheetViews>
    <sheetView tabSelected="1" zoomScale="110" zoomScaleNormal="110" workbookViewId="0">
      <pane xSplit="3" ySplit="5" topLeftCell="D6" activePane="bottomRight" state="frozen"/>
      <selection pane="topRight" activeCell="D1" sqref="D1"/>
      <selection pane="bottomLeft" activeCell="A6" sqref="A6"/>
      <selection pane="bottomRight" activeCell="W2" sqref="W2"/>
    </sheetView>
  </sheetViews>
  <sheetFormatPr defaultRowHeight="12.75" x14ac:dyDescent="0.2"/>
  <cols>
    <col min="1" max="1" width="8.7109375" style="137" bestFit="1" customWidth="1"/>
    <col min="2" max="2" width="17.85546875" style="48" bestFit="1" customWidth="1"/>
    <col min="3" max="3" width="4.85546875" style="138" customWidth="1"/>
    <col min="4" max="4" width="21.85546875" style="48" bestFit="1" customWidth="1"/>
    <col min="5" max="5" width="6.85546875" style="139" customWidth="1"/>
    <col min="6" max="14" width="6.85546875" style="48" customWidth="1"/>
    <col min="15" max="17" width="6.140625" style="48" customWidth="1"/>
    <col min="18" max="18" width="6" style="48" customWidth="1"/>
    <col min="19" max="19" width="6.140625" style="48" customWidth="1"/>
    <col min="20" max="23" width="6" style="48" customWidth="1"/>
    <col min="24" max="24" width="6.140625" style="48" customWidth="1"/>
    <col min="25" max="30" width="3.5703125" style="48" customWidth="1"/>
    <col min="31" max="31" width="3.5703125" style="48" bestFit="1" customWidth="1"/>
    <col min="32" max="33" width="3.5703125" style="48" customWidth="1"/>
    <col min="34" max="34" width="5.5703125" style="48" customWidth="1"/>
    <col min="35" max="35" width="9.140625" style="48"/>
    <col min="36" max="36" width="12.5703125" style="48" customWidth="1"/>
    <col min="37" max="37" width="10.5703125" style="48" customWidth="1"/>
    <col min="38" max="39" width="12.5703125" style="48" customWidth="1"/>
    <col min="40" max="40" width="18.85546875" style="48" customWidth="1"/>
    <col min="41" max="275" width="12.5703125" style="48" customWidth="1"/>
    <col min="276" max="16384" width="9.140625" style="48"/>
  </cols>
  <sheetData>
    <row r="1" spans="1:42" ht="15" x14ac:dyDescent="0.25">
      <c r="A1" s="169"/>
      <c r="B1" s="170"/>
      <c r="C1" s="170"/>
      <c r="D1" s="171"/>
      <c r="E1" s="178" t="s">
        <v>155</v>
      </c>
      <c r="F1" s="179"/>
      <c r="G1" s="179"/>
      <c r="H1" s="179"/>
      <c r="I1" s="179"/>
      <c r="J1" s="179"/>
      <c r="K1" s="179"/>
      <c r="L1" s="179"/>
      <c r="M1" s="179"/>
      <c r="N1" s="180"/>
      <c r="O1" s="184" t="s">
        <v>154</v>
      </c>
      <c r="P1" s="185"/>
      <c r="Q1" s="185"/>
      <c r="R1" s="185"/>
      <c r="S1" s="185"/>
      <c r="T1" s="185"/>
      <c r="U1" s="185"/>
      <c r="V1" s="185"/>
      <c r="W1" s="185"/>
      <c r="X1" s="185"/>
      <c r="Y1" s="186" t="s">
        <v>101</v>
      </c>
      <c r="Z1" s="187"/>
      <c r="AA1" s="187"/>
      <c r="AB1" s="187"/>
      <c r="AC1" s="187"/>
      <c r="AD1" s="187"/>
      <c r="AE1" s="46"/>
      <c r="AF1" s="46"/>
      <c r="AG1" s="46"/>
      <c r="AH1" s="47"/>
    </row>
    <row r="2" spans="1:42" ht="174.75" customHeight="1" x14ac:dyDescent="0.2">
      <c r="A2" s="172"/>
      <c r="B2" s="173"/>
      <c r="C2" s="173"/>
      <c r="D2" s="174"/>
      <c r="E2" s="181"/>
      <c r="F2" s="182"/>
      <c r="G2" s="182"/>
      <c r="H2" s="182"/>
      <c r="I2" s="182"/>
      <c r="J2" s="182"/>
      <c r="K2" s="182"/>
      <c r="L2" s="182"/>
      <c r="M2" s="182"/>
      <c r="N2" s="183"/>
      <c r="O2" s="49" t="s">
        <v>142</v>
      </c>
      <c r="P2" s="50" t="s">
        <v>143</v>
      </c>
      <c r="Q2" s="51" t="s">
        <v>144</v>
      </c>
      <c r="R2" s="52" t="s">
        <v>145</v>
      </c>
      <c r="S2" s="51" t="s">
        <v>146</v>
      </c>
      <c r="T2" s="52" t="s">
        <v>147</v>
      </c>
      <c r="U2" s="53" t="s">
        <v>148</v>
      </c>
      <c r="V2" s="141" t="s">
        <v>149</v>
      </c>
      <c r="W2" s="188" t="s">
        <v>173</v>
      </c>
      <c r="X2" s="54"/>
      <c r="Y2" s="55"/>
      <c r="Z2" s="56"/>
      <c r="AA2" s="57"/>
      <c r="AB2" s="56"/>
      <c r="AC2" s="57"/>
      <c r="AD2" s="56"/>
      <c r="AE2" s="46"/>
      <c r="AF2" s="46"/>
      <c r="AG2" s="46"/>
      <c r="AH2" s="47"/>
    </row>
    <row r="3" spans="1:42" s="72" customFormat="1" ht="64.900000000000006" customHeight="1" x14ac:dyDescent="0.2">
      <c r="A3" s="172"/>
      <c r="B3" s="173"/>
      <c r="C3" s="173"/>
      <c r="D3" s="175"/>
      <c r="E3" s="58">
        <v>42638</v>
      </c>
      <c r="F3" s="59"/>
      <c r="G3" s="60"/>
      <c r="H3" s="59"/>
      <c r="I3" s="60"/>
      <c r="J3" s="59"/>
      <c r="K3" s="60"/>
      <c r="L3" s="59"/>
      <c r="M3" s="60"/>
      <c r="N3" s="61"/>
      <c r="O3" s="62">
        <v>42610</v>
      </c>
      <c r="P3" s="59">
        <v>42644</v>
      </c>
      <c r="Q3" s="63">
        <v>42673</v>
      </c>
      <c r="R3" s="63">
        <v>42701</v>
      </c>
      <c r="S3" s="64">
        <v>42725</v>
      </c>
      <c r="T3" s="164">
        <v>42753</v>
      </c>
      <c r="U3" s="65">
        <v>42772</v>
      </c>
      <c r="V3" s="142">
        <v>42448</v>
      </c>
      <c r="W3" s="65">
        <v>42851</v>
      </c>
      <c r="X3" s="66"/>
      <c r="Y3" s="67"/>
      <c r="Z3" s="68"/>
      <c r="AA3" s="63"/>
      <c r="AB3" s="68"/>
      <c r="AC3" s="63"/>
      <c r="AD3" s="69"/>
      <c r="AE3" s="70" t="s">
        <v>102</v>
      </c>
      <c r="AF3" s="71" t="s">
        <v>141</v>
      </c>
      <c r="AG3" s="71" t="s">
        <v>74</v>
      </c>
      <c r="AH3" s="71" t="s">
        <v>103</v>
      </c>
      <c r="AJ3" s="73"/>
      <c r="AK3" s="73"/>
      <c r="AL3" s="73"/>
      <c r="AM3" s="73"/>
      <c r="AN3" s="73"/>
      <c r="AO3" s="73"/>
      <c r="AP3" s="73"/>
    </row>
    <row r="4" spans="1:42" s="72" customFormat="1" ht="34.5" customHeight="1" x14ac:dyDescent="0.25">
      <c r="A4" s="176"/>
      <c r="B4" s="177"/>
      <c r="C4" s="177"/>
      <c r="D4" s="177"/>
      <c r="E4" s="74" t="s">
        <v>140</v>
      </c>
      <c r="F4" s="75"/>
      <c r="G4" s="76"/>
      <c r="H4" s="75"/>
      <c r="I4" s="76"/>
      <c r="J4" s="77"/>
      <c r="K4" s="76"/>
      <c r="L4" s="77"/>
      <c r="M4" s="76"/>
      <c r="N4" s="78"/>
      <c r="O4" s="79"/>
      <c r="P4" s="80">
        <v>0.625</v>
      </c>
      <c r="Q4" s="81">
        <v>0.66666666666666663</v>
      </c>
      <c r="R4" s="82">
        <v>0.66666666666666663</v>
      </c>
      <c r="S4" s="81">
        <v>0.79166666666666663</v>
      </c>
      <c r="T4" s="165">
        <v>0.79166666666666663</v>
      </c>
      <c r="U4" s="83">
        <v>0.79166666666666663</v>
      </c>
      <c r="V4" s="143">
        <v>0.66666666666666663</v>
      </c>
      <c r="W4" s="83" t="s">
        <v>172</v>
      </c>
      <c r="X4" s="84"/>
      <c r="Y4" s="85"/>
      <c r="Z4" s="86"/>
      <c r="AA4" s="87"/>
      <c r="AB4" s="86"/>
      <c r="AC4" s="87"/>
      <c r="AD4" s="86"/>
      <c r="AE4" s="88"/>
      <c r="AF4" s="88"/>
      <c r="AG4" s="88"/>
      <c r="AH4" s="88"/>
      <c r="AJ4" s="73"/>
      <c r="AK4" s="73"/>
      <c r="AL4" s="73"/>
      <c r="AM4" s="73"/>
      <c r="AN4" s="73"/>
      <c r="AO4" s="73"/>
      <c r="AP4" s="73"/>
    </row>
    <row r="5" spans="1:42" ht="15" thickBot="1" x14ac:dyDescent="0.25">
      <c r="A5" s="89"/>
      <c r="B5" s="90"/>
      <c r="C5" s="91" t="s">
        <v>34</v>
      </c>
      <c r="D5" s="92" t="s">
        <v>104</v>
      </c>
      <c r="E5" s="93"/>
      <c r="F5" s="94"/>
      <c r="G5" s="95"/>
      <c r="H5" s="96"/>
      <c r="I5" s="95"/>
      <c r="J5" s="97"/>
      <c r="K5" s="95"/>
      <c r="L5" s="97"/>
      <c r="M5" s="95"/>
      <c r="N5" s="96"/>
      <c r="O5" s="98"/>
      <c r="P5" s="99"/>
      <c r="Q5" s="100"/>
      <c r="R5" s="99"/>
      <c r="S5" s="100"/>
      <c r="T5" s="99"/>
      <c r="U5" s="101"/>
      <c r="V5" s="144"/>
      <c r="W5" s="101"/>
      <c r="X5" s="102"/>
      <c r="Y5" s="93"/>
      <c r="Z5" s="90"/>
      <c r="AA5" s="103"/>
      <c r="AB5" s="90"/>
      <c r="AC5" s="103"/>
      <c r="AD5" s="90"/>
      <c r="AE5" s="104"/>
      <c r="AF5" s="104"/>
      <c r="AG5" s="104"/>
      <c r="AH5" s="104"/>
    </row>
    <row r="6" spans="1:42" s="116" customFormat="1" ht="15" thickTop="1" x14ac:dyDescent="0.2">
      <c r="A6" s="105" t="s">
        <v>22</v>
      </c>
      <c r="B6" s="106" t="s">
        <v>105</v>
      </c>
      <c r="C6" s="107">
        <v>1</v>
      </c>
      <c r="D6" s="108" t="s">
        <v>106</v>
      </c>
      <c r="E6" s="109">
        <v>1</v>
      </c>
      <c r="F6" s="110"/>
      <c r="G6" s="111"/>
      <c r="H6" s="110"/>
      <c r="I6" s="111"/>
      <c r="J6" s="112"/>
      <c r="K6" s="111"/>
      <c r="L6" s="112"/>
      <c r="M6" s="111"/>
      <c r="N6" s="113"/>
      <c r="O6" s="109"/>
      <c r="P6" s="107"/>
      <c r="Q6" s="111">
        <v>1</v>
      </c>
      <c r="R6" s="107"/>
      <c r="S6" s="111"/>
      <c r="T6" s="107">
        <v>1</v>
      </c>
      <c r="U6" s="111"/>
      <c r="V6" s="107"/>
      <c r="W6" s="111"/>
      <c r="X6" s="110"/>
      <c r="Y6" s="109"/>
      <c r="Z6" s="107"/>
      <c r="AA6" s="111"/>
      <c r="AB6" s="107"/>
      <c r="AC6" s="111"/>
      <c r="AD6" s="107"/>
      <c r="AE6" s="114">
        <f>+'Schema funktionär+kiosk'!E30</f>
        <v>4</v>
      </c>
      <c r="AF6" s="114"/>
      <c r="AG6" s="114">
        <v>1</v>
      </c>
      <c r="AH6" s="115">
        <f t="shared" ref="AH6:AH26" si="0">SUM(E6:AG6)</f>
        <v>8</v>
      </c>
    </row>
    <row r="7" spans="1:42" s="116" customFormat="1" ht="14.25" x14ac:dyDescent="0.2">
      <c r="A7" s="117" t="s">
        <v>107</v>
      </c>
      <c r="B7" s="118" t="s">
        <v>108</v>
      </c>
      <c r="C7" s="119">
        <v>1</v>
      </c>
      <c r="D7" s="120" t="s">
        <v>137</v>
      </c>
      <c r="E7" s="121"/>
      <c r="F7" s="122"/>
      <c r="G7" s="123"/>
      <c r="H7" s="122"/>
      <c r="I7" s="123"/>
      <c r="J7" s="124"/>
      <c r="K7" s="123"/>
      <c r="L7" s="124"/>
      <c r="M7" s="123"/>
      <c r="N7" s="125"/>
      <c r="O7" s="121">
        <v>1</v>
      </c>
      <c r="P7" s="119"/>
      <c r="Q7" s="123"/>
      <c r="R7" s="119"/>
      <c r="S7" s="123"/>
      <c r="T7" s="119"/>
      <c r="U7" s="123"/>
      <c r="V7" s="119"/>
      <c r="W7" s="123"/>
      <c r="X7" s="122"/>
      <c r="Y7" s="121"/>
      <c r="Z7" s="119"/>
      <c r="AA7" s="123"/>
      <c r="AB7" s="119"/>
      <c r="AC7" s="123"/>
      <c r="AD7" s="119"/>
      <c r="AE7" s="126">
        <f>+'Schema funktionär+kiosk'!E31</f>
        <v>9</v>
      </c>
      <c r="AF7" s="126"/>
      <c r="AG7" s="126"/>
      <c r="AH7" s="115">
        <f t="shared" si="0"/>
        <v>10</v>
      </c>
    </row>
    <row r="8" spans="1:42" s="116" customFormat="1" ht="15" x14ac:dyDescent="0.25">
      <c r="A8" s="127" t="s">
        <v>109</v>
      </c>
      <c r="B8" s="118" t="s">
        <v>110</v>
      </c>
      <c r="C8" s="119">
        <v>1</v>
      </c>
      <c r="D8" s="120"/>
      <c r="E8" s="121"/>
      <c r="F8" s="122"/>
      <c r="G8" s="123"/>
      <c r="H8" s="122"/>
      <c r="I8" s="123"/>
      <c r="J8" s="124"/>
      <c r="K8" s="123"/>
      <c r="L8" s="124"/>
      <c r="M8" s="123"/>
      <c r="N8" s="125"/>
      <c r="O8" s="121"/>
      <c r="P8" s="119"/>
      <c r="Q8" s="123"/>
      <c r="R8" s="119"/>
      <c r="S8" s="123"/>
      <c r="T8" s="119"/>
      <c r="U8" s="123">
        <v>1</v>
      </c>
      <c r="V8" s="119"/>
      <c r="W8" s="123"/>
      <c r="X8" s="122"/>
      <c r="Y8" s="121"/>
      <c r="Z8" s="119"/>
      <c r="AA8" s="123"/>
      <c r="AB8" s="119"/>
      <c r="AC8" s="123"/>
      <c r="AD8" s="119"/>
      <c r="AE8" s="126">
        <f>+'Schema funktionär+kiosk'!E33</f>
        <v>5</v>
      </c>
      <c r="AF8" s="126"/>
      <c r="AG8" s="126">
        <v>1</v>
      </c>
      <c r="AH8" s="115">
        <f t="shared" si="0"/>
        <v>7</v>
      </c>
      <c r="AI8"/>
    </row>
    <row r="9" spans="1:42" s="116" customFormat="1" ht="15" x14ac:dyDescent="0.25">
      <c r="A9" s="117" t="s">
        <v>111</v>
      </c>
      <c r="B9" s="118" t="s">
        <v>112</v>
      </c>
      <c r="C9" s="119">
        <v>1</v>
      </c>
      <c r="D9" s="120"/>
      <c r="E9" s="121"/>
      <c r="F9" s="122"/>
      <c r="G9" s="123"/>
      <c r="H9" s="122"/>
      <c r="I9" s="123"/>
      <c r="J9" s="124"/>
      <c r="K9" s="123"/>
      <c r="L9" s="124"/>
      <c r="M9" s="123"/>
      <c r="N9" s="125"/>
      <c r="O9" s="121"/>
      <c r="P9" s="119">
        <v>1</v>
      </c>
      <c r="Q9" s="123"/>
      <c r="R9" s="119"/>
      <c r="S9" s="123"/>
      <c r="T9" s="119"/>
      <c r="U9" s="123"/>
      <c r="V9" s="119"/>
      <c r="W9" s="123"/>
      <c r="X9" s="122"/>
      <c r="Y9" s="121"/>
      <c r="Z9" s="119"/>
      <c r="AA9" s="123"/>
      <c r="AB9" s="119"/>
      <c r="AC9" s="123"/>
      <c r="AD9" s="119"/>
      <c r="AE9" s="126">
        <f>+'Schema funktionär+kiosk'!E32</f>
        <v>6</v>
      </c>
      <c r="AF9" s="126"/>
      <c r="AG9" s="126"/>
      <c r="AH9" s="115">
        <f t="shared" si="0"/>
        <v>7</v>
      </c>
      <c r="AI9"/>
    </row>
    <row r="10" spans="1:42" s="116" customFormat="1" ht="15" x14ac:dyDescent="0.25">
      <c r="A10" s="117" t="s">
        <v>29</v>
      </c>
      <c r="B10" s="118" t="s">
        <v>113</v>
      </c>
      <c r="C10" s="119"/>
      <c r="D10" s="120"/>
      <c r="E10" s="121"/>
      <c r="F10" s="122"/>
      <c r="G10" s="123"/>
      <c r="H10" s="122"/>
      <c r="I10" s="123"/>
      <c r="J10" s="124"/>
      <c r="K10" s="123"/>
      <c r="L10" s="124"/>
      <c r="M10" s="123"/>
      <c r="N10" s="125"/>
      <c r="O10" s="121"/>
      <c r="P10" s="119"/>
      <c r="Q10" s="123">
        <v>1</v>
      </c>
      <c r="R10" s="158">
        <v>1</v>
      </c>
      <c r="S10" s="123"/>
      <c r="T10" s="119"/>
      <c r="U10" s="158"/>
      <c r="V10" s="119"/>
      <c r="W10" s="123"/>
      <c r="X10" s="122"/>
      <c r="Y10" s="121"/>
      <c r="Z10" s="119"/>
      <c r="AA10" s="123"/>
      <c r="AB10" s="119"/>
      <c r="AC10" s="123"/>
      <c r="AD10" s="119"/>
      <c r="AE10" s="126"/>
      <c r="AF10" s="126">
        <f>+'Schema funktionär+kiosk'!I34</f>
        <v>4</v>
      </c>
      <c r="AG10" s="126">
        <v>1</v>
      </c>
      <c r="AH10" s="115">
        <f t="shared" si="0"/>
        <v>7</v>
      </c>
      <c r="AI10"/>
    </row>
    <row r="11" spans="1:42" s="116" customFormat="1" ht="15" x14ac:dyDescent="0.25">
      <c r="A11" s="117" t="s">
        <v>114</v>
      </c>
      <c r="B11" s="118" t="s">
        <v>115</v>
      </c>
      <c r="C11" s="119"/>
      <c r="D11" s="120" t="s">
        <v>116</v>
      </c>
      <c r="E11" s="121">
        <v>1</v>
      </c>
      <c r="F11" s="122"/>
      <c r="G11" s="123"/>
      <c r="H11" s="122"/>
      <c r="I11" s="123"/>
      <c r="J11" s="124"/>
      <c r="K11" s="123"/>
      <c r="L11" s="124"/>
      <c r="M11" s="123"/>
      <c r="N11" s="125"/>
      <c r="O11" s="121"/>
      <c r="P11" s="119"/>
      <c r="Q11" s="123">
        <v>1</v>
      </c>
      <c r="R11" s="119"/>
      <c r="S11" s="123"/>
      <c r="T11" s="119"/>
      <c r="U11" s="123"/>
      <c r="V11" s="119">
        <v>1</v>
      </c>
      <c r="W11" s="123"/>
      <c r="X11" s="122"/>
      <c r="Y11" s="121"/>
      <c r="Z11" s="119"/>
      <c r="AA11" s="123"/>
      <c r="AB11" s="119"/>
      <c r="AC11" s="123"/>
      <c r="AD11" s="119"/>
      <c r="AE11" s="126"/>
      <c r="AF11" s="126">
        <f>+'Schema funktionär+kiosk'!I35</f>
        <v>3</v>
      </c>
      <c r="AG11" s="126">
        <v>1</v>
      </c>
      <c r="AH11" s="115">
        <f t="shared" si="0"/>
        <v>7</v>
      </c>
      <c r="AI11"/>
    </row>
    <row r="12" spans="1:42" s="116" customFormat="1" ht="15" x14ac:dyDescent="0.25">
      <c r="A12" s="117" t="s">
        <v>9</v>
      </c>
      <c r="B12" s="118" t="s">
        <v>117</v>
      </c>
      <c r="C12" s="119">
        <v>1</v>
      </c>
      <c r="D12" s="120" t="s">
        <v>118</v>
      </c>
      <c r="E12" s="121"/>
      <c r="F12" s="122"/>
      <c r="G12" s="123"/>
      <c r="H12" s="122"/>
      <c r="I12" s="123"/>
      <c r="J12" s="124"/>
      <c r="K12" s="123"/>
      <c r="L12" s="124"/>
      <c r="M12" s="123"/>
      <c r="N12" s="125"/>
      <c r="O12" s="121"/>
      <c r="P12" s="119"/>
      <c r="Q12" s="123">
        <v>1</v>
      </c>
      <c r="R12" s="158">
        <v>1</v>
      </c>
      <c r="S12" s="123"/>
      <c r="T12" s="119"/>
      <c r="U12" s="123"/>
      <c r="V12" s="119"/>
      <c r="W12" s="123"/>
      <c r="X12" s="122"/>
      <c r="Y12" s="121"/>
      <c r="Z12" s="119"/>
      <c r="AA12" s="123"/>
      <c r="AB12" s="119"/>
      <c r="AC12" s="123"/>
      <c r="AD12" s="119"/>
      <c r="AE12" s="126">
        <f>+'Schema funktionär+kiosk'!E34</f>
        <v>2</v>
      </c>
      <c r="AF12" s="126"/>
      <c r="AG12" s="126">
        <v>1</v>
      </c>
      <c r="AH12" s="115">
        <f t="shared" si="0"/>
        <v>5</v>
      </c>
      <c r="AI12" s="159"/>
    </row>
    <row r="13" spans="1:42" s="116" customFormat="1" ht="15" x14ac:dyDescent="0.25">
      <c r="A13" s="117" t="s">
        <v>23</v>
      </c>
      <c r="B13" s="118" t="s">
        <v>119</v>
      </c>
      <c r="C13" s="119"/>
      <c r="D13" s="120" t="s">
        <v>120</v>
      </c>
      <c r="E13" s="121">
        <v>1</v>
      </c>
      <c r="F13" s="122"/>
      <c r="G13" s="123"/>
      <c r="H13" s="122"/>
      <c r="I13" s="123"/>
      <c r="J13" s="124"/>
      <c r="K13" s="123"/>
      <c r="L13" s="124"/>
      <c r="M13" s="123"/>
      <c r="N13" s="125"/>
      <c r="O13" s="121"/>
      <c r="P13" s="158"/>
      <c r="Q13" s="123"/>
      <c r="R13" s="119"/>
      <c r="S13" s="123"/>
      <c r="T13" s="119"/>
      <c r="U13" s="123"/>
      <c r="V13" s="119">
        <v>1</v>
      </c>
      <c r="W13" s="123"/>
      <c r="X13" s="122"/>
      <c r="Y13" s="121"/>
      <c r="Z13" s="119"/>
      <c r="AA13" s="123"/>
      <c r="AB13" s="119"/>
      <c r="AC13" s="123"/>
      <c r="AD13" s="119"/>
      <c r="AE13" s="126"/>
      <c r="AF13" s="126">
        <f>+'Schema funktionär+kiosk'!I36</f>
        <v>3</v>
      </c>
      <c r="AG13" s="126">
        <v>1</v>
      </c>
      <c r="AH13" s="115">
        <f t="shared" si="0"/>
        <v>6</v>
      </c>
      <c r="AI13" s="159"/>
    </row>
    <row r="14" spans="1:42" s="116" customFormat="1" ht="14.25" x14ac:dyDescent="0.2">
      <c r="A14" s="117" t="s">
        <v>121</v>
      </c>
      <c r="B14" s="118" t="s">
        <v>122</v>
      </c>
      <c r="C14" s="119">
        <v>1</v>
      </c>
      <c r="D14" s="120"/>
      <c r="E14" s="121"/>
      <c r="F14" s="122"/>
      <c r="G14" s="123"/>
      <c r="H14" s="122"/>
      <c r="I14" s="123"/>
      <c r="J14" s="124"/>
      <c r="K14" s="123"/>
      <c r="L14" s="124"/>
      <c r="M14" s="123"/>
      <c r="N14" s="125"/>
      <c r="O14" s="121"/>
      <c r="P14" s="119"/>
      <c r="Q14" s="123"/>
      <c r="R14" s="119"/>
      <c r="S14" s="123"/>
      <c r="T14" s="119"/>
      <c r="U14" s="123"/>
      <c r="V14" s="119"/>
      <c r="W14" s="123"/>
      <c r="X14" s="122"/>
      <c r="Y14" s="121"/>
      <c r="Z14" s="119"/>
      <c r="AA14" s="123"/>
      <c r="AB14" s="119"/>
      <c r="AC14" s="123"/>
      <c r="AD14" s="119"/>
      <c r="AE14" s="126">
        <f>+'Schema funktionär+kiosk'!E35</f>
        <v>7</v>
      </c>
      <c r="AF14" s="126"/>
      <c r="AG14" s="126"/>
      <c r="AH14" s="115">
        <f t="shared" si="0"/>
        <v>7</v>
      </c>
    </row>
    <row r="15" spans="1:42" s="116" customFormat="1" ht="14.25" x14ac:dyDescent="0.2">
      <c r="A15" s="117" t="s">
        <v>24</v>
      </c>
      <c r="B15" s="118" t="s">
        <v>122</v>
      </c>
      <c r="C15" s="119"/>
      <c r="D15" s="120"/>
      <c r="E15" s="121"/>
      <c r="F15" s="122"/>
      <c r="G15" s="123"/>
      <c r="H15" s="122"/>
      <c r="I15" s="123"/>
      <c r="J15" s="124"/>
      <c r="K15" s="123"/>
      <c r="L15" s="122"/>
      <c r="M15" s="123"/>
      <c r="N15" s="125"/>
      <c r="O15" s="121"/>
      <c r="P15" s="119">
        <v>1</v>
      </c>
      <c r="Q15" s="123"/>
      <c r="R15" s="119">
        <v>1</v>
      </c>
      <c r="S15" s="123">
        <v>1</v>
      </c>
      <c r="T15" s="119"/>
      <c r="U15" s="123"/>
      <c r="V15" s="119"/>
      <c r="W15" s="123"/>
      <c r="X15" s="122"/>
      <c r="Y15" s="121"/>
      <c r="Z15" s="119"/>
      <c r="AA15" s="123"/>
      <c r="AB15" s="119"/>
      <c r="AC15" s="123"/>
      <c r="AD15" s="119"/>
      <c r="AE15" s="126"/>
      <c r="AF15" s="126">
        <f>+'Schema funktionär+kiosk'!I38</f>
        <v>4</v>
      </c>
      <c r="AG15" s="126"/>
      <c r="AH15" s="115">
        <f t="shared" si="0"/>
        <v>7</v>
      </c>
    </row>
    <row r="16" spans="1:42" s="116" customFormat="1" ht="14.25" x14ac:dyDescent="0.2">
      <c r="A16" s="127" t="s">
        <v>123</v>
      </c>
      <c r="B16" s="128" t="s">
        <v>122</v>
      </c>
      <c r="C16" s="122"/>
      <c r="D16" s="120"/>
      <c r="E16" s="121">
        <v>1</v>
      </c>
      <c r="F16" s="122"/>
      <c r="G16" s="123"/>
      <c r="H16" s="122"/>
      <c r="I16" s="123"/>
      <c r="J16" s="124"/>
      <c r="K16" s="123"/>
      <c r="L16" s="124"/>
      <c r="M16" s="123"/>
      <c r="N16" s="125"/>
      <c r="O16" s="121"/>
      <c r="P16" s="119"/>
      <c r="Q16" s="123"/>
      <c r="R16" s="158"/>
      <c r="S16" s="123"/>
      <c r="T16" s="119"/>
      <c r="U16" s="158">
        <v>1</v>
      </c>
      <c r="V16" s="119"/>
      <c r="W16" s="123"/>
      <c r="X16" s="122"/>
      <c r="Y16" s="121"/>
      <c r="Z16" s="119"/>
      <c r="AA16" s="123"/>
      <c r="AB16" s="119"/>
      <c r="AC16" s="123"/>
      <c r="AD16" s="119"/>
      <c r="AE16" s="126"/>
      <c r="AF16" s="126">
        <f>+'Schema funktionär+kiosk'!I39</f>
        <v>4</v>
      </c>
      <c r="AG16" s="126">
        <v>1</v>
      </c>
      <c r="AH16" s="115">
        <f t="shared" si="0"/>
        <v>7</v>
      </c>
    </row>
    <row r="17" spans="1:37" s="116" customFormat="1" ht="14.25" x14ac:dyDescent="0.2">
      <c r="A17" s="117" t="s">
        <v>114</v>
      </c>
      <c r="B17" s="118" t="s">
        <v>124</v>
      </c>
      <c r="C17" s="119"/>
      <c r="D17" s="120"/>
      <c r="E17" s="121"/>
      <c r="F17" s="122"/>
      <c r="G17" s="123"/>
      <c r="H17" s="122"/>
      <c r="I17" s="123"/>
      <c r="J17" s="124"/>
      <c r="K17" s="123"/>
      <c r="L17" s="124"/>
      <c r="M17" s="123"/>
      <c r="N17" s="125"/>
      <c r="O17" s="121"/>
      <c r="P17" s="119"/>
      <c r="Q17" s="123"/>
      <c r="R17" s="158"/>
      <c r="S17" s="123"/>
      <c r="T17" s="119"/>
      <c r="U17" s="123"/>
      <c r="V17" s="119"/>
      <c r="W17" s="123"/>
      <c r="X17" s="122"/>
      <c r="Y17" s="121"/>
      <c r="Z17" s="119"/>
      <c r="AA17" s="123"/>
      <c r="AB17" s="119"/>
      <c r="AC17" s="123"/>
      <c r="AD17" s="119"/>
      <c r="AE17" s="126"/>
      <c r="AF17" s="126">
        <f>+'Schema funktionär+kiosk'!I40</f>
        <v>2</v>
      </c>
      <c r="AG17" s="126">
        <v>1</v>
      </c>
      <c r="AH17" s="115">
        <f t="shared" si="0"/>
        <v>3</v>
      </c>
    </row>
    <row r="18" spans="1:37" s="116" customFormat="1" ht="14.25" x14ac:dyDescent="0.2">
      <c r="A18" s="117" t="s">
        <v>30</v>
      </c>
      <c r="B18" s="118" t="s">
        <v>125</v>
      </c>
      <c r="C18" s="119"/>
      <c r="D18" s="120" t="s">
        <v>116</v>
      </c>
      <c r="E18" s="121"/>
      <c r="F18" s="122"/>
      <c r="G18" s="123"/>
      <c r="H18" s="122"/>
      <c r="I18" s="123"/>
      <c r="J18" s="124"/>
      <c r="K18" s="123"/>
      <c r="L18" s="124"/>
      <c r="M18" s="123"/>
      <c r="N18" s="125"/>
      <c r="O18" s="121"/>
      <c r="P18" s="119"/>
      <c r="Q18" s="123"/>
      <c r="R18" s="158"/>
      <c r="S18" s="123"/>
      <c r="T18" s="119"/>
      <c r="U18" s="158">
        <v>1</v>
      </c>
      <c r="V18" s="158">
        <v>1</v>
      </c>
      <c r="W18" s="123"/>
      <c r="X18" s="122"/>
      <c r="Y18" s="121"/>
      <c r="Z18" s="119"/>
      <c r="AA18" s="123"/>
      <c r="AB18" s="119"/>
      <c r="AC18" s="123"/>
      <c r="AD18" s="119"/>
      <c r="AE18" s="126"/>
      <c r="AF18" s="126">
        <f>+'Schema funktionär+kiosk'!I41</f>
        <v>3</v>
      </c>
      <c r="AG18" s="126">
        <v>1</v>
      </c>
      <c r="AH18" s="115">
        <f t="shared" si="0"/>
        <v>6</v>
      </c>
    </row>
    <row r="19" spans="1:37" s="116" customFormat="1" ht="14.25" x14ac:dyDescent="0.2">
      <c r="A19" s="127" t="s">
        <v>31</v>
      </c>
      <c r="B19" s="128" t="s">
        <v>126</v>
      </c>
      <c r="C19" s="122"/>
      <c r="D19" s="120" t="s">
        <v>127</v>
      </c>
      <c r="E19" s="121"/>
      <c r="F19" s="122"/>
      <c r="G19" s="123"/>
      <c r="H19" s="122"/>
      <c r="I19" s="123"/>
      <c r="J19" s="122"/>
      <c r="K19" s="123"/>
      <c r="L19" s="124"/>
      <c r="M19" s="123"/>
      <c r="N19" s="125"/>
      <c r="O19" s="121"/>
      <c r="P19" s="119"/>
      <c r="Q19" s="123"/>
      <c r="R19" s="119"/>
      <c r="S19" s="123">
        <v>1</v>
      </c>
      <c r="T19" s="119">
        <v>1</v>
      </c>
      <c r="U19" s="123"/>
      <c r="V19" s="119"/>
      <c r="W19" s="123"/>
      <c r="X19" s="122"/>
      <c r="Y19" s="121"/>
      <c r="Z19" s="119"/>
      <c r="AA19" s="123"/>
      <c r="AB19" s="119"/>
      <c r="AC19" s="123"/>
      <c r="AD19" s="119"/>
      <c r="AE19" s="126"/>
      <c r="AF19" s="126">
        <f>+'Schema funktionär+kiosk'!I42</f>
        <v>3</v>
      </c>
      <c r="AG19" s="126">
        <v>1</v>
      </c>
      <c r="AH19" s="115">
        <f t="shared" si="0"/>
        <v>6</v>
      </c>
    </row>
    <row r="20" spans="1:37" ht="14.25" x14ac:dyDescent="0.2">
      <c r="A20" s="117" t="s">
        <v>128</v>
      </c>
      <c r="B20" s="118" t="s">
        <v>129</v>
      </c>
      <c r="C20" s="119"/>
      <c r="D20" s="120"/>
      <c r="E20" s="121"/>
      <c r="F20" s="122"/>
      <c r="G20" s="123"/>
      <c r="H20" s="122"/>
      <c r="I20" s="123"/>
      <c r="J20" s="124"/>
      <c r="K20" s="123"/>
      <c r="L20" s="124"/>
      <c r="M20" s="123"/>
      <c r="N20" s="125"/>
      <c r="O20" s="121"/>
      <c r="P20" s="119">
        <v>1</v>
      </c>
      <c r="Q20" s="123"/>
      <c r="R20" s="119"/>
      <c r="S20" s="123">
        <v>1</v>
      </c>
      <c r="T20" s="119"/>
      <c r="U20" s="123">
        <v>1</v>
      </c>
      <c r="V20" s="119">
        <v>1</v>
      </c>
      <c r="W20" s="123">
        <v>1</v>
      </c>
      <c r="X20" s="122"/>
      <c r="Y20" s="121"/>
      <c r="Z20" s="119"/>
      <c r="AA20" s="123"/>
      <c r="AB20" s="119"/>
      <c r="AC20" s="123"/>
      <c r="AD20" s="119"/>
      <c r="AE20" s="126"/>
      <c r="AF20" s="126"/>
      <c r="AG20" s="126"/>
      <c r="AH20" s="115">
        <f t="shared" si="0"/>
        <v>5</v>
      </c>
    </row>
    <row r="21" spans="1:37" ht="14.25" x14ac:dyDescent="0.2">
      <c r="A21" s="127" t="s">
        <v>11</v>
      </c>
      <c r="B21" s="118" t="s">
        <v>130</v>
      </c>
      <c r="C21" s="119">
        <v>1</v>
      </c>
      <c r="D21" s="120"/>
      <c r="E21" s="121"/>
      <c r="F21" s="122"/>
      <c r="G21" s="123"/>
      <c r="H21" s="122"/>
      <c r="I21" s="123"/>
      <c r="J21" s="124"/>
      <c r="K21" s="123"/>
      <c r="L21" s="124"/>
      <c r="M21" s="123"/>
      <c r="N21" s="125"/>
      <c r="O21" s="121">
        <v>1</v>
      </c>
      <c r="P21" s="158">
        <v>1</v>
      </c>
      <c r="Q21" s="123"/>
      <c r="R21" s="119"/>
      <c r="S21" s="123"/>
      <c r="T21" s="119"/>
      <c r="U21" s="123"/>
      <c r="V21" s="119"/>
      <c r="W21" s="123"/>
      <c r="X21" s="122"/>
      <c r="Y21" s="121"/>
      <c r="Z21" s="119"/>
      <c r="AA21" s="123"/>
      <c r="AB21" s="119"/>
      <c r="AC21" s="123"/>
      <c r="AD21" s="119"/>
      <c r="AE21" s="126">
        <f>+'Schema funktionär+kiosk'!E37</f>
        <v>7</v>
      </c>
      <c r="AF21" s="126"/>
      <c r="AG21" s="126"/>
      <c r="AH21" s="115">
        <f t="shared" si="0"/>
        <v>9</v>
      </c>
    </row>
    <row r="22" spans="1:37" ht="14.25" x14ac:dyDescent="0.2">
      <c r="A22" s="127" t="s">
        <v>114</v>
      </c>
      <c r="B22" s="118" t="s">
        <v>139</v>
      </c>
      <c r="C22" s="119"/>
      <c r="D22" s="120"/>
      <c r="E22" s="121"/>
      <c r="F22" s="122"/>
      <c r="G22" s="123"/>
      <c r="H22" s="122"/>
      <c r="I22" s="123"/>
      <c r="J22" s="124"/>
      <c r="K22" s="123"/>
      <c r="L22" s="124"/>
      <c r="M22" s="123"/>
      <c r="N22" s="125"/>
      <c r="O22" s="121"/>
      <c r="P22" s="119"/>
      <c r="Q22" s="123"/>
      <c r="R22" s="119"/>
      <c r="S22" s="123">
        <v>1</v>
      </c>
      <c r="T22" s="119"/>
      <c r="U22" s="123"/>
      <c r="V22" s="119"/>
      <c r="W22" s="123">
        <v>1</v>
      </c>
      <c r="X22" s="122"/>
      <c r="Y22" s="121"/>
      <c r="Z22" s="119"/>
      <c r="AA22" s="123"/>
      <c r="AB22" s="119"/>
      <c r="AC22" s="123"/>
      <c r="AD22" s="119"/>
      <c r="AE22" s="126"/>
      <c r="AF22" s="126">
        <f>+'Schema funktionär+kiosk'!I46</f>
        <v>2</v>
      </c>
      <c r="AG22" s="126">
        <v>1</v>
      </c>
      <c r="AH22" s="115">
        <f t="shared" si="0"/>
        <v>5</v>
      </c>
    </row>
    <row r="23" spans="1:37" ht="14.25" x14ac:dyDescent="0.2">
      <c r="A23" s="117" t="s">
        <v>85</v>
      </c>
      <c r="B23" s="118" t="s">
        <v>132</v>
      </c>
      <c r="C23" s="119">
        <v>1</v>
      </c>
      <c r="D23" s="120"/>
      <c r="E23" s="121"/>
      <c r="F23" s="122"/>
      <c r="G23" s="123"/>
      <c r="H23" s="122"/>
      <c r="I23" s="123"/>
      <c r="J23" s="124"/>
      <c r="K23" s="123"/>
      <c r="L23" s="124"/>
      <c r="M23" s="123"/>
      <c r="N23" s="125"/>
      <c r="O23" s="121"/>
      <c r="P23" s="119"/>
      <c r="Q23" s="123"/>
      <c r="R23" s="119"/>
      <c r="S23" s="123"/>
      <c r="T23" s="119">
        <v>1</v>
      </c>
      <c r="U23" s="123"/>
      <c r="V23" s="119"/>
      <c r="W23" s="123">
        <v>1</v>
      </c>
      <c r="X23" s="122"/>
      <c r="Y23" s="121"/>
      <c r="Z23" s="119"/>
      <c r="AA23" s="123"/>
      <c r="AB23" s="119"/>
      <c r="AC23" s="123"/>
      <c r="AD23" s="119"/>
      <c r="AE23" s="126">
        <f>+'Schema funktionär+kiosk'!E36</f>
        <v>4</v>
      </c>
      <c r="AF23" s="126"/>
      <c r="AG23" s="126">
        <v>1</v>
      </c>
      <c r="AH23" s="115">
        <f t="shared" si="0"/>
        <v>7</v>
      </c>
    </row>
    <row r="24" spans="1:37" ht="14.25" x14ac:dyDescent="0.2">
      <c r="A24" s="117" t="s">
        <v>133</v>
      </c>
      <c r="B24" s="118" t="s">
        <v>134</v>
      </c>
      <c r="C24" s="119"/>
      <c r="D24" s="120" t="s">
        <v>131</v>
      </c>
      <c r="E24" s="121"/>
      <c r="F24" s="122"/>
      <c r="G24" s="123"/>
      <c r="H24" s="122"/>
      <c r="I24" s="123"/>
      <c r="J24" s="124"/>
      <c r="K24" s="123"/>
      <c r="L24" s="124"/>
      <c r="M24" s="123"/>
      <c r="N24" s="125"/>
      <c r="O24" s="121">
        <v>1</v>
      </c>
      <c r="P24" s="119"/>
      <c r="Q24" s="123"/>
      <c r="R24" s="158">
        <v>1</v>
      </c>
      <c r="S24" s="123"/>
      <c r="T24" s="119"/>
      <c r="U24" s="158"/>
      <c r="V24" s="119"/>
      <c r="W24" s="123"/>
      <c r="X24" s="122"/>
      <c r="Y24" s="121"/>
      <c r="Z24" s="119"/>
      <c r="AA24" s="123"/>
      <c r="AB24" s="119"/>
      <c r="AC24" s="123"/>
      <c r="AD24" s="119"/>
      <c r="AE24" s="126"/>
      <c r="AF24" s="126">
        <f>+'Schema funktionär+kiosk'!I45</f>
        <v>2</v>
      </c>
      <c r="AG24" s="126"/>
      <c r="AH24" s="115">
        <f t="shared" si="0"/>
        <v>4</v>
      </c>
    </row>
    <row r="25" spans="1:37" ht="14.25" x14ac:dyDescent="0.2">
      <c r="A25" s="127" t="s">
        <v>135</v>
      </c>
      <c r="B25" s="128" t="s">
        <v>136</v>
      </c>
      <c r="C25" s="122">
        <v>1</v>
      </c>
      <c r="D25" s="120" t="s">
        <v>118</v>
      </c>
      <c r="E25" s="121"/>
      <c r="F25" s="122"/>
      <c r="G25" s="123"/>
      <c r="H25" s="122"/>
      <c r="I25" s="123"/>
      <c r="J25" s="124"/>
      <c r="K25" s="123"/>
      <c r="L25" s="124"/>
      <c r="M25" s="123"/>
      <c r="N25" s="125"/>
      <c r="O25" s="121">
        <v>1</v>
      </c>
      <c r="P25" s="119"/>
      <c r="Q25" s="123"/>
      <c r="R25" s="119"/>
      <c r="S25" s="123"/>
      <c r="T25" s="119"/>
      <c r="U25" s="123"/>
      <c r="V25" s="119"/>
      <c r="W25" s="123"/>
      <c r="X25" s="122"/>
      <c r="Y25" s="121"/>
      <c r="Z25" s="119"/>
      <c r="AA25" s="123"/>
      <c r="AB25" s="119"/>
      <c r="AC25" s="123"/>
      <c r="AD25" s="119"/>
      <c r="AE25" s="126">
        <f>+'Schema funktionär+kiosk'!E38</f>
        <v>4</v>
      </c>
      <c r="AF25" s="126"/>
      <c r="AG25" s="126"/>
      <c r="AH25" s="115">
        <f t="shared" si="0"/>
        <v>5</v>
      </c>
    </row>
    <row r="26" spans="1:37" ht="14.25" x14ac:dyDescent="0.2">
      <c r="A26" s="127" t="s">
        <v>96</v>
      </c>
      <c r="B26" s="128" t="s">
        <v>138</v>
      </c>
      <c r="C26" s="122"/>
      <c r="D26" s="120"/>
      <c r="E26" s="121"/>
      <c r="F26" s="122"/>
      <c r="G26" s="123"/>
      <c r="H26" s="122"/>
      <c r="I26" s="123"/>
      <c r="J26" s="124"/>
      <c r="K26" s="123"/>
      <c r="L26" s="124"/>
      <c r="M26" s="123"/>
      <c r="N26" s="125"/>
      <c r="O26" s="121"/>
      <c r="P26" s="119"/>
      <c r="Q26" s="123"/>
      <c r="R26" s="119"/>
      <c r="S26" s="123"/>
      <c r="T26" s="119">
        <v>1</v>
      </c>
      <c r="U26" s="123"/>
      <c r="V26" s="119"/>
      <c r="W26" s="123">
        <v>1</v>
      </c>
      <c r="X26" s="122"/>
      <c r="Y26" s="121"/>
      <c r="Z26" s="119"/>
      <c r="AA26" s="123"/>
      <c r="AB26" s="119"/>
      <c r="AC26" s="123"/>
      <c r="AD26" s="119"/>
      <c r="AE26" s="126"/>
      <c r="AF26" s="126">
        <f>+'Schema funktionär+kiosk'!I47</f>
        <v>3</v>
      </c>
      <c r="AG26" s="126">
        <v>1</v>
      </c>
      <c r="AH26" s="115">
        <f t="shared" si="0"/>
        <v>6</v>
      </c>
    </row>
    <row r="27" spans="1:37" ht="14.25" x14ac:dyDescent="0.2">
      <c r="A27" s="129">
        <f>COUNTA(A6:A26)</f>
        <v>21</v>
      </c>
      <c r="B27" s="129"/>
      <c r="C27" s="130">
        <f>SUM(C6:C26)</f>
        <v>9</v>
      </c>
      <c r="D27" s="129"/>
      <c r="E27" s="131">
        <f t="shared" ref="E27:N27" si="1">SUM(E6:E26)</f>
        <v>4</v>
      </c>
      <c r="F27" s="131">
        <f t="shared" si="1"/>
        <v>0</v>
      </c>
      <c r="G27" s="131">
        <f t="shared" si="1"/>
        <v>0</v>
      </c>
      <c r="H27" s="131">
        <f t="shared" si="1"/>
        <v>0</v>
      </c>
      <c r="I27" s="131">
        <f t="shared" si="1"/>
        <v>0</v>
      </c>
      <c r="J27" s="131">
        <f t="shared" si="1"/>
        <v>0</v>
      </c>
      <c r="K27" s="131">
        <f t="shared" si="1"/>
        <v>0</v>
      </c>
      <c r="L27" s="131">
        <f t="shared" si="1"/>
        <v>0</v>
      </c>
      <c r="M27" s="131">
        <f t="shared" si="1"/>
        <v>0</v>
      </c>
      <c r="N27" s="131">
        <f t="shared" si="1"/>
        <v>0</v>
      </c>
      <c r="O27" s="133">
        <f t="shared" ref="O27:T27" si="2">COUNTA(O6:O26)</f>
        <v>4</v>
      </c>
      <c r="P27" s="134">
        <f t="shared" si="2"/>
        <v>4</v>
      </c>
      <c r="Q27" s="134">
        <f t="shared" si="2"/>
        <v>4</v>
      </c>
      <c r="R27" s="134">
        <f t="shared" si="2"/>
        <v>4</v>
      </c>
      <c r="S27" s="134">
        <f t="shared" si="2"/>
        <v>4</v>
      </c>
      <c r="T27" s="132">
        <f t="shared" si="2"/>
        <v>4</v>
      </c>
      <c r="U27" s="132">
        <f t="shared" ref="U27:V27" si="3">COUNTA(U6:U26)</f>
        <v>4</v>
      </c>
      <c r="V27" s="132">
        <f t="shared" si="3"/>
        <v>4</v>
      </c>
      <c r="W27" s="132">
        <f>COUNTA(W6:W26)</f>
        <v>4</v>
      </c>
      <c r="X27" s="132">
        <f>COUNTA(X6:X26)</f>
        <v>0</v>
      </c>
      <c r="Y27" s="132">
        <f t="shared" ref="Y27:AF27" si="4">SUM(Y6:Y26)</f>
        <v>0</v>
      </c>
      <c r="Z27" s="132">
        <f t="shared" si="4"/>
        <v>0</v>
      </c>
      <c r="AA27" s="132">
        <f t="shared" si="4"/>
        <v>0</v>
      </c>
      <c r="AB27" s="132">
        <f t="shared" si="4"/>
        <v>0</v>
      </c>
      <c r="AC27" s="132">
        <f t="shared" si="4"/>
        <v>0</v>
      </c>
      <c r="AD27" s="132">
        <f t="shared" si="4"/>
        <v>0</v>
      </c>
      <c r="AE27" s="132">
        <f t="shared" si="4"/>
        <v>48</v>
      </c>
      <c r="AF27" s="132">
        <f t="shared" si="4"/>
        <v>33</v>
      </c>
      <c r="AG27" s="135"/>
      <c r="AH27" s="136">
        <f>SUM(AH6:AH26)</f>
        <v>134</v>
      </c>
    </row>
    <row r="28" spans="1:37" x14ac:dyDescent="0.2">
      <c r="AK28" s="140"/>
    </row>
    <row r="29" spans="1:37" x14ac:dyDescent="0.2">
      <c r="AK29" s="140"/>
    </row>
    <row r="30" spans="1:37" x14ac:dyDescent="0.2">
      <c r="AK30" s="140"/>
    </row>
    <row r="31" spans="1:37" x14ac:dyDescent="0.2">
      <c r="AK31" s="140"/>
    </row>
    <row r="32" spans="1:37" x14ac:dyDescent="0.2">
      <c r="AK32" s="140"/>
    </row>
    <row r="33" spans="37:37" x14ac:dyDescent="0.2">
      <c r="AK33" s="140"/>
    </row>
    <row r="34" spans="37:37" x14ac:dyDescent="0.2">
      <c r="AK34" s="140"/>
    </row>
    <row r="35" spans="37:37" x14ac:dyDescent="0.2">
      <c r="AK35" s="140"/>
    </row>
    <row r="36" spans="37:37" x14ac:dyDescent="0.2">
      <c r="AK36" s="140"/>
    </row>
    <row r="37" spans="37:37" x14ac:dyDescent="0.2">
      <c r="AK37" s="140"/>
    </row>
    <row r="38" spans="37:37" x14ac:dyDescent="0.2">
      <c r="AK38" s="140"/>
    </row>
    <row r="39" spans="37:37" x14ac:dyDescent="0.2">
      <c r="AK39" s="140"/>
    </row>
    <row r="40" spans="37:37" x14ac:dyDescent="0.2">
      <c r="AK40" s="140"/>
    </row>
    <row r="41" spans="37:37" x14ac:dyDescent="0.2">
      <c r="AK41" s="140"/>
    </row>
  </sheetData>
  <autoFilter ref="A5:AH27"/>
  <mergeCells count="4">
    <mergeCell ref="A1:D4"/>
    <mergeCell ref="E1:N2"/>
    <mergeCell ref="O1:X1"/>
    <mergeCell ref="Y1:AD1"/>
  </mergeCells>
  <pageMargins left="0.74803149606299213" right="0.74803149606299213" top="0.98425196850393704" bottom="0.98425196850393704" header="0.51181102362204722" footer="0.51181102362204722"/>
  <pageSetup paperSize="9" scale="56" orientation="landscape" horizontalDpi="4294967292" verticalDpi="429496729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C20" sqref="C20"/>
    </sheetView>
  </sheetViews>
  <sheetFormatPr defaultRowHeight="15" x14ac:dyDescent="0.25"/>
  <cols>
    <col min="1" max="1" width="26.28515625" customWidth="1"/>
    <col min="2" max="2" width="13.42578125" style="2" customWidth="1"/>
    <col min="3" max="3" width="14.42578125" customWidth="1"/>
  </cols>
  <sheetData>
    <row r="1" spans="1:3" ht="30" x14ac:dyDescent="0.25">
      <c r="A1" s="9" t="s">
        <v>12</v>
      </c>
      <c r="B1" s="12" t="s">
        <v>80</v>
      </c>
      <c r="C1" s="9" t="s">
        <v>13</v>
      </c>
    </row>
    <row r="2" spans="1:3" x14ac:dyDescent="0.25">
      <c r="A2" s="4" t="s">
        <v>16</v>
      </c>
      <c r="B2" s="8" t="s">
        <v>35</v>
      </c>
      <c r="C2" s="5" t="s">
        <v>22</v>
      </c>
    </row>
    <row r="3" spans="1:3" x14ac:dyDescent="0.25">
      <c r="A3" s="4" t="s">
        <v>14</v>
      </c>
      <c r="B3" s="8" t="s">
        <v>35</v>
      </c>
      <c r="C3" s="5" t="s">
        <v>6</v>
      </c>
    </row>
    <row r="4" spans="1:3" x14ac:dyDescent="0.25">
      <c r="A4" s="4" t="s">
        <v>17</v>
      </c>
      <c r="B4" s="8" t="s">
        <v>35</v>
      </c>
      <c r="C4" s="5" t="s">
        <v>21</v>
      </c>
    </row>
    <row r="5" spans="1:3" x14ac:dyDescent="0.25">
      <c r="A5" s="4" t="s">
        <v>83</v>
      </c>
      <c r="B5" s="8" t="s">
        <v>35</v>
      </c>
      <c r="C5" s="5" t="s">
        <v>32</v>
      </c>
    </row>
    <row r="6" spans="1:3" x14ac:dyDescent="0.25">
      <c r="A6" s="6" t="s">
        <v>18</v>
      </c>
      <c r="B6" s="8" t="s">
        <v>35</v>
      </c>
      <c r="C6" s="5" t="s">
        <v>9</v>
      </c>
    </row>
    <row r="7" spans="1:3" x14ac:dyDescent="0.25">
      <c r="A7" s="4" t="s">
        <v>15</v>
      </c>
      <c r="B7" s="8" t="s">
        <v>35</v>
      </c>
      <c r="C7" s="5" t="s">
        <v>7</v>
      </c>
    </row>
    <row r="8" spans="1:3" x14ac:dyDescent="0.25">
      <c r="A8" s="4" t="s">
        <v>84</v>
      </c>
      <c r="B8" s="8" t="s">
        <v>35</v>
      </c>
      <c r="C8" s="5" t="s">
        <v>85</v>
      </c>
    </row>
    <row r="9" spans="1:3" x14ac:dyDescent="0.25">
      <c r="A9" s="7" t="s">
        <v>26</v>
      </c>
      <c r="B9" s="8" t="s">
        <v>35</v>
      </c>
      <c r="C9" s="5" t="s">
        <v>11</v>
      </c>
    </row>
    <row r="10" spans="1:3" x14ac:dyDescent="0.25">
      <c r="A10" s="7" t="s">
        <v>81</v>
      </c>
      <c r="B10" s="8" t="s">
        <v>35</v>
      </c>
      <c r="C10" s="5" t="s">
        <v>82</v>
      </c>
    </row>
  </sheetData>
  <autoFilter ref="A1:C9"/>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10" sqref="C10"/>
    </sheetView>
  </sheetViews>
  <sheetFormatPr defaultRowHeight="15" x14ac:dyDescent="0.25"/>
  <cols>
    <col min="1" max="1" width="27.7109375" customWidth="1"/>
    <col min="2" max="2" width="56" customWidth="1"/>
    <col min="3" max="3" width="17.140625" customWidth="1"/>
    <col min="4" max="4" width="10.42578125" bestFit="1" customWidth="1"/>
  </cols>
  <sheetData>
    <row r="1" spans="1:5" ht="15.75" thickBot="1" x14ac:dyDescent="0.3">
      <c r="A1" t="s">
        <v>3</v>
      </c>
      <c r="B1" t="s">
        <v>50</v>
      </c>
      <c r="C1" t="s">
        <v>51</v>
      </c>
    </row>
    <row r="2" spans="1:5" ht="19.899999999999999" customHeight="1" thickBot="1" x14ac:dyDescent="0.3">
      <c r="A2" s="157" t="s">
        <v>153</v>
      </c>
      <c r="B2" s="32" t="s">
        <v>36</v>
      </c>
      <c r="C2" s="33" t="s">
        <v>52</v>
      </c>
      <c r="D2" s="40">
        <v>42715</v>
      </c>
      <c r="E2" t="str">
        <f>RIGHT(A2,5)</f>
        <v>12:00</v>
      </c>
    </row>
    <row r="3" spans="1:5" ht="19.899999999999999" customHeight="1" thickBot="1" x14ac:dyDescent="0.3">
      <c r="A3" s="31" t="s">
        <v>37</v>
      </c>
      <c r="B3" s="32" t="s">
        <v>38</v>
      </c>
      <c r="C3" s="33" t="s">
        <v>53</v>
      </c>
      <c r="D3" s="40">
        <v>42659</v>
      </c>
      <c r="E3" t="str">
        <f t="shared" ref="E3:E11" si="0">RIGHT(A3,5)</f>
        <v>12:45</v>
      </c>
    </row>
    <row r="4" spans="1:5" ht="19.899999999999999" customHeight="1" thickBot="1" x14ac:dyDescent="0.3">
      <c r="A4" s="31" t="s">
        <v>39</v>
      </c>
      <c r="B4" s="32" t="s">
        <v>40</v>
      </c>
      <c r="C4" s="33" t="s">
        <v>52</v>
      </c>
      <c r="D4" s="40">
        <v>42673</v>
      </c>
      <c r="E4" t="str">
        <f t="shared" si="0"/>
        <v>13:45</v>
      </c>
    </row>
    <row r="5" spans="1:5" ht="19.899999999999999" customHeight="1" thickBot="1" x14ac:dyDescent="0.3">
      <c r="A5" s="160" t="s">
        <v>156</v>
      </c>
      <c r="B5" s="161" t="s">
        <v>157</v>
      </c>
      <c r="C5" s="33" t="s">
        <v>52</v>
      </c>
      <c r="D5" s="40">
        <v>42742</v>
      </c>
      <c r="E5" t="str">
        <f t="shared" si="0"/>
        <v>11:30</v>
      </c>
    </row>
    <row r="6" spans="1:5" ht="19.899999999999999" customHeight="1" thickBot="1" x14ac:dyDescent="0.3">
      <c r="A6" s="162" t="s">
        <v>159</v>
      </c>
      <c r="B6" s="161" t="s">
        <v>158</v>
      </c>
      <c r="C6" s="33" t="s">
        <v>52</v>
      </c>
      <c r="D6" s="40">
        <v>42742</v>
      </c>
      <c r="E6" t="str">
        <f t="shared" si="0"/>
        <v>16:00</v>
      </c>
    </row>
    <row r="7" spans="1:5" ht="15.75" thickBot="1" x14ac:dyDescent="0.3">
      <c r="A7" s="37" t="s">
        <v>41</v>
      </c>
      <c r="B7" s="38" t="s">
        <v>42</v>
      </c>
      <c r="C7" s="33" t="s">
        <v>53</v>
      </c>
      <c r="D7" s="40">
        <v>42743</v>
      </c>
      <c r="E7" t="str">
        <f t="shared" si="0"/>
        <v>11:45</v>
      </c>
    </row>
    <row r="8" spans="1:5" ht="15.75" thickBot="1" x14ac:dyDescent="0.3">
      <c r="A8" s="31" t="s">
        <v>43</v>
      </c>
      <c r="B8" s="32" t="s">
        <v>44</v>
      </c>
      <c r="C8" s="33" t="s">
        <v>53</v>
      </c>
      <c r="D8" s="40">
        <v>42757</v>
      </c>
      <c r="E8" t="str">
        <f t="shared" si="0"/>
        <v>10:45</v>
      </c>
    </row>
    <row r="9" spans="1:5" ht="15.75" thickBot="1" x14ac:dyDescent="0.3">
      <c r="A9" s="43" t="s">
        <v>86</v>
      </c>
      <c r="B9" s="44" t="s">
        <v>87</v>
      </c>
      <c r="C9" s="33" t="s">
        <v>52</v>
      </c>
      <c r="D9" s="40">
        <v>42770</v>
      </c>
      <c r="E9" t="str">
        <f t="shared" si="0"/>
        <v>11:40</v>
      </c>
    </row>
    <row r="10" spans="1:5" ht="15.75" thickBot="1" x14ac:dyDescent="0.3">
      <c r="A10" s="34" t="s">
        <v>169</v>
      </c>
      <c r="B10" s="35" t="s">
        <v>45</v>
      </c>
      <c r="C10" s="33" t="s">
        <v>52</v>
      </c>
      <c r="D10" s="40">
        <v>42808</v>
      </c>
      <c r="E10" t="str">
        <f t="shared" si="0"/>
        <v>20:45</v>
      </c>
    </row>
    <row r="11" spans="1:5" ht="15.75" thickBot="1" x14ac:dyDescent="0.3">
      <c r="A11" s="31" t="s">
        <v>46</v>
      </c>
      <c r="B11" s="32" t="s">
        <v>47</v>
      </c>
      <c r="C11" s="33" t="s">
        <v>53</v>
      </c>
      <c r="D11" s="40">
        <v>42806</v>
      </c>
      <c r="E11" t="str">
        <f t="shared" si="0"/>
        <v>16:00</v>
      </c>
    </row>
    <row r="12" spans="1:5" x14ac:dyDescent="0.25">
      <c r="A12" s="31" t="s">
        <v>48</v>
      </c>
      <c r="B12" s="32" t="s">
        <v>49</v>
      </c>
      <c r="C12" s="33" t="s">
        <v>52</v>
      </c>
      <c r="D12" s="40">
        <v>42820</v>
      </c>
      <c r="E12" t="str">
        <f t="shared" ref="E12" si="1">RIGHT(A12,5)</f>
        <v>12:30</v>
      </c>
    </row>
  </sheetData>
  <hyperlinks>
    <hyperlink ref="B2" r:id="rId1" tooltip="Eskilstuna Guif 00 - Norrköpings HK" display="http://www.svenskhandboll.se/MellansvenskaHandbollforbundet/Tavling/SerierResultat/?m=1632310003&amp;s=2016"/>
    <hyperlink ref="B3" r:id="rId2" tooltip="Eskilstuna Guif 00 - Hultic BK P00" display="http://www.svenskhandboll.se/MellansvenskaHandbollforbundet/Tavling/SerierResultat/?m=1632310015&amp;s=2016"/>
    <hyperlink ref="B4" r:id="rId3" tooltip="Eskilstuna Guif 00 - LIF Lindesberg" display="http://www.svenskhandboll.se/MellansvenskaHandbollforbundet/Tavling/SerierResultat/?m=1632310027&amp;s=2016"/>
    <hyperlink ref="B8" r:id="rId4" tooltip="Eskilstuna Guif 00 - Hallstahammars SK HK P00" display="http://www.svenskhandboll.se/MellansvenskaHandbollforbundet/Tavling/SerierResultat/?m=1632310079&amp;s=2016"/>
    <hyperlink ref="B10" r:id="rId5" tooltip="Eskilstuna Guif 00 - Eskilstuna Guif 01" display="http://www.svenskhandboll.se/MellansvenskaHandbollforbundet/Tavling/SerierResultat/?m=1632310111&amp;s=2016"/>
    <hyperlink ref="B11" r:id="rId6" tooltip="Eskilstuna Guif 00 - Borlänge HK" display="http://www.svenskhandboll.se/MellansvenskaHandbollforbundet/Tavling/SerierResultat/?m=1632310055&amp;s=2016"/>
    <hyperlink ref="B12" r:id="rId7" tooltip="Eskilstuna Guif 00 - Mantorps IF HF P 00" display="http://www.svenskhandboll.se/MellansvenskaHandbollforbundet/Tavling/SerierResultat/?m=1632310123&amp;s=2016"/>
    <hyperlink ref="B7" r:id="rId8" tooltip="Eskilstuna Guif 00 - IFK Nyköping" display="http://www.svenskhandboll.se/MellansvenskaHandbollforbundet/Tavling/SerierResultat/?m=1632310068&amp;s=2016"/>
    <hyperlink ref="B9" r:id="rId9" tooltip="Eskilstuna Guif 00 - RP IF Linköping" display="http://www.svenskhandboll.se/MellansvenskaHandbollforbundet/Tavling/SerierResultat/?m=1632310087&amp;s=2016"/>
    <hyperlink ref="B5" r:id="rId10" tooltip="Eskilstuna Guif 00 - IFK Kristinehamn" display="http://www.svenskhandboll.se/MellansvenskaHandbollforbundet/Tavling/SerierResultat/?m=1632310039&amp;s=2016"/>
    <hyperlink ref="B6" r:id="rId11" tooltip="IFK Kristinehamn - Eskilstuna Guif 00" display="http://www.svenskhandboll.se/MellansvenskaHandbollforbundet/Tavling/SerierResultat/?m=1632310091&amp;s=2016"/>
  </hyperlinks>
  <pageMargins left="0.7" right="0.7" top="0.75" bottom="0.75" header="0.3" footer="0.3"/>
  <pageSetup paperSize="9" orientation="portrait"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D5" sqref="D5"/>
    </sheetView>
  </sheetViews>
  <sheetFormatPr defaultRowHeight="15" x14ac:dyDescent="0.25"/>
  <cols>
    <col min="1" max="1" width="27.5703125" customWidth="1"/>
    <col min="2" max="2" width="36.7109375" customWidth="1"/>
    <col min="3" max="3" width="14.140625" customWidth="1"/>
    <col min="4" max="4" width="15.140625" style="39" customWidth="1"/>
  </cols>
  <sheetData>
    <row r="1" spans="1:5" ht="15.75" thickBot="1" x14ac:dyDescent="0.3">
      <c r="A1" t="s">
        <v>3</v>
      </c>
      <c r="B1" t="s">
        <v>71</v>
      </c>
      <c r="C1" t="s">
        <v>51</v>
      </c>
    </row>
    <row r="2" spans="1:5" ht="19.5" customHeight="1" thickBot="1" x14ac:dyDescent="0.3">
      <c r="A2" s="31" t="s">
        <v>54</v>
      </c>
      <c r="B2" s="32" t="s">
        <v>55</v>
      </c>
      <c r="C2" s="33" t="s">
        <v>52</v>
      </c>
      <c r="D2" s="40">
        <v>42631</v>
      </c>
      <c r="E2" t="str">
        <f>RIGHT(A2,5)</f>
        <v>12:00</v>
      </c>
    </row>
    <row r="3" spans="1:5" ht="15.75" thickBot="1" x14ac:dyDescent="0.3">
      <c r="A3" s="31" t="s">
        <v>56</v>
      </c>
      <c r="B3" s="32" t="s">
        <v>57</v>
      </c>
      <c r="C3" s="33" t="s">
        <v>52</v>
      </c>
      <c r="D3" s="40">
        <v>42658</v>
      </c>
      <c r="E3" t="str">
        <f t="shared" ref="E3:E10" si="0">RIGHT(A3,5)</f>
        <v>11:30</v>
      </c>
    </row>
    <row r="4" spans="1:5" ht="15.75" thickBot="1" x14ac:dyDescent="0.3">
      <c r="A4" s="155" t="s">
        <v>151</v>
      </c>
      <c r="B4" s="32" t="s">
        <v>58</v>
      </c>
      <c r="C4" s="33" t="s">
        <v>52</v>
      </c>
      <c r="D4" s="40">
        <v>42686</v>
      </c>
      <c r="E4" t="str">
        <f t="shared" si="0"/>
        <v>13:45</v>
      </c>
    </row>
    <row r="5" spans="1:5" ht="15.75" thickBot="1" x14ac:dyDescent="0.3">
      <c r="A5" s="34" t="s">
        <v>59</v>
      </c>
      <c r="B5" s="35" t="s">
        <v>60</v>
      </c>
      <c r="C5" s="33" t="s">
        <v>52</v>
      </c>
      <c r="D5" s="40">
        <v>42708</v>
      </c>
      <c r="E5" t="str">
        <f t="shared" si="0"/>
        <v>14:00</v>
      </c>
    </row>
    <row r="6" spans="1:5" ht="15.75" thickBot="1" x14ac:dyDescent="0.3">
      <c r="A6" s="34" t="s">
        <v>61</v>
      </c>
      <c r="B6" s="35" t="s">
        <v>62</v>
      </c>
      <c r="C6" s="33" t="s">
        <v>52</v>
      </c>
      <c r="D6" s="40">
        <v>42722</v>
      </c>
      <c r="E6" t="str">
        <f t="shared" si="0"/>
        <v>11:00</v>
      </c>
    </row>
    <row r="7" spans="1:5" ht="15.75" thickBot="1" x14ac:dyDescent="0.3">
      <c r="A7" s="34" t="s">
        <v>63</v>
      </c>
      <c r="B7" s="35" t="s">
        <v>64</v>
      </c>
      <c r="C7" s="36" t="s">
        <v>72</v>
      </c>
      <c r="D7" s="40">
        <v>42756</v>
      </c>
      <c r="E7" t="str">
        <f t="shared" si="0"/>
        <v>14:00</v>
      </c>
    </row>
    <row r="8" spans="1:5" ht="15.75" thickBot="1" x14ac:dyDescent="0.3">
      <c r="A8" s="31" t="s">
        <v>65</v>
      </c>
      <c r="B8" s="32" t="s">
        <v>66</v>
      </c>
      <c r="C8" s="33" t="s">
        <v>52</v>
      </c>
      <c r="D8" s="40">
        <v>42770</v>
      </c>
      <c r="E8" t="str">
        <f t="shared" si="0"/>
        <v>10:00</v>
      </c>
    </row>
    <row r="9" spans="1:5" ht="15.75" thickBot="1" x14ac:dyDescent="0.3">
      <c r="A9" s="31" t="s">
        <v>67</v>
      </c>
      <c r="B9" s="32" t="s">
        <v>68</v>
      </c>
      <c r="C9" s="36" t="s">
        <v>72</v>
      </c>
      <c r="D9" s="40">
        <v>42784</v>
      </c>
      <c r="E9" t="str">
        <f t="shared" si="0"/>
        <v>14:00</v>
      </c>
    </row>
    <row r="10" spans="1:5" x14ac:dyDescent="0.25">
      <c r="A10" s="31" t="s">
        <v>69</v>
      </c>
      <c r="B10" s="32" t="s">
        <v>70</v>
      </c>
      <c r="C10" s="33" t="s">
        <v>53</v>
      </c>
      <c r="D10" s="40">
        <v>42813</v>
      </c>
      <c r="E10" t="str">
        <f t="shared" si="0"/>
        <v>12:00</v>
      </c>
    </row>
  </sheetData>
  <hyperlinks>
    <hyperlink ref="B2" r:id="rId1" tooltip="Eskilstuna Guif - Sollentuna HK" display="http://www.svenskhandboll.se/Handbollinfo/Tavling/SerierResultat/?m=1615301003&amp;s=2016"/>
    <hyperlink ref="B3" r:id="rId2" tooltip="Eskilstuna Guif - Tyresö Handboll" display="http://www.svenskhandboll.se/Handbollinfo/Tavling/SerierResultat/?m=1615301013&amp;s=2016"/>
    <hyperlink ref="B4" r:id="rId3" tooltip="Eskilstuna Guif - Spånga HK" display="http://www.svenskhandboll.se/Handbollinfo/Tavling/SerierResultat/?m=1615301023&amp;s=2016"/>
    <hyperlink ref="B5" r:id="rId4" tooltip="Eskilstuna Guif - IFK Tumba HK" display="http://www.svenskhandboll.se/Handbollinfo/Tavling/SerierResultat/?m=1615301036&amp;s=2016"/>
    <hyperlink ref="B6" r:id="rId5" tooltip="Eskilstuna Guif - Enköpings HF" display="http://www.svenskhandboll.se/Handbollinfo/Tavling/SerierResultat/?m=1615301046&amp;s=2016"/>
    <hyperlink ref="B7" r:id="rId6" tooltip="Eskilstuna Guif - Skuru IK" display="http://www.svenskhandboll.se/Handbollinfo/Tavling/SerierResultat/?m=1615301057&amp;s=2016"/>
    <hyperlink ref="B8" r:id="rId7" tooltip="Eskilstuna Guif - Täby HBK" display="http://www.svenskhandboll.se/Handbollinfo/Tavling/SerierResultat/?m=1615301063&amp;s=2016"/>
    <hyperlink ref="B9" r:id="rId8" tooltip="Eskilstuna Guif - Hammarby IF HF" display="http://www.svenskhandboll.se/Handbollinfo/Tavling/SerierResultat/?m=1615301073&amp;s=2016"/>
    <hyperlink ref="B10" r:id="rId9" tooltip="Eskilstuna Guif - Skånela IF" display="http://www.svenskhandboll.se/Handbollinfo/Tavling/SerierResultat/?m=1615301083&amp;s=2016"/>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Schema funktionär+kiosk</vt:lpstr>
      <vt:lpstr>Kioskschema SM</vt:lpstr>
      <vt:lpstr>2016-2017 svabb+städning</vt:lpstr>
      <vt:lpstr>Matchfunktionärer</vt:lpstr>
      <vt:lpstr>PA Elit</vt:lpstr>
      <vt:lpstr>P 00 nivå 1</vt:lpstr>
      <vt:lpstr>'2016-2017 svabb+städning'!Print_Area</vt:lpstr>
      <vt:lpstr>'Schema funktionär+kiosk'!Print_Area</vt:lpstr>
    </vt:vector>
  </TitlesOfParts>
  <Company>Volvo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rose-mari.zetterblom@volvo.com</dc:creator>
  <cp:lastModifiedBy>Anglenius, Lena</cp:lastModifiedBy>
  <cp:lastPrinted>2016-09-13T14:28:34Z</cp:lastPrinted>
  <dcterms:created xsi:type="dcterms:W3CDTF">2013-08-30T09:15:37Z</dcterms:created>
  <dcterms:modified xsi:type="dcterms:W3CDTF">2017-04-10T08:37:55Z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